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5 год\на сайт\"/>
    </mc:Choice>
  </mc:AlternateContent>
  <bookViews>
    <workbookView xWindow="0" yWindow="0" windowWidth="28800" windowHeight="11835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ДКВ " sheetId="214" state="hidden" r:id="rId6"/>
    <sheet name="социнфрастр" sheetId="247" r:id="rId7"/>
    <sheet name="цены на металл" sheetId="95" r:id="rId8"/>
    <sheet name="цены на металл 2" sheetId="96" r:id="rId9"/>
    <sheet name="дин. цен" sheetId="248" r:id="rId10"/>
    <sheet name="индекс потр цен " sheetId="251" r:id="rId11"/>
    <sheet name="Средние цены  " sheetId="246" r:id="rId12"/>
  </sheets>
  <externalReferences>
    <externalReference r:id="rId13"/>
    <externalReference r:id="rId14"/>
  </externalReferences>
  <definedNames>
    <definedName name="_xlnm.Print_Titles" localSheetId="9">'дин. цен'!$3:$4</definedName>
    <definedName name="_xlnm.Print_Area" localSheetId="1">демогр!$A$1:$H$58</definedName>
    <definedName name="_xlnm.Print_Area" localSheetId="9">'дин. цен'!$A$1:$F$102</definedName>
    <definedName name="_xlnm.Print_Area" localSheetId="5">'ДКВ '!$A$1:$E$43</definedName>
    <definedName name="_xlnm.Print_Area" localSheetId="3">занятость!$A$1:$H$50</definedName>
    <definedName name="_xlnm.Print_Area" localSheetId="10">'индекс потр цен '!$A$1:$O$65</definedName>
    <definedName name="_xlnm.Print_Area" localSheetId="6">социнфрастр!$A$1:$F$92</definedName>
    <definedName name="_xlnm.Print_Area" localSheetId="4">'Ст.мин. набора прод.'!$A$1:$K$128</definedName>
    <definedName name="_xlnm.Print_Area" localSheetId="2">'труд рес'!$A$1:$I$62</definedName>
    <definedName name="_xlnm.Print_Area" localSheetId="7">'цены на металл'!$A$1:$O$97</definedName>
    <definedName name="_xlnm.Print_Area" localSheetId="8">'цены на металл 2'!$A$1:$O$76</definedName>
  </definedNames>
  <calcPr calcId="152511"/>
</workbook>
</file>

<file path=xl/calcChain.xml><?xml version="1.0" encoding="utf-8"?>
<calcChain xmlns="http://schemas.openxmlformats.org/spreadsheetml/2006/main">
  <c r="E24" i="195" l="1"/>
  <c r="E70" i="248" l="1"/>
  <c r="F69" i="248"/>
  <c r="D69" i="248"/>
  <c r="C69" i="248"/>
  <c r="E68" i="248"/>
  <c r="E67" i="248"/>
  <c r="E64" i="248"/>
  <c r="E63" i="248"/>
  <c r="E62" i="248"/>
  <c r="E61" i="248"/>
  <c r="E60" i="248"/>
  <c r="E58" i="248"/>
  <c r="E57" i="248"/>
  <c r="E56" i="248"/>
  <c r="E55" i="248"/>
  <c r="E54" i="248"/>
  <c r="E53" i="248"/>
  <c r="E52" i="248"/>
  <c r="E51" i="248"/>
  <c r="E50" i="248"/>
  <c r="E49" i="248"/>
  <c r="E48" i="248"/>
  <c r="E47" i="248"/>
  <c r="E46" i="248"/>
  <c r="E45" i="248"/>
  <c r="E44" i="248"/>
  <c r="E43" i="248"/>
  <c r="E42" i="248"/>
  <c r="E41" i="248"/>
  <c r="E40" i="248"/>
  <c r="E39" i="248"/>
  <c r="E38" i="248"/>
  <c r="E37" i="248"/>
  <c r="E36" i="248"/>
  <c r="E34" i="248"/>
  <c r="E33" i="248"/>
  <c r="E32" i="248"/>
  <c r="E31" i="248"/>
  <c r="E30" i="248"/>
  <c r="E29" i="248"/>
  <c r="E28" i="248"/>
  <c r="E27" i="248"/>
  <c r="E26" i="248"/>
  <c r="E25" i="248"/>
  <c r="E24" i="248"/>
  <c r="E23" i="248"/>
  <c r="E22" i="248"/>
  <c r="E21" i="248"/>
  <c r="E20" i="248"/>
  <c r="E19" i="248"/>
  <c r="E18" i="248"/>
  <c r="E17" i="248"/>
  <c r="E16" i="248"/>
  <c r="E15" i="248"/>
  <c r="E14" i="248"/>
  <c r="E13" i="248"/>
  <c r="E12" i="248"/>
  <c r="E11" i="248"/>
  <c r="E10" i="248"/>
  <c r="E9" i="248"/>
  <c r="E8" i="248"/>
  <c r="E7" i="248"/>
  <c r="E6" i="248"/>
  <c r="E69" i="248" l="1"/>
  <c r="I17" i="95"/>
  <c r="J67" i="98" l="1"/>
  <c r="G67" i="98"/>
  <c r="D67" i="98"/>
  <c r="I67" i="98"/>
  <c r="F67" i="98"/>
  <c r="C67" i="98"/>
  <c r="F6" i="23" l="1"/>
  <c r="F7" i="23"/>
  <c r="F8" i="23"/>
  <c r="F9" i="23"/>
  <c r="F5" i="23"/>
  <c r="E42" i="195" l="1"/>
  <c r="F33" i="195"/>
  <c r="F42" i="195" s="1"/>
  <c r="F20" i="149"/>
  <c r="F19" i="149"/>
  <c r="F24" i="149"/>
  <c r="F23" i="149"/>
  <c r="F21" i="149"/>
  <c r="E21" i="149"/>
  <c r="E9" i="149" l="1"/>
  <c r="E11" i="149"/>
  <c r="G21" i="149" l="1"/>
  <c r="AU30" i="26" l="1"/>
  <c r="D13" i="149"/>
  <c r="F24" i="195" l="1"/>
  <c r="I61" i="98" l="1"/>
  <c r="F61" i="98"/>
  <c r="C61" i="98"/>
  <c r="AT30" i="26" l="1"/>
  <c r="H41" i="195" l="1"/>
  <c r="AS30" i="26" l="1"/>
  <c r="G41" i="195" l="1"/>
  <c r="H40" i="195"/>
  <c r="G40" i="195"/>
  <c r="H39" i="195"/>
  <c r="G39" i="195"/>
  <c r="D42" i="195"/>
  <c r="H38" i="195"/>
  <c r="G38" i="195"/>
  <c r="H37" i="195"/>
  <c r="G37" i="195"/>
  <c r="H36" i="195"/>
  <c r="G36" i="195"/>
  <c r="H34" i="195"/>
  <c r="G34" i="195"/>
  <c r="H42" i="195" l="1"/>
  <c r="G42" i="195"/>
  <c r="H33" i="195"/>
  <c r="G33" i="195"/>
  <c r="C15" i="214" l="1"/>
  <c r="C18" i="214" l="1"/>
  <c r="D15" i="214"/>
  <c r="E15" i="214" s="1"/>
  <c r="D24" i="195"/>
  <c r="C26" i="26" l="1"/>
  <c r="B26" i="26"/>
  <c r="C20" i="26"/>
  <c r="B20" i="26"/>
  <c r="C15" i="26"/>
  <c r="B15" i="26"/>
  <c r="N17" i="95" l="1"/>
  <c r="M17" i="95"/>
  <c r="L17" i="95"/>
  <c r="K17" i="95"/>
  <c r="J17" i="95"/>
  <c r="H17" i="95" l="1"/>
  <c r="G17" i="95"/>
  <c r="F17" i="95"/>
  <c r="E17" i="95"/>
  <c r="D17" i="95"/>
  <c r="C17" i="95"/>
  <c r="D18" i="214" l="1"/>
  <c r="E18" i="214" s="1"/>
  <c r="E5" i="214" l="1"/>
  <c r="J65" i="98" l="1"/>
  <c r="I65" i="98"/>
  <c r="G65" i="98"/>
  <c r="F65" i="98"/>
  <c r="D65" i="98"/>
  <c r="C65" i="98"/>
  <c r="J64" i="98"/>
  <c r="I64" i="98"/>
  <c r="G64" i="98"/>
  <c r="F64" i="98"/>
  <c r="D64" i="98"/>
  <c r="C64" i="98" l="1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 l="1"/>
  <c r="I60" i="98"/>
  <c r="G60" i="98"/>
  <c r="F60" i="98"/>
  <c r="D60" i="98"/>
  <c r="C60" i="98"/>
  <c r="J59" i="98"/>
  <c r="I59" i="98"/>
  <c r="G59" i="98"/>
  <c r="F59" i="98"/>
  <c r="D59" i="98"/>
  <c r="C59" i="98" l="1"/>
  <c r="J58" i="98"/>
  <c r="I58" i="98"/>
  <c r="G58" i="98"/>
  <c r="F58" i="98"/>
  <c r="D58" i="98"/>
  <c r="C58" i="98" l="1"/>
  <c r="J57" i="98"/>
  <c r="I57" i="98"/>
  <c r="G57" i="98"/>
  <c r="F57" i="98"/>
  <c r="D57" i="98"/>
  <c r="C57" i="98"/>
  <c r="J56" i="98"/>
  <c r="I56" i="98"/>
  <c r="G56" i="98" l="1"/>
  <c r="F56" i="98"/>
  <c r="D56" i="98"/>
  <c r="C56" i="98" l="1"/>
  <c r="J55" i="98"/>
  <c r="I55" i="98" l="1"/>
  <c r="G55" i="98"/>
  <c r="F55" i="98"/>
  <c r="D55" i="98" l="1"/>
  <c r="C55" i="98"/>
  <c r="J54" i="98" l="1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 l="1"/>
  <c r="F12" i="23"/>
  <c r="F11" i="23"/>
  <c r="G24" i="195" l="1"/>
  <c r="H21" i="195"/>
  <c r="G21" i="195"/>
  <c r="H20" i="195"/>
  <c r="G20" i="195"/>
  <c r="H19" i="195"/>
  <c r="G19" i="195"/>
  <c r="H18" i="195"/>
  <c r="G18" i="195"/>
  <c r="H17" i="195"/>
  <c r="G17" i="195"/>
  <c r="H16" i="195"/>
  <c r="G16" i="195"/>
  <c r="H15" i="195"/>
  <c r="G15" i="195"/>
  <c r="H14" i="195"/>
  <c r="G14" i="195"/>
  <c r="H13" i="195"/>
  <c r="G13" i="195"/>
  <c r="H12" i="195"/>
  <c r="G12" i="195"/>
  <c r="H11" i="195"/>
  <c r="G11" i="195"/>
  <c r="H10" i="195"/>
  <c r="G10" i="195"/>
  <c r="H9" i="195"/>
  <c r="G9" i="195"/>
  <c r="H6" i="195"/>
  <c r="G6" i="195"/>
  <c r="D21" i="149"/>
  <c r="C21" i="149"/>
  <c r="H51" i="195" l="1"/>
  <c r="G51" i="195"/>
  <c r="H24" i="195"/>
  <c r="AR30" i="26" l="1"/>
  <c r="AQ30" i="26"/>
  <c r="AP30" i="26"/>
  <c r="AO30" i="26"/>
  <c r="AN30" i="26" l="1"/>
  <c r="AM30" i="26" l="1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 l="1"/>
  <c r="B16" i="26"/>
  <c r="C11" i="26"/>
  <c r="B11" i="26"/>
</calcChain>
</file>

<file path=xl/comments1.xml><?xml version="1.0" encoding="utf-8"?>
<comments xmlns="http://schemas.openxmlformats.org/spreadsheetml/2006/main">
  <authors>
    <author>Автор</author>
    <author>KryachkoTS</author>
  </authors>
  <commentList>
    <comment ref="B21" authorId="0" shape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детей и юношей,
1 дом детского творчества,
1 станция детско-юношеского туризма
</t>
        </r>
      </text>
    </comment>
    <comment ref="B28" authorId="0" shapeId="0">
      <text>
        <r>
          <rPr>
            <sz val="10"/>
            <color indexed="81"/>
            <rFont val="Tahoma"/>
            <family val="2"/>
            <charset val="204"/>
          </rPr>
          <t>1. педагогический колледж, 
2. медицинское училище, 
3. колледж искусств, 
4. норильский техникум промышленных   
   технологий и сервиса (ранее – 
   профессиональный лицей №17),
5. политехнический колледж"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1" shapeId="0">
      <text>
        <r>
          <rPr>
            <sz val="8"/>
            <color indexed="81"/>
            <rFont val="Tahoma"/>
            <family val="2"/>
            <charset val="204"/>
          </rPr>
          <t>1. Московский государственный университет культуры и искусства, 
2. Московский институт предпринимательства и права,
3. Ленинградский государственный университет им. А.С. Пушкина,
4. Кисловодский институт экономики и права</t>
        </r>
      </text>
    </comment>
  </commentList>
</comments>
</file>

<file path=xl/sharedStrings.xml><?xml version="1.0" encoding="utf-8"?>
<sst xmlns="http://schemas.openxmlformats.org/spreadsheetml/2006/main" count="966" uniqueCount="545">
  <si>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</si>
  <si>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</si>
  <si>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</si>
  <si>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</si>
  <si>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</si>
  <si>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</si>
  <si>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</si>
  <si>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</si>
  <si>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</si>
  <si>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</si>
  <si>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</si>
  <si>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</si>
  <si>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</si>
  <si>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</si>
  <si>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</si>
  <si>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</si>
  <si>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</si>
  <si>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</si>
  <si>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</si>
  <si>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</si>
  <si>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</si>
  <si>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</si>
  <si>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</si>
  <si>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</si>
  <si>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</si>
  <si>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</si>
  <si>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</si>
  <si>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</si>
  <si>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</si>
  <si>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</si>
  <si>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</si>
  <si>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</si>
  <si>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</si>
  <si>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</si>
  <si>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</si>
  <si>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</si>
  <si>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</si>
  <si>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</si>
  <si>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</si>
  <si>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</si>
  <si>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Всего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</si>
  <si>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</si>
  <si>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</si>
  <si>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</si>
  <si>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</si>
  <si>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</si>
  <si>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</si>
  <si>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</si>
  <si>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</si>
  <si>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</si>
  <si>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</si>
  <si>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</si>
  <si>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</si>
  <si>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</si>
  <si>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млн.руб.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</si>
  <si>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</si>
  <si>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</si>
  <si>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</si>
  <si>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</si>
  <si>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</si>
  <si>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</si>
  <si>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</si>
  <si>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</si>
  <si>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</si>
  <si>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</si>
  <si>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</si>
  <si>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Ед.изм.</t>
  </si>
  <si>
    <t>нарастающим итогом с начала года</t>
  </si>
  <si>
    <t>Наименование показателя</t>
  </si>
  <si>
    <t>Прибыло</t>
  </si>
  <si>
    <t>Выбыло</t>
  </si>
  <si>
    <t>Отрасли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</si>
  <si>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</si>
  <si>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</si>
  <si>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</si>
  <si>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</si>
  <si>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</si>
  <si>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</si>
  <si>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</si>
  <si>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</si>
  <si>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</si>
  <si>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</si>
  <si>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</si>
  <si>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</si>
  <si>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</si>
  <si>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</si>
  <si>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</si>
  <si>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</si>
  <si>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</si>
  <si>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</si>
  <si>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</si>
  <si>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</si>
  <si>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</si>
  <si>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</si>
  <si>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</si>
  <si>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</si>
  <si>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</si>
  <si>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</si>
  <si>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</si>
  <si>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</si>
  <si>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</si>
  <si>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</si>
  <si>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</si>
  <si>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</si>
  <si>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</si>
  <si>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</si>
  <si>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</si>
  <si>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</si>
  <si>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</si>
  <si>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</si>
  <si>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</si>
  <si>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</si>
  <si>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</si>
  <si>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</si>
  <si>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</si>
  <si>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</si>
  <si>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</si>
  <si>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</si>
  <si>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</si>
  <si>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</si>
  <si>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</si>
  <si>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</si>
  <si>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</si>
  <si>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</si>
  <si>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</si>
  <si>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</si>
  <si>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</si>
  <si>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</si>
  <si>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</si>
  <si>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</si>
  <si>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</si>
  <si>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</si>
  <si>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</si>
  <si>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</si>
  <si>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</si>
  <si>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</si>
  <si>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</si>
  <si>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</si>
  <si>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</si>
  <si>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</si>
  <si>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</si>
  <si>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Информация о суммах начисленных дополнительных компенсационных выплат лицам, работающим и проживающим в локальной природно-климатической зоне Крайнего Севера в муниципальном образовании город Норильск (ДКВ)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</si>
  <si>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</si>
  <si>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</si>
  <si>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</si>
  <si>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</si>
  <si>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</si>
  <si>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</si>
  <si>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</si>
  <si>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</si>
  <si>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</si>
  <si>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</si>
  <si>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</si>
  <si>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</si>
  <si>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</si>
  <si>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</si>
  <si>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</si>
  <si>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</si>
  <si>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</si>
  <si>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</si>
  <si>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</si>
  <si>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</si>
  <si>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</si>
  <si>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</si>
  <si>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</si>
  <si>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</si>
  <si>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</si>
  <si>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</si>
  <si>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</si>
  <si>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</si>
  <si>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</si>
  <si>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</si>
  <si>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</si>
  <si>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</si>
  <si>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</si>
  <si>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</si>
  <si>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</si>
  <si>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</si>
  <si>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</si>
  <si>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</si>
  <si>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</si>
  <si>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>Средства массовой информации</t>
  </si>
  <si>
    <t xml:space="preserve">Культура, кинематография </t>
  </si>
  <si>
    <t>Физическая культура и спорт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</si>
  <si>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</si>
  <si>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</si>
  <si>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</si>
  <si>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</si>
  <si>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</si>
  <si>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</si>
  <si>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</si>
  <si>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</si>
  <si>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</si>
  <si>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</si>
  <si>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</si>
  <si>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</si>
  <si>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</si>
  <si>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</si>
  <si>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</si>
  <si>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</si>
  <si>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</si>
  <si>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</si>
  <si>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</si>
  <si>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</si>
  <si>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</si>
  <si>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</si>
  <si>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</si>
  <si>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</si>
  <si>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</si>
  <si>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</si>
  <si>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</si>
  <si>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</si>
  <si>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</si>
  <si>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</si>
  <si>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</si>
  <si>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</si>
  <si>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</si>
  <si>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</si>
  <si>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</si>
  <si>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</si>
  <si>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</si>
  <si>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</si>
  <si>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</si>
  <si>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</si>
  <si>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</si>
  <si>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</si>
  <si>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</si>
  <si>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</si>
  <si>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Поликлинические учреждения</t>
  </si>
  <si>
    <t>Красноярский краевой психоневрологический диспансер №5</t>
  </si>
  <si>
    <t>ед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</si>
  <si>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</si>
  <si>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</si>
  <si>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</si>
  <si>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</si>
  <si>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</si>
  <si>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</si>
  <si>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</si>
  <si>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</si>
  <si>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</si>
  <si>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</si>
  <si>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</si>
  <si>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</si>
  <si>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</si>
  <si>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</si>
  <si>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</si>
  <si>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</si>
  <si>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</si>
  <si>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</si>
  <si>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</si>
  <si>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</si>
  <si>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</si>
  <si>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</si>
  <si>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</si>
  <si>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</si>
  <si>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</si>
  <si>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</si>
  <si>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</si>
  <si>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</si>
  <si>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</si>
  <si>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</si>
  <si>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</si>
  <si>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</si>
  <si>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</si>
  <si>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</si>
  <si>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</si>
  <si>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</si>
  <si>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</si>
  <si>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</si>
  <si>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</si>
  <si>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</si>
  <si>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</si>
  <si>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</si>
  <si>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</si>
  <si>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</si>
  <si>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</si>
  <si>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</si>
  <si>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</si>
  <si>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</si>
  <si>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</si>
  <si>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</si>
  <si>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</si>
  <si>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</si>
  <si>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</si>
  <si>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</si>
  <si>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</si>
  <si>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</si>
  <si>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</si>
  <si>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</si>
  <si>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</si>
  <si>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</si>
  <si>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</si>
  <si>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</si>
  <si>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</si>
  <si>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</si>
  <si>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</si>
  <si>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</si>
  <si>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</si>
  <si>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</si>
  <si>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</si>
  <si>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</si>
  <si>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</si>
  <si>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</si>
  <si>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</si>
  <si>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</si>
  <si>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</si>
  <si>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</si>
  <si>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</si>
  <si>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</si>
  <si>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</si>
  <si>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</si>
  <si>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>Организации местного подчинения:</t>
  </si>
  <si>
    <t>Организации краевого подчинения</t>
  </si>
  <si>
    <t>Организации федерального подчинения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</si>
  <si>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</si>
  <si>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</si>
  <si>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</si>
  <si>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</si>
  <si>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</si>
  <si>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</si>
  <si>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</si>
  <si>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</si>
  <si>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</si>
  <si>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</si>
  <si>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</si>
  <si>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</si>
  <si>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</si>
  <si>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</si>
  <si>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</si>
  <si>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r>
      <t xml:space="preserve">ИТОГО </t>
    </r>
    <r>
      <rPr>
        <vertAlign val="superscript"/>
        <sz val="13"/>
        <rFont val="Times New Roman Cyr"/>
        <charset val="204"/>
      </rPr>
      <t>1)</t>
    </r>
  </si>
  <si>
    <t>1) Итоговая начисленная сумма ДКВ указана согласно данных отчёта Фонда "Социальной защиты населения" и не включает расходы фонда</t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</si>
  <si>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</si>
  <si>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</si>
  <si>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</si>
  <si>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</si>
  <si>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</si>
  <si>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</si>
  <si>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</si>
  <si>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</si>
  <si>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</si>
  <si>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</si>
  <si>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</si>
  <si>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</si>
  <si>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</si>
  <si>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</si>
  <si>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</si>
  <si>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</si>
  <si>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</si>
  <si>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</si>
  <si>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</si>
  <si>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</si>
  <si>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</si>
  <si>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</si>
  <si>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</si>
  <si>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</si>
  <si>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</si>
  <si>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</si>
  <si>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</si>
  <si>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</si>
  <si>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</si>
  <si>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</si>
  <si>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</si>
  <si>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</si>
  <si>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</si>
  <si>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</si>
  <si>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</si>
  <si>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</si>
  <si>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</si>
  <si>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</si>
  <si>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01.01.14г.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</si>
  <si>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</si>
  <si>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</si>
  <si>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</si>
  <si>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</si>
  <si>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</si>
  <si>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</si>
  <si>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</si>
  <si>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</si>
  <si>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</si>
  <si>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</si>
  <si>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t>2014</t>
  </si>
  <si>
    <t>Банк "Кедр"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</si>
  <si>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</si>
  <si>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</si>
  <si>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</si>
  <si>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</si>
  <si>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t xml:space="preserve">1) По данным Росстата </t>
  </si>
  <si>
    <t>1) По данным Красноярскстата</t>
  </si>
  <si>
    <t>3) Данные Министерства экономики и регионального развития Красноярского края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</si>
  <si>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</si>
  <si>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</si>
  <si>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</si>
  <si>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</si>
  <si>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</si>
  <si>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</si>
  <si>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</si>
  <si>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</si>
  <si>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</si>
  <si>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</si>
  <si>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</si>
  <si>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</si>
  <si>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</si>
  <si>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r>
      <t>в т.ч.: Норильская межрайонная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</si>
  <si>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Норильская городская больница № 3 (пос. Снежногорск)</t>
  </si>
  <si>
    <t xml:space="preserve"> - Норильский межрайонный родильный дом</t>
  </si>
  <si>
    <t xml:space="preserve"> - Норильская межрайонная детская больница</t>
  </si>
  <si>
    <r>
      <t xml:space="preserve"> - Норильская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</si>
  <si>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МБУ "Централизованная библиотечная система":                                                               в том числе:</t>
  </si>
  <si>
    <t>Музеи (включая 2 филиала):                                                                                             в том числе: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</si>
  <si>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</si>
  <si>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t>4 / 965</t>
  </si>
  <si>
    <r>
      <t>Среднее профессиональное образование</t>
    </r>
    <r>
      <rPr>
        <b/>
        <sz val="13"/>
        <rFont val="Times New Roman Cyr"/>
        <charset val="204"/>
      </rPr>
      <t>:</t>
    </r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</si>
  <si>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</si>
  <si>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</si>
  <si>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</si>
  <si>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</si>
  <si>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</si>
  <si>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</si>
  <si>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</si>
  <si>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</si>
  <si>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</si>
  <si>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</si>
  <si>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</si>
  <si>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</si>
  <si>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</si>
  <si>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</si>
  <si>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</si>
  <si>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r>
      <t xml:space="preserve">  0</t>
    </r>
    <r>
      <rPr>
        <vertAlign val="superscript"/>
        <sz val="13"/>
        <rFont val="Times New Roman Cyr"/>
        <charset val="204"/>
      </rPr>
      <t>2)</t>
    </r>
  </si>
  <si>
    <t xml:space="preserve"> капуста белокочанная</t>
  </si>
  <si>
    <t xml:space="preserve"> ремонт женской обуви (металлич. набойки), с учетом НДС</t>
  </si>
  <si>
    <t>Училище</t>
  </si>
  <si>
    <r>
      <t>Филиалы и представительства иногородних ВУЗов</t>
    </r>
    <r>
      <rPr>
        <sz val="13"/>
        <rFont val="Cambria"/>
        <family val="1"/>
        <charset val="204"/>
      </rPr>
      <t>²</t>
    </r>
  </si>
  <si>
    <r>
      <t xml:space="preserve">Здравоохранение </t>
    </r>
    <r>
      <rPr>
        <b/>
        <sz val="13"/>
        <rFont val="Cambria"/>
        <family val="1"/>
        <charset val="204"/>
      </rPr>
      <t>³</t>
    </r>
  </si>
  <si>
    <t xml:space="preserve"> - Норильская межрайонная поликлиника № 1 (р-н Центральный)</t>
  </si>
  <si>
    <t xml:space="preserve"> - Норильская городская поликлиника №2 (р-н Талнах)</t>
  </si>
  <si>
    <t xml:space="preserve"> - Норильская городская поликлиника № 3 (р-н Кайеркан)</t>
  </si>
  <si>
    <t xml:space="preserve">Норильская станция скорой медицинской помощи </t>
  </si>
  <si>
    <t>Норильская городская стоматологическая поликлиника</t>
  </si>
  <si>
    <t>КГБУК "Норильский Заполярный театр драмы им. Вл. Маяковского"</t>
  </si>
  <si>
    <r>
      <t xml:space="preserve"> - бассейн </t>
    </r>
    <r>
      <rPr>
        <sz val="13"/>
        <rFont val="Calibri"/>
        <family val="2"/>
        <charset val="204"/>
      </rPr>
      <t>⁴</t>
    </r>
  </si>
  <si>
    <r>
      <t xml:space="preserve"> - социальной помощи семье и детям </t>
    </r>
    <r>
      <rPr>
        <sz val="13"/>
        <rFont val="Calibri"/>
        <family val="2"/>
        <charset val="204"/>
      </rPr>
      <t>⁵</t>
    </r>
  </si>
  <si>
    <r>
      <t>Молодежные центры</t>
    </r>
    <r>
      <rPr>
        <b/>
        <sz val="13"/>
        <rFont val="Calibri"/>
        <family val="2"/>
        <charset val="204"/>
      </rPr>
      <t>⁶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</si>
  <si>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Филиал ФГБОУ "Красноярский государственный педагогический университет им. В.П.Астафьева" и филиал ФГБОУ "Современная гуманитарная академия" реорганизованы в представительства и обучение на территории не осуществляют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</si>
  <si>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Все учреждения здравоохранения с 01.01.2014 переведены в краевое подчинение в связи с чем имеет статус краевых государственных бюджетных учреждений здравоохранения.</t>
    </r>
  </si>
  <si>
    <r>
      <t xml:space="preserve">(4) </t>
    </r>
    <r>
      <rPr>
        <sz val="12"/>
        <rFont val="Times New Roman"/>
        <family val="1"/>
        <charset val="204"/>
      </rPr>
      <t>В апреле 2014 года открыт бассейн в поселке Снежногорск, юридически относится к МБУ "Плавательный бассейн" г.Норильска</t>
    </r>
  </si>
  <si>
    <r>
      <t xml:space="preserve">(5) </t>
    </r>
    <r>
      <rPr>
        <sz val="12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</si>
  <si>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r>
      <rPr>
        <b/>
        <sz val="12"/>
        <rFont val="Times New Roman"/>
        <family val="1"/>
        <charset val="204"/>
      </rPr>
      <t xml:space="preserve">(6) </t>
    </r>
    <r>
      <rPr>
        <sz val="12"/>
        <rFont val="Times New Roman"/>
        <family val="1"/>
        <charset val="204"/>
      </rPr>
      <t>В 2014 году МБМДУ «Молодежный центр» по р-ну Кайеркан реорганизован путем присоединения к МБУ «Молодежный центр» с сохранением основных целей деятельности реорганизуемых учреждений. Таким образом, на территории функционирует единое учреждение с филиалами в районе Кайеркан и в районе Талнах (открыт в июне 2014 года)</t>
    </r>
  </si>
  <si>
    <t>н/д*</t>
  </si>
  <si>
    <t>* В соответствии с действующим законодательством с 01.01.2014 муниципальные учреждения здравоохранения муниципального района  переданы в государственную собственность Красноярского края.  Управление здравоохранения Администрации муниципального района ликвидировано (Постановление Администрации муниципального района от 20.09.2013 N 674 "О ликвидации Управления здравоохранения Администрации Таймырского Долгано-Ненецкого муниципального района").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</si>
  <si>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</si>
  <si>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</si>
  <si>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</si>
  <si>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</si>
  <si>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</si>
  <si>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на 01.01.2014</t>
  </si>
  <si>
    <t>на 01.01.2015</t>
  </si>
  <si>
    <t>33 / 36</t>
  </si>
  <si>
    <t>40 / 41</t>
  </si>
  <si>
    <t>41 / 43</t>
  </si>
  <si>
    <t>31 / 32</t>
  </si>
  <si>
    <t>4) Данные банков</t>
  </si>
  <si>
    <t>37 / 38</t>
  </si>
  <si>
    <t>Российская Федерация</t>
  </si>
  <si>
    <t>Чукотский автономный округ</t>
  </si>
  <si>
    <t>на 01.01.15г</t>
  </si>
  <si>
    <t>на 01.01.15г.</t>
  </si>
  <si>
    <t>Отклонение 01.01.15г./ 01.01.14г, +, -</t>
  </si>
  <si>
    <r>
      <t>на 01.01.15г.</t>
    </r>
    <r>
      <rPr>
        <b/>
        <vertAlign val="superscript"/>
        <sz val="12"/>
        <rFont val="Times New Roman Cyr"/>
        <charset val="204"/>
      </rPr>
      <t>4)</t>
    </r>
  </si>
  <si>
    <t>4 кв. 2014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</si>
  <si>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</si>
  <si>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</si>
  <si>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</si>
  <si>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</si>
  <si>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</si>
  <si>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>5 668 / 0</t>
  </si>
  <si>
    <t>6 002/176</t>
  </si>
  <si>
    <t>42 / 22 326</t>
  </si>
  <si>
    <t>42 / 22 585</t>
  </si>
  <si>
    <t>25 / 4 660</t>
  </si>
  <si>
    <t xml:space="preserve">1 </t>
  </si>
  <si>
    <t>4) Оперативные данные Красноярскстата</t>
  </si>
  <si>
    <t>2) Расчетное значение, на основании оперативных данных Красноярскстата</t>
  </si>
  <si>
    <r>
      <t>176 991</t>
    </r>
    <r>
      <rPr>
        <vertAlign val="superscript"/>
        <sz val="13"/>
        <rFont val="Times New Roman Cyr"/>
        <charset val="204"/>
      </rPr>
      <t>2)</t>
    </r>
  </si>
  <si>
    <t>53,45 / 60,71</t>
  </si>
  <si>
    <t>65,06 / 73,76</t>
  </si>
  <si>
    <t>53,74 / 60,26</t>
  </si>
  <si>
    <t>65,95 / 72,69</t>
  </si>
  <si>
    <t>Средний курс за 2014 год</t>
  </si>
  <si>
    <t>3) По данным ЗАГС</t>
  </si>
  <si>
    <r>
      <t>на 01.02.15г.</t>
    </r>
    <r>
      <rPr>
        <b/>
        <vertAlign val="superscript"/>
        <sz val="12"/>
        <rFont val="Times New Roman Cyr"/>
        <charset val="204"/>
      </rPr>
      <t>3)</t>
    </r>
  </si>
  <si>
    <t>Отклонение 01.02.15г./ 01.02.14г, +, -</t>
  </si>
  <si>
    <r>
      <t>на 01.02.14г.</t>
    </r>
    <r>
      <rPr>
        <b/>
        <vertAlign val="superscript"/>
        <sz val="12"/>
        <rFont val="Times New Roman Cyr"/>
        <charset val="204"/>
      </rPr>
      <t>3)</t>
    </r>
  </si>
  <si>
    <t>январь-декабрь 2014</t>
  </si>
  <si>
    <t>декабрь 2014</t>
  </si>
  <si>
    <t>январь
 2014</t>
  </si>
  <si>
    <t>январь
 2015</t>
  </si>
  <si>
    <t>Отклонение                                        январь 2015 / 2014</t>
  </si>
  <si>
    <t>январь
2014</t>
  </si>
  <si>
    <t>Отклонение                                          январь 2015 / 2014</t>
  </si>
  <si>
    <t>январь
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</si>
  <si>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4) 5)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</si>
  <si>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4)</t>
    </r>
  </si>
  <si>
    <t>5) Данные за 2015 и 2014 гг. несопоставимы ввиду изменения перечня учреждений, работники которых являются получателями ДКВ</t>
  </si>
  <si>
    <r>
      <t>Работники учреждений бюджетной сферы, ВСЕГО</t>
    </r>
    <r>
      <rPr>
        <b/>
        <vertAlign val="superscript"/>
        <sz val="13.5"/>
        <rFont val="Times New Roman Cyr"/>
        <charset val="204"/>
      </rPr>
      <t>6)</t>
    </r>
    <r>
      <rPr>
        <b/>
        <sz val="13.5"/>
        <rFont val="Times New Roman Cyr"/>
        <charset val="204"/>
      </rPr>
      <t>:</t>
    </r>
  </si>
  <si>
    <t>6)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</si>
  <si>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4)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</si>
  <si>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на 01.02.14г</t>
  </si>
  <si>
    <t>на 01.02.15г</t>
  </si>
  <si>
    <t>Отклонение                                    01.02.15г. / 01.02.14г.</t>
  </si>
  <si>
    <t>на 01.02.15</t>
  </si>
  <si>
    <t>на 01.02.14</t>
  </si>
  <si>
    <t>Отклонение 01.02.15/ 01.02.14,          +, -</t>
  </si>
  <si>
    <t>вакансий</t>
  </si>
  <si>
    <t>на 01.02.2014г.</t>
  </si>
  <si>
    <t>на 01.02.2015г.</t>
  </si>
  <si>
    <t>ВПМ 4кв</t>
  </si>
  <si>
    <t>2015</t>
  </si>
  <si>
    <t>Стоимость минимального набора продуктов питания в субъектах РФ за январь 2014 и 2015гг.</t>
  </si>
  <si>
    <t>к декабрю 2014 г., %</t>
  </si>
  <si>
    <t>Хабаровский край</t>
  </si>
  <si>
    <t>г. Дудинка</t>
  </si>
  <si>
    <t>г. Норильск</t>
  </si>
  <si>
    <t>за январь 2015г</t>
  </si>
  <si>
    <t>за январь 2014г</t>
  </si>
  <si>
    <t>на 01.02.15г.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</si>
  <si>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</si>
  <si>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</si>
  <si>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t>01.02.12 г.</t>
  </si>
  <si>
    <t>01.02.13 г.</t>
  </si>
  <si>
    <t>01.02.14 г.</t>
  </si>
  <si>
    <r>
      <t>Средние цены в городах РФ и МО г. Норильск в январе 2015 года</t>
    </r>
    <r>
      <rPr>
        <vertAlign val="superscript"/>
        <sz val="12"/>
        <rFont val="Times New Roman"/>
        <family val="1"/>
        <charset val="204"/>
      </rPr>
      <t>1)</t>
    </r>
  </si>
  <si>
    <t>01.02.15 г.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</si>
  <si>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</si>
  <si>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61,62 / 67,70</t>
  </si>
  <si>
    <t>71,73 / 77,94</t>
  </si>
  <si>
    <t>59,99 / 67,54</t>
  </si>
  <si>
    <t>70,23 / 76,58</t>
  </si>
  <si>
    <t>Итого за 
1 месяц</t>
  </si>
  <si>
    <t>Динамика индекса потребительских цен по Красноярскому краю (январь к январю), %</t>
  </si>
  <si>
    <t>Динамика индекса потребительских цен по Российской Федерации (январь к январю), %</t>
  </si>
  <si>
    <t>2015/2014</t>
  </si>
  <si>
    <t>Итого за
1 месяц</t>
  </si>
  <si>
    <t>на 01.02.2014</t>
  </si>
  <si>
    <t>на 01.02.2015</t>
  </si>
  <si>
    <t xml:space="preserve">3) Среднемесячные курсы валют согласно данных ЦБ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</si>
</sst>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  <numFmt numFmtId="171" formatCode="0.0000"/>
  </numFmts>
  <fonts count="9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2"/>
      <name val="Arial Cyr"/>
      <charset val="204"/>
    </font>
    <font>
      <sz val="13"/>
      <name val="Cambria"/>
      <family val="1"/>
      <charset val="204"/>
    </font>
    <font>
      <b/>
      <sz val="13"/>
      <name val="Cambria"/>
      <family val="1"/>
      <charset val="204"/>
    </font>
    <font>
      <b/>
      <vertAlign val="superscript"/>
      <sz val="13.5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164" fontId="13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06">
    <xf numFmtId="0" fontId="0" fillId="0" borderId="0" xfId="0"/>
    <xf numFmtId="166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6" fontId="1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9" fillId="0" borderId="0" xfId="0" applyFont="1" applyFill="1" applyBorder="1"/>
    <xf numFmtId="0" fontId="15" fillId="0" borderId="0" xfId="0" applyFont="1" applyFill="1" applyAlignment="1">
      <alignment horizontal="center"/>
    </xf>
    <xf numFmtId="0" fontId="19" fillId="0" borderId="0" xfId="0" applyFont="1" applyFill="1"/>
    <xf numFmtId="0" fontId="15" fillId="0" borderId="0" xfId="0" applyFont="1" applyFill="1"/>
    <xf numFmtId="167" fontId="14" fillId="0" borderId="0" xfId="0" applyNumberFormat="1" applyFont="1" applyFill="1"/>
    <xf numFmtId="0" fontId="1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1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51" fillId="0" borderId="0" xfId="0" applyFont="1" applyFill="1" applyBorder="1"/>
    <xf numFmtId="0" fontId="48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48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51" fillId="0" borderId="0" xfId="0" applyFont="1" applyFill="1" applyBorder="1" applyAlignment="1"/>
    <xf numFmtId="0" fontId="49" fillId="0" borderId="0" xfId="0" applyFont="1" applyFill="1" applyBorder="1" applyAlignment="1">
      <alignment vertical="top" wrapText="1"/>
    </xf>
    <xf numFmtId="2" fontId="14" fillId="0" borderId="0" xfId="0" applyNumberFormat="1" applyFont="1" applyFill="1"/>
    <xf numFmtId="1" fontId="14" fillId="0" borderId="0" xfId="0" applyNumberFormat="1" applyFont="1" applyFill="1"/>
    <xf numFmtId="0" fontId="43" fillId="0" borderId="0" xfId="0" applyFont="1" applyFill="1"/>
    <xf numFmtId="0" fontId="36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67" fontId="43" fillId="0" borderId="0" xfId="0" applyNumberFormat="1" applyFont="1" applyFill="1"/>
    <xf numFmtId="1" fontId="43" fillId="0" borderId="0" xfId="0" applyNumberFormat="1" applyFont="1" applyFill="1"/>
    <xf numFmtId="0" fontId="14" fillId="0" borderId="0" xfId="0" applyFont="1" applyFill="1" applyBorder="1" applyAlignment="1">
      <alignment vertical="center"/>
    </xf>
    <xf numFmtId="167" fontId="15" fillId="0" borderId="0" xfId="0" applyNumberFormat="1" applyFont="1" applyFill="1" applyBorder="1"/>
    <xf numFmtId="0" fontId="52" fillId="0" borderId="0" xfId="0" applyFont="1" applyFill="1" applyBorder="1"/>
    <xf numFmtId="3" fontId="14" fillId="0" borderId="0" xfId="0" applyNumberFormat="1" applyFont="1" applyFill="1"/>
    <xf numFmtId="166" fontId="19" fillId="2" borderId="0" xfId="0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9" fillId="2" borderId="5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8" xfId="0" applyFont="1" applyFill="1" applyBorder="1"/>
    <xf numFmtId="0" fontId="19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166" fontId="19" fillId="2" borderId="3" xfId="0" applyNumberFormat="1" applyFont="1" applyFill="1" applyBorder="1" applyAlignment="1">
      <alignment horizontal="center" vertical="center"/>
    </xf>
    <xf numFmtId="167" fontId="14" fillId="2" borderId="39" xfId="0" applyNumberFormat="1" applyFont="1" applyFill="1" applyBorder="1"/>
    <xf numFmtId="0" fontId="19" fillId="2" borderId="2" xfId="0" applyFont="1" applyFill="1" applyBorder="1" applyAlignment="1">
      <alignment vertical="center" wrapText="1"/>
    </xf>
    <xf numFmtId="0" fontId="19" fillId="2" borderId="31" xfId="0" applyFont="1" applyFill="1" applyBorder="1" applyAlignment="1">
      <alignment horizontal="center" vertical="center"/>
    </xf>
    <xf numFmtId="166" fontId="19" fillId="2" borderId="9" xfId="0" applyNumberFormat="1" applyFont="1" applyFill="1" applyBorder="1" applyAlignment="1">
      <alignment horizontal="center" vertical="center"/>
    </xf>
    <xf numFmtId="167" fontId="14" fillId="2" borderId="40" xfId="0" applyNumberFormat="1" applyFont="1" applyFill="1" applyBorder="1"/>
    <xf numFmtId="0" fontId="16" fillId="0" borderId="0" xfId="0" applyFont="1" applyFill="1"/>
    <xf numFmtId="0" fontId="14" fillId="2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166" fontId="15" fillId="0" borderId="0" xfId="0" applyNumberFormat="1" applyFont="1" applyFill="1"/>
    <xf numFmtId="167" fontId="15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/>
    <xf numFmtId="2" fontId="15" fillId="0" borderId="0" xfId="0" applyNumberFormat="1" applyFont="1" applyFill="1"/>
    <xf numFmtId="171" fontId="78" fillId="0" borderId="0" xfId="0" applyNumberFormat="1" applyFont="1" applyFill="1"/>
    <xf numFmtId="171" fontId="15" fillId="0" borderId="0" xfId="0" applyNumberFormat="1" applyFont="1" applyFill="1"/>
    <xf numFmtId="0" fontId="15" fillId="0" borderId="0" xfId="0" applyFont="1" applyFill="1" applyBorder="1" applyAlignment="1"/>
    <xf numFmtId="0" fontId="14" fillId="2" borderId="1" xfId="0" applyFont="1" applyFill="1" applyBorder="1"/>
    <xf numFmtId="0" fontId="14" fillId="2" borderId="1" xfId="0" applyFont="1" applyFill="1" applyBorder="1" applyAlignment="1">
      <alignment vertical="center"/>
    </xf>
    <xf numFmtId="167" fontId="14" fillId="2" borderId="3" xfId="0" applyNumberFormat="1" applyFont="1" applyFill="1" applyBorder="1"/>
    <xf numFmtId="167" fontId="14" fillId="2" borderId="2" xfId="0" applyNumberFormat="1" applyFont="1" applyFill="1" applyBorder="1"/>
    <xf numFmtId="167" fontId="14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center"/>
    </xf>
    <xf numFmtId="0" fontId="72" fillId="0" borderId="0" xfId="7" applyFont="1" applyFill="1"/>
    <xf numFmtId="167" fontId="48" fillId="0" borderId="0" xfId="0" applyNumberFormat="1" applyFont="1" applyFill="1" applyBorder="1" applyAlignment="1">
      <alignment horizontal="center" vertical="center" wrapText="1"/>
    </xf>
    <xf numFmtId="0" fontId="72" fillId="0" borderId="0" xfId="11" applyFont="1" applyFill="1"/>
    <xf numFmtId="0" fontId="72" fillId="0" borderId="0" xfId="12" applyFont="1" applyFill="1"/>
    <xf numFmtId="0" fontId="72" fillId="0" borderId="0" xfId="13" applyFont="1" applyFill="1"/>
    <xf numFmtId="0" fontId="75" fillId="0" borderId="0" xfId="3" applyFont="1" applyFill="1" applyBorder="1" applyAlignment="1">
      <alignment horizontal="right" wrapText="1"/>
    </xf>
    <xf numFmtId="0" fontId="73" fillId="0" borderId="0" xfId="2" applyFont="1" applyFill="1" applyBorder="1" applyAlignment="1">
      <alignment horizontal="right" wrapText="1"/>
    </xf>
    <xf numFmtId="0" fontId="71" fillId="0" borderId="0" xfId="14" applyFill="1"/>
    <xf numFmtId="0" fontId="71" fillId="0" borderId="0" xfId="15" applyFill="1"/>
    <xf numFmtId="0" fontId="75" fillId="0" borderId="0" xfId="4" applyFont="1" applyFill="1" applyBorder="1" applyAlignment="1">
      <alignment horizontal="right" wrapText="1"/>
    </xf>
    <xf numFmtId="0" fontId="72" fillId="0" borderId="0" xfId="16" applyFont="1" applyFill="1"/>
    <xf numFmtId="0" fontId="72" fillId="0" borderId="0" xfId="8" applyFont="1" applyFill="1"/>
    <xf numFmtId="0" fontId="48" fillId="0" borderId="0" xfId="17" applyFont="1" applyFill="1" applyBorder="1" applyAlignment="1">
      <alignment horizontal="left" wrapText="1"/>
    </xf>
    <xf numFmtId="0" fontId="72" fillId="0" borderId="0" xfId="10" applyFont="1" applyFill="1"/>
    <xf numFmtId="0" fontId="72" fillId="0" borderId="0" xfId="9" applyFont="1" applyFill="1"/>
    <xf numFmtId="0" fontId="76" fillId="0" borderId="0" xfId="5" applyFont="1" applyFill="1" applyBorder="1" applyAlignment="1">
      <alignment horizontal="right" wrapText="1"/>
    </xf>
    <xf numFmtId="0" fontId="74" fillId="0" borderId="0" xfId="8" applyFont="1" applyFill="1"/>
    <xf numFmtId="0" fontId="16" fillId="0" borderId="0" xfId="0" applyFont="1" applyFill="1" applyBorder="1"/>
    <xf numFmtId="0" fontId="74" fillId="0" borderId="0" xfId="10" applyFont="1" applyFill="1"/>
    <xf numFmtId="0" fontId="74" fillId="0" borderId="0" xfId="9" applyFont="1" applyFill="1"/>
    <xf numFmtId="2" fontId="14" fillId="0" borderId="0" xfId="0" applyNumberFormat="1" applyFont="1" applyFill="1" applyAlignment="1">
      <alignment horizontal="left"/>
    </xf>
    <xf numFmtId="167" fontId="14" fillId="0" borderId="0" xfId="0" applyNumberFormat="1" applyFont="1" applyFill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/>
    </xf>
    <xf numFmtId="166" fontId="15" fillId="0" borderId="7" xfId="0" applyNumberFormat="1" applyFont="1" applyFill="1" applyBorder="1" applyAlignment="1">
      <alignment horizontal="center" vertical="center"/>
    </xf>
    <xf numFmtId="0" fontId="15" fillId="0" borderId="8" xfId="0" applyFont="1" applyFill="1" applyBorder="1"/>
    <xf numFmtId="166" fontId="15" fillId="0" borderId="0" xfId="0" applyNumberFormat="1" applyFont="1" applyFill="1" applyBorder="1"/>
    <xf numFmtId="0" fontId="14" fillId="0" borderId="0" xfId="0" applyFont="1" applyFill="1" applyBorder="1" applyAlignment="1"/>
    <xf numFmtId="0" fontId="52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4" fillId="0" borderId="0" xfId="0" applyFont="1" applyFill="1" applyBorder="1"/>
    <xf numFmtId="0" fontId="55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justify"/>
    </xf>
    <xf numFmtId="0" fontId="51" fillId="0" borderId="0" xfId="0" applyFont="1" applyFill="1"/>
    <xf numFmtId="0" fontId="69" fillId="0" borderId="0" xfId="0" applyFont="1" applyFill="1" applyAlignment="1"/>
    <xf numFmtId="0" fontId="32" fillId="0" borderId="0" xfId="0" applyFont="1" applyFill="1" applyAlignment="1"/>
    <xf numFmtId="0" fontId="63" fillId="0" borderId="0" xfId="0" applyFont="1" applyFill="1"/>
    <xf numFmtId="0" fontId="34" fillId="0" borderId="0" xfId="0" applyFont="1" applyFill="1" applyAlignment="1"/>
    <xf numFmtId="0" fontId="33" fillId="0" borderId="0" xfId="0" applyFont="1" applyFill="1" applyBorder="1" applyAlignment="1"/>
    <xf numFmtId="4" fontId="14" fillId="0" borderId="0" xfId="0" applyNumberFormat="1" applyFont="1" applyFill="1"/>
    <xf numFmtId="3" fontId="1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justify" wrapText="1"/>
    </xf>
    <xf numFmtId="0" fontId="33" fillId="0" borderId="0" xfId="0" applyFont="1" applyFill="1" applyBorder="1" applyAlignment="1">
      <alignment horizontal="center"/>
    </xf>
    <xf numFmtId="0" fontId="19" fillId="0" borderId="0" xfId="19" applyFont="1" applyFill="1"/>
    <xf numFmtId="0" fontId="13" fillId="0" borderId="0" xfId="19" applyFill="1"/>
    <xf numFmtId="0" fontId="13" fillId="0" borderId="0" xfId="19" applyFont="1" applyFill="1"/>
    <xf numFmtId="0" fontId="14" fillId="0" borderId="0" xfId="19" applyFont="1" applyFill="1"/>
    <xf numFmtId="3" fontId="19" fillId="2" borderId="0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18" fillId="2" borderId="38" xfId="0" applyNumberFormat="1" applyFont="1" applyFill="1" applyBorder="1" applyAlignment="1">
      <alignment horizontal="center" vertical="center"/>
    </xf>
    <xf numFmtId="3" fontId="19" fillId="2" borderId="39" xfId="0" applyNumberFormat="1" applyFont="1" applyFill="1" applyBorder="1" applyAlignment="1">
      <alignment horizontal="center" vertical="center"/>
    </xf>
    <xf numFmtId="3" fontId="37" fillId="2" borderId="39" xfId="0" applyNumberFormat="1" applyFont="1" applyFill="1" applyBorder="1" applyAlignment="1">
      <alignment horizontal="center" vertical="center"/>
    </xf>
    <xf numFmtId="3" fontId="37" fillId="2" borderId="3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19" fillId="0" borderId="2" xfId="0" applyFont="1" applyFill="1" applyBorder="1"/>
    <xf numFmtId="0" fontId="8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justify" wrapText="1"/>
    </xf>
    <xf numFmtId="166" fontId="19" fillId="0" borderId="32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/>
    <xf numFmtId="3" fontId="37" fillId="2" borderId="0" xfId="0" applyNumberFormat="1" applyFont="1" applyFill="1" applyBorder="1" applyAlignment="1">
      <alignment horizontal="center" vertical="center" wrapText="1"/>
    </xf>
    <xf numFmtId="3" fontId="19" fillId="0" borderId="67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167" fontId="72" fillId="0" borderId="0" xfId="10" applyNumberFormat="1" applyFont="1" applyFill="1" applyBorder="1"/>
    <xf numFmtId="0" fontId="48" fillId="0" borderId="0" xfId="0" applyFont="1" applyFill="1" applyBorder="1" applyAlignment="1">
      <alignment horizontal="left" wrapText="1"/>
    </xf>
    <xf numFmtId="167" fontId="77" fillId="0" borderId="0" xfId="17" applyNumberFormat="1" applyFont="1" applyFill="1" applyBorder="1" applyAlignment="1">
      <alignment horizont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166" fontId="51" fillId="0" borderId="19" xfId="0" applyNumberFormat="1" applyFont="1" applyFill="1" applyBorder="1" applyAlignment="1">
      <alignment horizontal="center" vertical="center"/>
    </xf>
    <xf numFmtId="4" fontId="51" fillId="0" borderId="19" xfId="0" applyNumberFormat="1" applyFont="1" applyFill="1" applyBorder="1" applyAlignment="1">
      <alignment horizontal="center"/>
    </xf>
    <xf numFmtId="166" fontId="51" fillId="0" borderId="69" xfId="0" applyNumberFormat="1" applyFont="1" applyFill="1" applyBorder="1" applyAlignment="1">
      <alignment horizontal="center"/>
    </xf>
    <xf numFmtId="4" fontId="51" fillId="0" borderId="61" xfId="0" applyNumberFormat="1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4" fontId="51" fillId="0" borderId="59" xfId="0" applyNumberFormat="1" applyFont="1" applyFill="1" applyBorder="1" applyAlignment="1">
      <alignment horizontal="center"/>
    </xf>
    <xf numFmtId="167" fontId="51" fillId="0" borderId="65" xfId="0" applyNumberFormat="1" applyFont="1" applyFill="1" applyBorder="1" applyAlignment="1">
      <alignment horizontal="center"/>
    </xf>
    <xf numFmtId="166" fontId="51" fillId="0" borderId="59" xfId="0" applyNumberFormat="1" applyFont="1" applyFill="1" applyBorder="1" applyAlignment="1">
      <alignment horizontal="center" vertical="center"/>
    </xf>
    <xf numFmtId="167" fontId="51" fillId="0" borderId="65" xfId="0" applyNumberFormat="1" applyFont="1" applyFill="1" applyBorder="1" applyAlignment="1">
      <alignment horizontal="center" vertical="center"/>
    </xf>
    <xf numFmtId="4" fontId="51" fillId="0" borderId="60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166" fontId="51" fillId="0" borderId="17" xfId="0" applyNumberFormat="1" applyFont="1" applyFill="1" applyBorder="1" applyAlignment="1">
      <alignment horizontal="center" vertical="center"/>
    </xf>
    <xf numFmtId="4" fontId="51" fillId="0" borderId="17" xfId="0" applyNumberFormat="1" applyFont="1" applyFill="1" applyBorder="1" applyAlignment="1">
      <alignment horizontal="center"/>
    </xf>
    <xf numFmtId="166" fontId="51" fillId="0" borderId="44" xfId="0" applyNumberFormat="1" applyFont="1" applyFill="1" applyBorder="1" applyAlignment="1">
      <alignment horizontal="center" vertical="center"/>
    </xf>
    <xf numFmtId="166" fontId="51" fillId="0" borderId="65" xfId="0" applyNumberFormat="1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19" fillId="0" borderId="3" xfId="0" applyFont="1" applyFill="1" applyBorder="1"/>
    <xf numFmtId="0" fontId="17" fillId="0" borderId="55" xfId="0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horizontal="center" vertical="center"/>
    </xf>
    <xf numFmtId="166" fontId="19" fillId="0" borderId="52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wrapText="1"/>
    </xf>
    <xf numFmtId="0" fontId="19" fillId="0" borderId="31" xfId="0" applyFont="1" applyFill="1" applyBorder="1" applyAlignment="1">
      <alignment wrapText="1"/>
    </xf>
    <xf numFmtId="0" fontId="19" fillId="0" borderId="31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/>
    </xf>
    <xf numFmtId="0" fontId="15" fillId="0" borderId="32" xfId="0" applyFont="1" applyFill="1" applyBorder="1" applyAlignment="1">
      <alignment wrapText="1"/>
    </xf>
    <xf numFmtId="0" fontId="19" fillId="0" borderId="32" xfId="0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166" fontId="19" fillId="0" borderId="50" xfId="0" applyNumberFormat="1" applyFont="1" applyFill="1" applyBorder="1" applyAlignment="1">
      <alignment horizontal="center" vertical="center"/>
    </xf>
    <xf numFmtId="166" fontId="19" fillId="0" borderId="32" xfId="0" applyNumberFormat="1" applyFont="1" applyFill="1" applyBorder="1" applyAlignment="1">
      <alignment horizontal="center" vertical="center" wrapText="1"/>
    </xf>
    <xf numFmtId="166" fontId="15" fillId="0" borderId="32" xfId="0" applyNumberFormat="1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left" vertical="top" wrapText="1"/>
    </xf>
    <xf numFmtId="0" fontId="15" fillId="0" borderId="5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/>
    </xf>
    <xf numFmtId="166" fontId="15" fillId="0" borderId="1" xfId="0" applyNumberFormat="1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166" fontId="19" fillId="0" borderId="5" xfId="0" applyNumberFormat="1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67" fontId="48" fillId="0" borderId="62" xfId="0" applyNumberFormat="1" applyFont="1" applyFill="1" applyBorder="1" applyAlignment="1">
      <alignment horizontal="center" vertical="center" wrapText="1"/>
    </xf>
    <xf numFmtId="167" fontId="48" fillId="0" borderId="37" xfId="0" applyNumberFormat="1" applyFont="1" applyFill="1" applyBorder="1" applyAlignment="1">
      <alignment horizontal="center" vertical="center" wrapText="1"/>
    </xf>
    <xf numFmtId="166" fontId="48" fillId="0" borderId="44" xfId="0" applyNumberFormat="1" applyFont="1" applyFill="1" applyBorder="1" applyAlignment="1">
      <alignment horizontal="center" vertical="center" wrapText="1"/>
    </xf>
    <xf numFmtId="167" fontId="48" fillId="0" borderId="65" xfId="0" applyNumberFormat="1" applyFont="1" applyFill="1" applyBorder="1" applyAlignment="1">
      <alignment horizontal="center" vertical="center" wrapText="1"/>
    </xf>
    <xf numFmtId="167" fontId="48" fillId="0" borderId="68" xfId="0" applyNumberFormat="1" applyFont="1" applyFill="1" applyBorder="1" applyAlignment="1">
      <alignment horizontal="center" vertical="center" wrapText="1"/>
    </xf>
    <xf numFmtId="166" fontId="48" fillId="0" borderId="46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/>
    <xf numFmtId="166" fontId="48" fillId="0" borderId="80" xfId="0" applyNumberFormat="1" applyFont="1" applyFill="1" applyBorder="1" applyAlignment="1">
      <alignment horizontal="center" vertical="center" wrapText="1"/>
    </xf>
    <xf numFmtId="167" fontId="48" fillId="0" borderId="7" xfId="0" applyNumberFormat="1" applyFont="1" applyFill="1" applyBorder="1" applyAlignment="1">
      <alignment horizontal="center" vertical="center" wrapText="1"/>
    </xf>
    <xf numFmtId="167" fontId="48" fillId="0" borderId="47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left" vertical="top" wrapText="1"/>
    </xf>
    <xf numFmtId="166" fontId="19" fillId="0" borderId="4" xfId="0" applyNumberFormat="1" applyFont="1" applyFill="1" applyBorder="1" applyAlignment="1">
      <alignment horizontal="left" wrapText="1"/>
    </xf>
    <xf numFmtId="167" fontId="15" fillId="0" borderId="59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 vertical="center"/>
    </xf>
    <xf numFmtId="166" fontId="51" fillId="0" borderId="65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36" xfId="0" applyFont="1" applyFill="1" applyBorder="1"/>
    <xf numFmtId="0" fontId="48" fillId="0" borderId="14" xfId="0" applyFont="1" applyFill="1" applyBorder="1" applyAlignment="1">
      <alignment horizontal="left" wrapText="1"/>
    </xf>
    <xf numFmtId="0" fontId="48" fillId="0" borderId="67" xfId="0" applyFont="1" applyFill="1" applyBorder="1" applyAlignment="1">
      <alignment horizontal="left" wrapText="1"/>
    </xf>
    <xf numFmtId="0" fontId="34" fillId="0" borderId="32" xfId="0" applyFont="1" applyFill="1" applyBorder="1" applyAlignment="1">
      <alignment horizontal="center" wrapText="1"/>
    </xf>
    <xf numFmtId="0" fontId="14" fillId="0" borderId="5" xfId="0" applyFont="1" applyFill="1" applyBorder="1"/>
    <xf numFmtId="0" fontId="49" fillId="0" borderId="14" xfId="0" applyFont="1" applyFill="1" applyBorder="1" applyAlignment="1">
      <alignment horizontal="left" wrapText="1"/>
    </xf>
    <xf numFmtId="167" fontId="77" fillId="0" borderId="14" xfId="17" applyNumberFormat="1" applyFont="1" applyFill="1" applyBorder="1" applyAlignment="1">
      <alignment horizontal="center" wrapText="1"/>
    </xf>
    <xf numFmtId="167" fontId="83" fillId="0" borderId="14" xfId="17" applyNumberFormat="1" applyFont="1" applyFill="1" applyBorder="1" applyAlignment="1">
      <alignment horizontal="center" wrapText="1"/>
    </xf>
    <xf numFmtId="167" fontId="77" fillId="0" borderId="67" xfId="17" applyNumberFormat="1" applyFont="1" applyFill="1" applyBorder="1" applyAlignment="1">
      <alignment horizont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41" xfId="0" applyFont="1" applyFill="1" applyBorder="1"/>
    <xf numFmtId="166" fontId="19" fillId="0" borderId="59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8" fillId="0" borderId="11" xfId="0" applyFont="1" applyFill="1" applyBorder="1"/>
    <xf numFmtId="3" fontId="19" fillId="0" borderId="60" xfId="0" applyNumberFormat="1" applyFont="1" applyFill="1" applyBorder="1" applyAlignment="1">
      <alignment horizontal="center" vertical="center"/>
    </xf>
    <xf numFmtId="167" fontId="19" fillId="0" borderId="58" xfId="0" applyNumberFormat="1" applyFont="1" applyFill="1" applyBorder="1" applyAlignment="1">
      <alignment horizontal="center"/>
    </xf>
    <xf numFmtId="0" fontId="14" fillId="0" borderId="17" xfId="0" applyFont="1" applyFill="1" applyBorder="1"/>
    <xf numFmtId="0" fontId="14" fillId="0" borderId="59" xfId="0" applyFont="1" applyFill="1" applyBorder="1"/>
    <xf numFmtId="0" fontId="14" fillId="0" borderId="39" xfId="0" applyFont="1" applyFill="1" applyBorder="1"/>
    <xf numFmtId="0" fontId="19" fillId="0" borderId="17" xfId="0" applyFont="1" applyFill="1" applyBorder="1"/>
    <xf numFmtId="0" fontId="19" fillId="0" borderId="44" xfId="0" applyFont="1" applyFill="1" applyBorder="1"/>
    <xf numFmtId="166" fontId="19" fillId="0" borderId="65" xfId="0" applyNumberFormat="1" applyFont="1" applyFill="1" applyBorder="1" applyAlignment="1">
      <alignment horizontal="center" vertical="center"/>
    </xf>
    <xf numFmtId="0" fontId="18" fillId="0" borderId="57" xfId="0" applyFont="1" applyFill="1" applyBorder="1"/>
    <xf numFmtId="166" fontId="94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0" fontId="19" fillId="0" borderId="58" xfId="0" applyFont="1" applyFill="1" applyBorder="1"/>
    <xf numFmtId="0" fontId="19" fillId="0" borderId="29" xfId="0" applyFont="1" applyFill="1" applyBorder="1"/>
    <xf numFmtId="166" fontId="19" fillId="0" borderId="44" xfId="0" applyNumberFormat="1" applyFont="1" applyFill="1" applyBorder="1" applyAlignment="1">
      <alignment horizontal="center" vertical="center"/>
    </xf>
    <xf numFmtId="166" fontId="19" fillId="0" borderId="68" xfId="0" applyNumberFormat="1" applyFont="1" applyFill="1" applyBorder="1" applyAlignment="1">
      <alignment horizontal="center" vertical="center"/>
    </xf>
    <xf numFmtId="0" fontId="14" fillId="0" borderId="11" xfId="0" applyFont="1" applyFill="1" applyBorder="1"/>
    <xf numFmtId="0" fontId="15" fillId="0" borderId="17" xfId="0" applyFont="1" applyFill="1" applyBorder="1"/>
    <xf numFmtId="0" fontId="15" fillId="0" borderId="24" xfId="0" applyFont="1" applyFill="1" applyBorder="1"/>
    <xf numFmtId="167" fontId="15" fillId="0" borderId="79" xfId="0" applyNumberFormat="1" applyFont="1" applyFill="1" applyBorder="1" applyAlignment="1">
      <alignment horizontal="center"/>
    </xf>
    <xf numFmtId="167" fontId="15" fillId="0" borderId="18" xfId="0" applyNumberFormat="1" applyFont="1" applyFill="1" applyBorder="1" applyAlignment="1">
      <alignment horizontal="center"/>
    </xf>
    <xf numFmtId="167" fontId="15" fillId="0" borderId="3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 vertical="center" wrapText="1"/>
    </xf>
    <xf numFmtId="0" fontId="13" fillId="2" borderId="0" xfId="19" applyFill="1"/>
    <xf numFmtId="0" fontId="13" fillId="2" borderId="0" xfId="19" applyFont="1" applyFill="1"/>
    <xf numFmtId="3" fontId="19" fillId="2" borderId="4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48" fillId="0" borderId="59" xfId="0" applyFont="1" applyFill="1" applyBorder="1" applyAlignment="1">
      <alignment horizontal="center" wrapText="1"/>
    </xf>
    <xf numFmtId="0" fontId="35" fillId="0" borderId="0" xfId="0" applyFont="1" applyFill="1"/>
    <xf numFmtId="0" fontId="48" fillId="0" borderId="0" xfId="0" applyFont="1" applyFill="1" applyBorder="1" applyAlignment="1">
      <alignment vertical="top" wrapText="1"/>
    </xf>
    <xf numFmtId="0" fontId="51" fillId="0" borderId="9" xfId="0" applyFont="1" applyFill="1" applyBorder="1" applyAlignment="1">
      <alignment horizontal="center" vertical="center"/>
    </xf>
    <xf numFmtId="166" fontId="19" fillId="0" borderId="1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66" fontId="19" fillId="0" borderId="5" xfId="0" applyNumberFormat="1" applyFont="1" applyFill="1" applyBorder="1" applyAlignment="1">
      <alignment vertical="center"/>
    </xf>
    <xf numFmtId="0" fontId="64" fillId="0" borderId="32" xfId="19" applyFont="1" applyFill="1" applyBorder="1" applyAlignment="1">
      <alignment horizontal="center" wrapText="1"/>
    </xf>
    <xf numFmtId="0" fontId="18" fillId="0" borderId="52" xfId="19" applyFont="1" applyFill="1" applyBorder="1" applyAlignment="1">
      <alignment horizontal="center" vertical="center"/>
    </xf>
    <xf numFmtId="0" fontId="18" fillId="0" borderId="32" xfId="19" applyFont="1" applyFill="1" applyBorder="1" applyAlignment="1">
      <alignment horizontal="center" vertical="center"/>
    </xf>
    <xf numFmtId="14" fontId="18" fillId="0" borderId="32" xfId="19" applyNumberFormat="1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wrapText="1"/>
    </xf>
    <xf numFmtId="0" fontId="48" fillId="0" borderId="60" xfId="0" applyFont="1" applyFill="1" applyBorder="1" applyAlignment="1">
      <alignment horizontal="center" wrapText="1"/>
    </xf>
    <xf numFmtId="0" fontId="48" fillId="0" borderId="58" xfId="0" applyFont="1" applyFill="1" applyBorder="1" applyAlignment="1">
      <alignment horizontal="center" wrapText="1"/>
    </xf>
    <xf numFmtId="167" fontId="48" fillId="0" borderId="60" xfId="0" applyNumberFormat="1" applyFont="1" applyFill="1" applyBorder="1" applyAlignment="1">
      <alignment horizontal="center" wrapText="1"/>
    </xf>
    <xf numFmtId="167" fontId="48" fillId="0" borderId="58" xfId="0" applyNumberFormat="1" applyFont="1" applyFill="1" applyBorder="1" applyAlignment="1">
      <alignment horizontal="center" wrapText="1"/>
    </xf>
    <xf numFmtId="0" fontId="48" fillId="0" borderId="29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  <xf numFmtId="167" fontId="48" fillId="0" borderId="59" xfId="0" applyNumberFormat="1" applyFont="1" applyFill="1" applyBorder="1" applyAlignment="1">
      <alignment horizontal="center" wrapText="1"/>
    </xf>
    <xf numFmtId="167" fontId="48" fillId="0" borderId="18" xfId="0" applyNumberFormat="1" applyFont="1" applyFill="1" applyBorder="1" applyAlignment="1">
      <alignment horizontal="center" wrapText="1"/>
    </xf>
    <xf numFmtId="2" fontId="48" fillId="0" borderId="18" xfId="0" applyNumberFormat="1" applyFont="1" applyFill="1" applyBorder="1" applyAlignment="1">
      <alignment horizontal="center" wrapText="1"/>
    </xf>
    <xf numFmtId="0" fontId="48" fillId="0" borderId="36" xfId="0" applyFont="1" applyFill="1" applyBorder="1" applyAlignment="1">
      <alignment horizontal="center" vertical="top" wrapText="1"/>
    </xf>
    <xf numFmtId="0" fontId="48" fillId="0" borderId="46" xfId="0" applyFont="1" applyFill="1" applyBorder="1" applyAlignment="1">
      <alignment horizontal="center" wrapText="1"/>
    </xf>
    <xf numFmtId="167" fontId="48" fillId="0" borderId="62" xfId="0" applyNumberFormat="1" applyFont="1" applyFill="1" applyBorder="1" applyAlignment="1">
      <alignment horizontal="center" wrapText="1"/>
    </xf>
    <xf numFmtId="2" fontId="48" fillId="0" borderId="37" xfId="0" applyNumberFormat="1" applyFont="1" applyFill="1" applyBorder="1" applyAlignment="1">
      <alignment horizontal="center" wrapText="1"/>
    </xf>
    <xf numFmtId="167" fontId="48" fillId="0" borderId="37" xfId="0" applyNumberFormat="1" applyFont="1" applyFill="1" applyBorder="1" applyAlignment="1">
      <alignment horizontal="center" wrapText="1"/>
    </xf>
    <xf numFmtId="49" fontId="48" fillId="0" borderId="12" xfId="0" applyNumberFormat="1" applyFont="1" applyFill="1" applyBorder="1" applyAlignment="1">
      <alignment horizontal="center" vertical="top" wrapText="1"/>
    </xf>
    <xf numFmtId="2" fontId="48" fillId="0" borderId="58" xfId="0" applyNumberFormat="1" applyFont="1" applyFill="1" applyBorder="1" applyAlignment="1">
      <alignment horizontal="center" wrapText="1"/>
    </xf>
    <xf numFmtId="167" fontId="48" fillId="0" borderId="11" xfId="0" applyNumberFormat="1" applyFont="1" applyFill="1" applyBorder="1" applyAlignment="1">
      <alignment horizontal="center" wrapText="1"/>
    </xf>
    <xf numFmtId="49" fontId="48" fillId="0" borderId="23" xfId="0" applyNumberFormat="1" applyFont="1" applyFill="1" applyBorder="1" applyAlignment="1">
      <alignment horizontal="center" vertical="top" wrapText="1"/>
    </xf>
    <xf numFmtId="167" fontId="48" fillId="0" borderId="46" xfId="0" applyNumberFormat="1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167" fontId="48" fillId="0" borderId="17" xfId="0" applyNumberFormat="1" applyFont="1" applyFill="1" applyBorder="1" applyAlignment="1">
      <alignment horizontal="center" wrapText="1"/>
    </xf>
    <xf numFmtId="49" fontId="48" fillId="0" borderId="57" xfId="0" applyNumberFormat="1" applyFont="1" applyFill="1" applyBorder="1" applyAlignment="1">
      <alignment horizontal="center" vertical="top" wrapText="1"/>
    </xf>
    <xf numFmtId="167" fontId="48" fillId="0" borderId="61" xfId="0" applyNumberFormat="1" applyFont="1" applyFill="1" applyBorder="1" applyAlignment="1">
      <alignment horizontal="center" wrapText="1"/>
    </xf>
    <xf numFmtId="167" fontId="48" fillId="0" borderId="53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 wrapText="1"/>
    </xf>
    <xf numFmtId="49" fontId="48" fillId="0" borderId="29" xfId="0" applyNumberFormat="1" applyFont="1" applyFill="1" applyBorder="1" applyAlignment="1">
      <alignment horizontal="center" vertical="top" wrapText="1"/>
    </xf>
    <xf numFmtId="167" fontId="48" fillId="0" borderId="19" xfId="0" applyNumberFormat="1" applyFont="1" applyFill="1" applyBorder="1" applyAlignment="1">
      <alignment horizontal="center" wrapText="1"/>
    </xf>
    <xf numFmtId="167" fontId="48" fillId="0" borderId="20" xfId="0" applyNumberFormat="1" applyFont="1" applyFill="1" applyBorder="1" applyAlignment="1">
      <alignment horizontal="center" wrapText="1"/>
    </xf>
    <xf numFmtId="49" fontId="48" fillId="0" borderId="36" xfId="0" applyNumberFormat="1" applyFont="1" applyFill="1" applyBorder="1" applyAlignment="1">
      <alignment horizontal="center" vertical="top" wrapText="1"/>
    </xf>
    <xf numFmtId="167" fontId="48" fillId="0" borderId="63" xfId="0" applyNumberFormat="1" applyFont="1" applyFill="1" applyBorder="1" applyAlignment="1">
      <alignment horizontal="center" wrapText="1"/>
    </xf>
    <xf numFmtId="2" fontId="48" fillId="0" borderId="62" xfId="0" applyNumberFormat="1" applyFont="1" applyFill="1" applyBorder="1" applyAlignment="1">
      <alignment horizontal="center" wrapText="1"/>
    </xf>
    <xf numFmtId="167" fontId="48" fillId="0" borderId="26" xfId="0" applyNumberFormat="1" applyFont="1" applyFill="1" applyBorder="1" applyAlignment="1">
      <alignment horizontal="center" wrapText="1"/>
    </xf>
    <xf numFmtId="2" fontId="48" fillId="0" borderId="46" xfId="0" applyNumberFormat="1" applyFont="1" applyFill="1" applyBorder="1" applyAlignment="1">
      <alignment horizontal="center" wrapText="1"/>
    </xf>
    <xf numFmtId="2" fontId="48" fillId="0" borderId="59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wrapText="1"/>
    </xf>
    <xf numFmtId="49" fontId="48" fillId="0" borderId="14" xfId="0" applyNumberFormat="1" applyFont="1" applyFill="1" applyBorder="1" applyAlignment="1">
      <alignment horizontal="center" vertical="top" wrapText="1"/>
    </xf>
    <xf numFmtId="49" fontId="48" fillId="0" borderId="67" xfId="0" applyNumberFormat="1" applyFont="1" applyFill="1" applyBorder="1" applyAlignment="1">
      <alignment horizontal="center" vertical="top" wrapText="1"/>
    </xf>
    <xf numFmtId="167" fontId="48" fillId="0" borderId="44" xfId="0" applyNumberFormat="1" applyFont="1" applyFill="1" applyBorder="1" applyAlignment="1">
      <alignment horizontal="center" wrapText="1"/>
    </xf>
    <xf numFmtId="167" fontId="48" fillId="0" borderId="65" xfId="0" applyNumberFormat="1" applyFont="1" applyFill="1" applyBorder="1" applyAlignment="1">
      <alignment horizontal="center" wrapText="1"/>
    </xf>
    <xf numFmtId="167" fontId="48" fillId="0" borderId="68" xfId="0" applyNumberFormat="1" applyFont="1" applyFill="1" applyBorder="1" applyAlignment="1">
      <alignment horizontal="center" wrapText="1"/>
    </xf>
    <xf numFmtId="167" fontId="48" fillId="0" borderId="69" xfId="0" applyNumberFormat="1" applyFont="1" applyFill="1" applyBorder="1" applyAlignment="1">
      <alignment horizontal="center" wrapText="1"/>
    </xf>
    <xf numFmtId="167" fontId="48" fillId="0" borderId="11" xfId="0" applyNumberFormat="1" applyFont="1" applyFill="1" applyBorder="1" applyAlignment="1">
      <alignment horizontal="center" vertical="center" wrapText="1"/>
    </xf>
    <xf numFmtId="167" fontId="48" fillId="0" borderId="60" xfId="0" applyNumberFormat="1" applyFont="1" applyFill="1" applyBorder="1" applyAlignment="1">
      <alignment horizontal="center" vertical="center" wrapText="1"/>
    </xf>
    <xf numFmtId="167" fontId="48" fillId="0" borderId="58" xfId="0" applyNumberFormat="1" applyFont="1" applyFill="1" applyBorder="1" applyAlignment="1">
      <alignment horizontal="center" vertical="center" wrapText="1"/>
    </xf>
    <xf numFmtId="167" fontId="48" fillId="0" borderId="61" xfId="0" applyNumberFormat="1" applyFont="1" applyFill="1" applyBorder="1" applyAlignment="1">
      <alignment horizontal="center" vertical="center" wrapText="1"/>
    </xf>
    <xf numFmtId="167" fontId="48" fillId="0" borderId="53" xfId="0" applyNumberFormat="1" applyFont="1" applyFill="1" applyBorder="1" applyAlignment="1">
      <alignment horizontal="center" vertical="center" wrapText="1"/>
    </xf>
    <xf numFmtId="167" fontId="48" fillId="0" borderId="18" xfId="0" applyNumberFormat="1" applyFont="1" applyFill="1" applyBorder="1" applyAlignment="1">
      <alignment horizontal="center" vertical="center" wrapText="1"/>
    </xf>
    <xf numFmtId="167" fontId="48" fillId="0" borderId="20" xfId="0" applyNumberFormat="1" applyFont="1" applyFill="1" applyBorder="1" applyAlignment="1">
      <alignment horizontal="center" vertical="center" wrapText="1"/>
    </xf>
    <xf numFmtId="167" fontId="48" fillId="0" borderId="17" xfId="0" applyNumberFormat="1" applyFont="1" applyFill="1" applyBorder="1" applyAlignment="1">
      <alignment horizontal="center" vertical="center" wrapText="1"/>
    </xf>
    <xf numFmtId="49" fontId="48" fillId="0" borderId="29" xfId="0" applyNumberFormat="1" applyFont="1" applyFill="1" applyBorder="1" applyAlignment="1">
      <alignment horizontal="center" vertical="center" wrapText="1"/>
    </xf>
    <xf numFmtId="167" fontId="48" fillId="0" borderId="59" xfId="0" applyNumberFormat="1" applyFont="1" applyFill="1" applyBorder="1" applyAlignment="1">
      <alignment horizontal="center" vertical="center" wrapText="1"/>
    </xf>
    <xf numFmtId="167" fontId="48" fillId="0" borderId="19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 wrapText="1"/>
    </xf>
    <xf numFmtId="167" fontId="48" fillId="0" borderId="46" xfId="0" applyNumberFormat="1" applyFont="1" applyFill="1" applyBorder="1" applyAlignment="1">
      <alignment horizontal="center" vertical="center" wrapText="1"/>
    </xf>
    <xf numFmtId="167" fontId="48" fillId="0" borderId="63" xfId="0" applyNumberFormat="1" applyFont="1" applyFill="1" applyBorder="1" applyAlignment="1">
      <alignment horizontal="center" vertical="center" wrapText="1"/>
    </xf>
    <xf numFmtId="167" fontId="48" fillId="0" borderId="26" xfId="0" applyNumberFormat="1" applyFont="1" applyFill="1" applyBorder="1" applyAlignment="1">
      <alignment horizontal="center" vertical="center" wrapText="1"/>
    </xf>
    <xf numFmtId="49" fontId="48" fillId="0" borderId="67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166" fontId="48" fillId="0" borderId="1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166" fontId="48" fillId="0" borderId="17" xfId="0" applyNumberFormat="1" applyFont="1" applyFill="1" applyBorder="1" applyAlignment="1">
      <alignment horizontal="center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/>
    </xf>
    <xf numFmtId="4" fontId="19" fillId="0" borderId="39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2" fontId="18" fillId="0" borderId="32" xfId="0" applyNumberFormat="1" applyFont="1" applyFill="1" applyBorder="1" applyAlignment="1">
      <alignment horizontal="center" vertic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2" fontId="18" fillId="0" borderId="52" xfId="0" applyNumberFormat="1" applyFont="1" applyFill="1" applyBorder="1" applyAlignment="1">
      <alignment horizontal="center" vertical="top"/>
    </xf>
    <xf numFmtId="2" fontId="19" fillId="0" borderId="1" xfId="0" applyNumberFormat="1" applyFont="1" applyFill="1" applyBorder="1" applyAlignment="1">
      <alignment horizontal="center"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vertical="center" wrapText="1"/>
    </xf>
    <xf numFmtId="0" fontId="37" fillId="0" borderId="23" xfId="0" applyNumberFormat="1" applyFont="1" applyFill="1" applyBorder="1" applyAlignment="1">
      <alignment horizontal="center" vertical="center"/>
    </xf>
    <xf numFmtId="3" fontId="36" fillId="0" borderId="23" xfId="0" applyNumberFormat="1" applyFont="1" applyFill="1" applyBorder="1" applyAlignment="1">
      <alignment horizontal="center" vertical="center" wrapText="1"/>
    </xf>
    <xf numFmtId="166" fontId="36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3" fontId="19" fillId="0" borderId="4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3" fontId="19" fillId="0" borderId="66" xfId="0" applyNumberFormat="1" applyFont="1" applyFill="1" applyBorder="1" applyAlignment="1">
      <alignment horizontal="center" vertical="center"/>
    </xf>
    <xf numFmtId="0" fontId="19" fillId="0" borderId="48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horizontal="center" vertical="center"/>
    </xf>
    <xf numFmtId="166" fontId="19" fillId="0" borderId="22" xfId="0" applyNumberFormat="1" applyFont="1" applyFill="1" applyBorder="1" applyAlignment="1">
      <alignment horizontal="center" vertical="center"/>
    </xf>
    <xf numFmtId="166" fontId="19" fillId="0" borderId="67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 wrapText="1"/>
    </xf>
    <xf numFmtId="2" fontId="20" fillId="0" borderId="55" xfId="0" applyNumberFormat="1" applyFont="1" applyFill="1" applyBorder="1" applyAlignment="1">
      <alignment horizontal="center" vertical="center"/>
    </xf>
    <xf numFmtId="2" fontId="20" fillId="0" borderId="32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3" fontId="37" fillId="0" borderId="31" xfId="0" applyNumberFormat="1" applyFont="1" applyFill="1" applyBorder="1" applyAlignment="1">
      <alignment horizontal="center" vertical="center" wrapText="1"/>
    </xf>
    <xf numFmtId="167" fontId="19" fillId="0" borderId="55" xfId="0" applyNumberFormat="1" applyFont="1" applyFill="1" applyBorder="1" applyAlignment="1">
      <alignment horizontal="center" vertical="center" wrapText="1"/>
    </xf>
    <xf numFmtId="3" fontId="19" fillId="0" borderId="5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vertical="center"/>
    </xf>
    <xf numFmtId="0" fontId="19" fillId="0" borderId="31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vertical="center"/>
    </xf>
    <xf numFmtId="0" fontId="19" fillId="0" borderId="55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167" fontId="19" fillId="0" borderId="32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37" fillId="0" borderId="3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79" fillId="0" borderId="55" xfId="0" applyFont="1" applyFill="1" applyBorder="1" applyAlignment="1">
      <alignment horizontal="center" vertical="top" wrapText="1"/>
    </xf>
    <xf numFmtId="0" fontId="79" fillId="0" borderId="32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center"/>
    </xf>
    <xf numFmtId="0" fontId="80" fillId="0" borderId="57" xfId="0" applyFont="1" applyFill="1" applyBorder="1" applyAlignment="1">
      <alignment horizontal="center" vertical="center" wrapText="1"/>
    </xf>
    <xf numFmtId="166" fontId="80" fillId="0" borderId="12" xfId="0" applyNumberFormat="1" applyFont="1" applyFill="1" applyBorder="1" applyAlignment="1">
      <alignment horizontal="center" vertical="center" wrapText="1"/>
    </xf>
    <xf numFmtId="166" fontId="80" fillId="0" borderId="13" xfId="0" applyNumberFormat="1" applyFont="1" applyFill="1" applyBorder="1" applyAlignment="1">
      <alignment horizontal="center" vertical="center" wrapText="1"/>
    </xf>
    <xf numFmtId="166" fontId="80" fillId="0" borderId="41" xfId="0" applyNumberFormat="1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/>
    </xf>
    <xf numFmtId="166" fontId="80" fillId="0" borderId="14" xfId="0" applyNumberFormat="1" applyFont="1" applyFill="1" applyBorder="1" applyAlignment="1">
      <alignment horizontal="center" vertical="center" wrapText="1"/>
    </xf>
    <xf numFmtId="166" fontId="80" fillId="0" borderId="16" xfId="0" applyNumberFormat="1" applyFont="1" applyFill="1" applyBorder="1" applyAlignment="1">
      <alignment horizontal="center" vertical="center" wrapText="1"/>
    </xf>
    <xf numFmtId="166" fontId="80" fillId="0" borderId="43" xfId="0" applyNumberFormat="1" applyFont="1" applyFill="1" applyBorder="1" applyAlignment="1">
      <alignment horizontal="center" vertical="center" wrapText="1"/>
    </xf>
    <xf numFmtId="0" fontId="80" fillId="0" borderId="36" xfId="0" applyFont="1" applyFill="1" applyBorder="1" applyAlignment="1">
      <alignment horizontal="center" vertical="center" wrapText="1"/>
    </xf>
    <xf numFmtId="166" fontId="80" fillId="0" borderId="23" xfId="0" applyNumberFormat="1" applyFont="1" applyFill="1" applyBorder="1" applyAlignment="1">
      <alignment horizontal="center" vertical="center" wrapText="1"/>
    </xf>
    <xf numFmtId="166" fontId="80" fillId="0" borderId="49" xfId="0" applyNumberFormat="1" applyFont="1" applyFill="1" applyBorder="1" applyAlignment="1">
      <alignment horizontal="center" vertical="center" wrapText="1"/>
    </xf>
    <xf numFmtId="166" fontId="80" fillId="0" borderId="15" xfId="0" applyNumberFormat="1" applyFont="1" applyFill="1" applyBorder="1" applyAlignment="1">
      <alignment horizontal="center" vertical="center" wrapText="1"/>
    </xf>
    <xf numFmtId="166" fontId="80" fillId="0" borderId="22" xfId="0" applyNumberFormat="1" applyFont="1" applyFill="1" applyBorder="1" applyAlignment="1">
      <alignment horizontal="center" vertical="center" wrapText="1"/>
    </xf>
    <xf numFmtId="166" fontId="80" fillId="0" borderId="21" xfId="0" applyNumberFormat="1" applyFont="1" applyFill="1" applyBorder="1" applyAlignment="1">
      <alignment horizontal="center" vertical="center" wrapText="1"/>
    </xf>
    <xf numFmtId="166" fontId="80" fillId="0" borderId="48" xfId="0" applyNumberFormat="1" applyFont="1" applyFill="1" applyBorder="1" applyAlignment="1">
      <alignment horizontal="center" vertical="center" wrapText="1"/>
    </xf>
    <xf numFmtId="166" fontId="80" fillId="0" borderId="67" xfId="0" applyNumberFormat="1" applyFont="1" applyFill="1" applyBorder="1" applyAlignment="1">
      <alignment horizontal="center" vertical="center" wrapText="1"/>
    </xf>
    <xf numFmtId="0" fontId="79" fillId="0" borderId="55" xfId="0" applyFont="1" applyFill="1" applyBorder="1" applyAlignment="1">
      <alignment horizontal="center" vertical="center" wrapText="1"/>
    </xf>
    <xf numFmtId="166" fontId="79" fillId="0" borderId="27" xfId="0" applyNumberFormat="1" applyFont="1" applyFill="1" applyBorder="1" applyAlignment="1">
      <alignment horizontal="center" vertical="center" wrapText="1"/>
    </xf>
    <xf numFmtId="166" fontId="79" fillId="0" borderId="32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/>
    <xf numFmtId="3" fontId="34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/>
    </xf>
    <xf numFmtId="0" fontId="14" fillId="0" borderId="2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/>
    </xf>
    <xf numFmtId="0" fontId="14" fillId="0" borderId="32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19" fillId="0" borderId="2" xfId="0" applyFont="1" applyFill="1" applyBorder="1" applyAlignment="1">
      <alignment horizontal="left"/>
    </xf>
    <xf numFmtId="0" fontId="18" fillId="0" borderId="2" xfId="0" applyFont="1" applyFill="1" applyBorder="1"/>
    <xf numFmtId="0" fontId="18" fillId="0" borderId="32" xfId="0" applyFont="1" applyFill="1" applyBorder="1"/>
    <xf numFmtId="2" fontId="45" fillId="0" borderId="2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8" fillId="0" borderId="3" xfId="0" applyFont="1" applyFill="1" applyBorder="1"/>
    <xf numFmtId="0" fontId="19" fillId="0" borderId="3" xfId="0" applyFont="1" applyFill="1" applyBorder="1" applyAlignment="1">
      <alignment horizontal="left"/>
    </xf>
    <xf numFmtId="0" fontId="18" fillId="0" borderId="5" xfId="0" applyFont="1" applyFill="1" applyBorder="1"/>
    <xf numFmtId="0" fontId="19" fillId="0" borderId="31" xfId="0" applyFont="1" applyFill="1" applyBorder="1" applyAlignment="1">
      <alignment horizontal="left"/>
    </xf>
    <xf numFmtId="3" fontId="37" fillId="0" borderId="14" xfId="0" applyNumberFormat="1" applyFont="1" applyFill="1" applyBorder="1" applyAlignment="1">
      <alignment horizontal="center" vertical="center" wrapText="1"/>
    </xf>
    <xf numFmtId="166" fontId="37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/>
    <xf numFmtId="0" fontId="19" fillId="0" borderId="14" xfId="0" applyFont="1" applyFill="1" applyBorder="1" applyAlignment="1">
      <alignment horizontal="left" vertical="center"/>
    </xf>
    <xf numFmtId="0" fontId="14" fillId="0" borderId="14" xfId="0" applyFont="1" applyFill="1" applyBorder="1"/>
    <xf numFmtId="49" fontId="15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166" fontId="37" fillId="0" borderId="14" xfId="0" applyNumberFormat="1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166" fontId="44" fillId="0" borderId="14" xfId="0" applyNumberFormat="1" applyFont="1" applyFill="1" applyBorder="1" applyAlignment="1">
      <alignment horizontal="center" vertical="center"/>
    </xf>
    <xf numFmtId="0" fontId="44" fillId="0" borderId="49" xfId="0" applyNumberFormat="1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/>
    </xf>
    <xf numFmtId="166" fontId="34" fillId="0" borderId="14" xfId="0" applyNumberFormat="1" applyFont="1" applyFill="1" applyBorder="1" applyAlignment="1">
      <alignment horizontal="center" vertical="center"/>
    </xf>
    <xf numFmtId="0" fontId="44" fillId="0" borderId="43" xfId="0" applyNumberFormat="1" applyFont="1" applyFill="1" applyBorder="1" applyAlignment="1">
      <alignment horizontal="center" vertical="center"/>
    </xf>
    <xf numFmtId="0" fontId="39" fillId="0" borderId="43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0" fontId="34" fillId="0" borderId="43" xfId="0" applyNumberFormat="1" applyFont="1" applyFill="1" applyBorder="1" applyAlignment="1">
      <alignment horizontal="center" vertical="center"/>
    </xf>
    <xf numFmtId="0" fontId="36" fillId="0" borderId="41" xfId="0" applyNumberFormat="1" applyFont="1" applyFill="1" applyBorder="1" applyAlignment="1">
      <alignment horizontal="center" vertical="center"/>
    </xf>
    <xf numFmtId="0" fontId="82" fillId="0" borderId="45" xfId="0" applyNumberFormat="1" applyFont="1" applyFill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vertical="center" wrapText="1"/>
    </xf>
    <xf numFmtId="0" fontId="47" fillId="0" borderId="32" xfId="0" applyFont="1" applyFill="1" applyBorder="1" applyAlignment="1">
      <alignment vertical="center" wrapText="1"/>
    </xf>
    <xf numFmtId="166" fontId="19" fillId="0" borderId="4" xfId="0" applyNumberFormat="1" applyFont="1" applyFill="1" applyBorder="1" applyAlignment="1">
      <alignment horizontal="center" vertical="center"/>
    </xf>
    <xf numFmtId="167" fontId="19" fillId="0" borderId="29" xfId="0" applyNumberFormat="1" applyFont="1" applyFill="1" applyBorder="1" applyAlignment="1">
      <alignment horizontal="center" vertical="center"/>
    </xf>
    <xf numFmtId="167" fontId="19" fillId="0" borderId="36" xfId="0" applyNumberFormat="1" applyFont="1" applyFill="1" applyBorder="1" applyAlignment="1">
      <alignment horizontal="center" vertical="center"/>
    </xf>
    <xf numFmtId="167" fontId="19" fillId="0" borderId="33" xfId="0" applyNumberFormat="1" applyFont="1" applyFill="1" applyBorder="1" applyAlignment="1">
      <alignment horizontal="center" vertical="center"/>
    </xf>
    <xf numFmtId="166" fontId="36" fillId="0" borderId="2" xfId="0" applyNumberFormat="1" applyFont="1" applyFill="1" applyBorder="1" applyAlignment="1">
      <alignment horizontal="center"/>
    </xf>
    <xf numFmtId="167" fontId="19" fillId="0" borderId="32" xfId="0" applyNumberFormat="1" applyFont="1" applyFill="1" applyBorder="1" applyAlignment="1">
      <alignment horizontal="center" vertical="center"/>
    </xf>
    <xf numFmtId="167" fontId="19" fillId="0" borderId="55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3" fontId="14" fillId="0" borderId="0" xfId="0" applyNumberFormat="1" applyFont="1" applyFill="1" applyBorder="1"/>
    <xf numFmtId="166" fontId="19" fillId="0" borderId="39" xfId="0" applyNumberFormat="1" applyFont="1" applyFill="1" applyBorder="1" applyAlignment="1">
      <alignment horizontal="center" vertical="center"/>
    </xf>
    <xf numFmtId="166" fontId="22" fillId="0" borderId="38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0" fontId="18" fillId="0" borderId="0" xfId="19" applyFont="1" applyFill="1" applyBorder="1"/>
    <xf numFmtId="0" fontId="19" fillId="0" borderId="1" xfId="19" applyFont="1" applyFill="1" applyBorder="1" applyAlignment="1">
      <alignment horizontal="center"/>
    </xf>
    <xf numFmtId="0" fontId="19" fillId="0" borderId="39" xfId="19" applyFont="1" applyFill="1" applyBorder="1" applyAlignment="1">
      <alignment horizontal="center"/>
    </xf>
    <xf numFmtId="0" fontId="13" fillId="2" borderId="0" xfId="19" applyFill="1" applyBorder="1"/>
    <xf numFmtId="0" fontId="13" fillId="0" borderId="0" xfId="19" applyFill="1" applyBorder="1"/>
    <xf numFmtId="0" fontId="37" fillId="0" borderId="0" xfId="19" applyFont="1" applyFill="1" applyBorder="1" applyAlignment="1">
      <alignment wrapText="1"/>
    </xf>
    <xf numFmtId="0" fontId="19" fillId="0" borderId="3" xfId="19" applyFont="1" applyFill="1" applyBorder="1" applyAlignment="1">
      <alignment horizontal="center"/>
    </xf>
    <xf numFmtId="0" fontId="84" fillId="0" borderId="39" xfId="19" applyFont="1" applyFill="1" applyBorder="1" applyAlignment="1">
      <alignment horizontal="center"/>
    </xf>
    <xf numFmtId="3" fontId="19" fillId="2" borderId="0" xfId="19" applyNumberFormat="1" applyFont="1" applyFill="1" applyBorder="1" applyAlignment="1">
      <alignment horizontal="center"/>
    </xf>
    <xf numFmtId="0" fontId="19" fillId="0" borderId="0" xfId="19" applyFont="1" applyFill="1" applyBorder="1"/>
    <xf numFmtId="3" fontId="19" fillId="0" borderId="3" xfId="19" applyNumberFormat="1" applyFont="1" applyFill="1" applyBorder="1" applyAlignment="1">
      <alignment horizontal="center"/>
    </xf>
    <xf numFmtId="3" fontId="19" fillId="0" borderId="39" xfId="19" applyNumberFormat="1" applyFont="1" applyFill="1" applyBorder="1" applyAlignment="1">
      <alignment horizontal="center"/>
    </xf>
    <xf numFmtId="3" fontId="84" fillId="0" borderId="39" xfId="19" applyNumberFormat="1" applyFont="1" applyFill="1" applyBorder="1" applyAlignment="1">
      <alignment horizontal="center"/>
    </xf>
    <xf numFmtId="49" fontId="19" fillId="2" borderId="0" xfId="19" applyNumberFormat="1" applyFont="1" applyFill="1" applyBorder="1" applyAlignment="1">
      <alignment horizontal="center"/>
    </xf>
    <xf numFmtId="0" fontId="19" fillId="0" borderId="2" xfId="19" applyFont="1" applyFill="1" applyBorder="1" applyAlignment="1">
      <alignment horizontal="center"/>
    </xf>
    <xf numFmtId="49" fontId="19" fillId="0" borderId="2" xfId="19" applyNumberFormat="1" applyFont="1" applyFill="1" applyBorder="1" applyAlignment="1">
      <alignment horizontal="center"/>
    </xf>
    <xf numFmtId="3" fontId="84" fillId="0" borderId="40" xfId="19" applyNumberFormat="1" applyFont="1" applyFill="1" applyBorder="1" applyAlignment="1">
      <alignment horizontal="center"/>
    </xf>
    <xf numFmtId="0" fontId="18" fillId="0" borderId="1" xfId="19" applyFont="1" applyFill="1" applyBorder="1"/>
    <xf numFmtId="0" fontId="19" fillId="0" borderId="3" xfId="19" applyNumberFormat="1" applyFont="1" applyFill="1" applyBorder="1" applyAlignment="1">
      <alignment horizontal="center"/>
    </xf>
    <xf numFmtId="3" fontId="19" fillId="0" borderId="38" xfId="19" applyNumberFormat="1" applyFont="1" applyFill="1" applyBorder="1" applyAlignment="1">
      <alignment horizontal="center"/>
    </xf>
    <xf numFmtId="0" fontId="37" fillId="0" borderId="3" xfId="19" applyFont="1" applyFill="1" applyBorder="1" applyAlignment="1">
      <alignment horizontal="left"/>
    </xf>
    <xf numFmtId="0" fontId="40" fillId="0" borderId="3" xfId="19" applyFont="1" applyFill="1" applyBorder="1" applyAlignment="1">
      <alignment horizontal="center"/>
    </xf>
    <xf numFmtId="0" fontId="18" fillId="0" borderId="1" xfId="19" applyFont="1" applyFill="1" applyBorder="1" applyAlignment="1">
      <alignment horizontal="left"/>
    </xf>
    <xf numFmtId="0" fontId="19" fillId="0" borderId="38" xfId="19" applyFont="1" applyFill="1" applyBorder="1" applyAlignment="1">
      <alignment horizontal="center"/>
    </xf>
    <xf numFmtId="0" fontId="40" fillId="0" borderId="1" xfId="19" applyFont="1" applyFill="1" applyBorder="1" applyAlignment="1">
      <alignment horizontal="center"/>
    </xf>
    <xf numFmtId="3" fontId="84" fillId="0" borderId="38" xfId="19" applyNumberFormat="1" applyFont="1" applyFill="1" applyBorder="1" applyAlignment="1">
      <alignment horizontal="center"/>
    </xf>
    <xf numFmtId="0" fontId="37" fillId="0" borderId="3" xfId="19" applyFont="1" applyFill="1" applyBorder="1" applyAlignment="1">
      <alignment horizontal="left" vertical="top" wrapText="1"/>
    </xf>
    <xf numFmtId="0" fontId="40" fillId="0" borderId="3" xfId="19" applyFont="1" applyFill="1" applyBorder="1" applyAlignment="1">
      <alignment horizontal="center" vertical="center"/>
    </xf>
    <xf numFmtId="0" fontId="19" fillId="0" borderId="3" xfId="19" applyNumberFormat="1" applyFont="1" applyFill="1" applyBorder="1" applyAlignment="1">
      <alignment horizontal="center" vertical="center"/>
    </xf>
    <xf numFmtId="49" fontId="19" fillId="0" borderId="3" xfId="19" applyNumberFormat="1" applyFont="1" applyFill="1" applyBorder="1" applyAlignment="1">
      <alignment horizontal="center" vertical="center"/>
    </xf>
    <xf numFmtId="49" fontId="19" fillId="0" borderId="1" xfId="19" applyNumberFormat="1" applyFont="1" applyFill="1" applyBorder="1" applyAlignment="1">
      <alignment horizontal="center" vertical="center"/>
    </xf>
    <xf numFmtId="0" fontId="37" fillId="0" borderId="3" xfId="19" applyFont="1" applyFill="1" applyBorder="1" applyAlignment="1">
      <alignment horizontal="left" vertical="center" wrapText="1"/>
    </xf>
    <xf numFmtId="0" fontId="19" fillId="0" borderId="39" xfId="19" applyFont="1" applyFill="1" applyBorder="1" applyAlignment="1">
      <alignment horizontal="center" vertical="center"/>
    </xf>
    <xf numFmtId="0" fontId="37" fillId="0" borderId="2" xfId="19" applyFont="1" applyFill="1" applyBorder="1" applyAlignment="1">
      <alignment horizontal="left"/>
    </xf>
    <xf numFmtId="0" fontId="19" fillId="0" borderId="40" xfId="19" applyFont="1" applyFill="1" applyBorder="1" applyAlignment="1">
      <alignment horizontal="center"/>
    </xf>
    <xf numFmtId="0" fontId="40" fillId="0" borderId="2" xfId="19" applyFont="1" applyFill="1" applyBorder="1" applyAlignment="1">
      <alignment horizontal="center"/>
    </xf>
    <xf numFmtId="0" fontId="36" fillId="0" borderId="38" xfId="19" applyFont="1" applyFill="1" applyBorder="1"/>
    <xf numFmtId="0" fontId="13" fillId="0" borderId="10" xfId="19" applyFill="1" applyBorder="1"/>
    <xf numFmtId="0" fontId="14" fillId="0" borderId="1" xfId="19" applyFont="1" applyFill="1" applyBorder="1"/>
    <xf numFmtId="0" fontId="14" fillId="0" borderId="10" xfId="19" applyFont="1" applyFill="1" applyBorder="1"/>
    <xf numFmtId="0" fontId="84" fillId="0" borderId="1" xfId="19" applyFont="1" applyFill="1" applyBorder="1"/>
    <xf numFmtId="11" fontId="37" fillId="0" borderId="39" xfId="19" applyNumberFormat="1" applyFont="1" applyFill="1" applyBorder="1"/>
    <xf numFmtId="0" fontId="19" fillId="0" borderId="0" xfId="19" applyFont="1" applyFill="1" applyBorder="1" applyAlignment="1">
      <alignment horizontal="center"/>
    </xf>
    <xf numFmtId="3" fontId="19" fillId="0" borderId="2" xfId="19" applyNumberFormat="1" applyFont="1" applyFill="1" applyBorder="1" applyAlignment="1">
      <alignment horizontal="center"/>
    </xf>
    <xf numFmtId="3" fontId="84" fillId="0" borderId="3" xfId="19" applyNumberFormat="1" applyFont="1" applyFill="1" applyBorder="1" applyAlignment="1">
      <alignment horizontal="center"/>
    </xf>
    <xf numFmtId="0" fontId="36" fillId="0" borderId="38" xfId="19" applyFont="1" applyFill="1" applyBorder="1" applyAlignment="1">
      <alignment vertical="center" wrapText="1"/>
    </xf>
    <xf numFmtId="0" fontId="19" fillId="0" borderId="32" xfId="19" applyFont="1" applyFill="1" applyBorder="1" applyAlignment="1">
      <alignment horizontal="center"/>
    </xf>
    <xf numFmtId="0" fontId="37" fillId="0" borderId="39" xfId="19" applyFont="1" applyFill="1" applyBorder="1" applyAlignment="1">
      <alignment vertical="center" wrapText="1"/>
    </xf>
    <xf numFmtId="0" fontId="27" fillId="0" borderId="3" xfId="19" applyFont="1" applyFill="1" applyBorder="1" applyAlignment="1">
      <alignment horizontal="center"/>
    </xf>
    <xf numFmtId="0" fontId="37" fillId="0" borderId="40" xfId="19" applyFont="1" applyFill="1" applyBorder="1" applyAlignment="1">
      <alignment vertical="center" wrapText="1"/>
    </xf>
    <xf numFmtId="0" fontId="27" fillId="0" borderId="2" xfId="19" applyFont="1" applyFill="1" applyBorder="1" applyAlignment="1">
      <alignment horizontal="center" vertical="center"/>
    </xf>
    <xf numFmtId="0" fontId="13" fillId="0" borderId="1" xfId="19" applyFill="1" applyBorder="1"/>
    <xf numFmtId="0" fontId="37" fillId="0" borderId="39" xfId="19" applyFont="1" applyFill="1" applyBorder="1"/>
    <xf numFmtId="0" fontId="84" fillId="0" borderId="3" xfId="19" applyFont="1" applyFill="1" applyBorder="1" applyAlignment="1">
      <alignment horizontal="center"/>
    </xf>
    <xf numFmtId="0" fontId="84" fillId="0" borderId="2" xfId="19" applyFont="1" applyFill="1" applyBorder="1" applyAlignment="1">
      <alignment horizontal="center"/>
    </xf>
    <xf numFmtId="0" fontId="19" fillId="0" borderId="3" xfId="19" applyFont="1" applyFill="1" applyBorder="1"/>
    <xf numFmtId="0" fontId="19" fillId="0" borderId="2" xfId="19" applyFont="1" applyFill="1" applyBorder="1"/>
    <xf numFmtId="0" fontId="19" fillId="0" borderId="3" xfId="19" applyFont="1" applyFill="1" applyBorder="1" applyAlignment="1">
      <alignment vertical="center" wrapText="1"/>
    </xf>
    <xf numFmtId="0" fontId="19" fillId="0" borderId="3" xfId="19" applyFont="1" applyFill="1" applyBorder="1" applyAlignment="1">
      <alignment horizontal="left"/>
    </xf>
    <xf numFmtId="0" fontId="18" fillId="0" borderId="32" xfId="19" applyFont="1" applyFill="1" applyBorder="1" applyAlignment="1">
      <alignment vertical="center" wrapText="1"/>
    </xf>
    <xf numFmtId="0" fontId="19" fillId="0" borderId="50" xfId="19" applyFont="1" applyFill="1" applyBorder="1" applyAlignment="1">
      <alignment horizontal="center"/>
    </xf>
    <xf numFmtId="0" fontId="19" fillId="0" borderId="32" xfId="19" applyNumberFormat="1" applyFont="1" applyFill="1" applyBorder="1" applyAlignment="1">
      <alignment horizontal="center"/>
    </xf>
    <xf numFmtId="0" fontId="18" fillId="0" borderId="32" xfId="19" applyFont="1" applyFill="1" applyBorder="1"/>
    <xf numFmtId="0" fontId="18" fillId="0" borderId="1" xfId="19" applyFont="1" applyFill="1" applyBorder="1" applyAlignment="1">
      <alignment wrapText="1"/>
    </xf>
    <xf numFmtId="0" fontId="19" fillId="0" borderId="5" xfId="19" applyFont="1" applyFill="1" applyBorder="1" applyAlignment="1">
      <alignment horizontal="center" vertical="center"/>
    </xf>
    <xf numFmtId="0" fontId="40" fillId="0" borderId="1" xfId="19" applyFont="1" applyFill="1" applyBorder="1" applyAlignment="1">
      <alignment horizontal="center" vertical="center"/>
    </xf>
    <xf numFmtId="0" fontId="18" fillId="0" borderId="1" xfId="19" applyFont="1" applyFill="1" applyBorder="1" applyAlignment="1">
      <alignment vertical="center"/>
    </xf>
    <xf numFmtId="0" fontId="19" fillId="0" borderId="10" xfId="19" applyFont="1" applyFill="1" applyBorder="1" applyAlignment="1">
      <alignment horizontal="center"/>
    </xf>
    <xf numFmtId="0" fontId="19" fillId="0" borderId="3" xfId="19" applyFont="1" applyFill="1" applyBorder="1" applyAlignment="1">
      <alignment vertical="center"/>
    </xf>
    <xf numFmtId="0" fontId="19" fillId="0" borderId="3" xfId="19" applyFont="1" applyFill="1" applyBorder="1" applyAlignment="1">
      <alignment horizontal="center" vertical="center"/>
    </xf>
    <xf numFmtId="0" fontId="37" fillId="0" borderId="3" xfId="19" applyFont="1" applyFill="1" applyBorder="1" applyAlignment="1">
      <alignment vertical="center"/>
    </xf>
    <xf numFmtId="0" fontId="19" fillId="0" borderId="0" xfId="19" applyFont="1" applyFill="1" applyBorder="1" applyAlignment="1">
      <alignment horizontal="center" vertical="center"/>
    </xf>
    <xf numFmtId="0" fontId="37" fillId="0" borderId="3" xfId="19" applyFont="1" applyFill="1" applyBorder="1" applyAlignment="1">
      <alignment vertical="center" wrapText="1"/>
    </xf>
    <xf numFmtId="0" fontId="84" fillId="0" borderId="3" xfId="19" applyFont="1" applyFill="1" applyBorder="1" applyAlignment="1">
      <alignment horizontal="center" vertical="center"/>
    </xf>
    <xf numFmtId="0" fontId="44" fillId="0" borderId="3" xfId="19" applyFont="1" applyFill="1" applyBorder="1" applyAlignment="1">
      <alignment vertical="center" wrapText="1"/>
    </xf>
    <xf numFmtId="0" fontId="37" fillId="0" borderId="3" xfId="19" applyFont="1" applyFill="1" applyBorder="1" applyAlignment="1">
      <alignment horizontal="center" vertical="center"/>
    </xf>
    <xf numFmtId="0" fontId="44" fillId="0" borderId="3" xfId="19" applyFont="1" applyFill="1" applyBorder="1" applyAlignment="1">
      <alignment horizontal="left" vertical="center" wrapText="1"/>
    </xf>
    <xf numFmtId="0" fontId="44" fillId="0" borderId="3" xfId="19" applyFont="1" applyFill="1" applyBorder="1" applyAlignment="1">
      <alignment vertical="center"/>
    </xf>
    <xf numFmtId="0" fontId="44" fillId="0" borderId="2" xfId="19" applyFont="1" applyFill="1" applyBorder="1" applyAlignment="1">
      <alignment vertical="center" wrapText="1"/>
    </xf>
    <xf numFmtId="0" fontId="19" fillId="0" borderId="2" xfId="19" applyFont="1" applyFill="1" applyBorder="1" applyAlignment="1">
      <alignment horizontal="center" vertical="center"/>
    </xf>
    <xf numFmtId="0" fontId="40" fillId="0" borderId="3" xfId="19" applyFont="1" applyFill="1" applyBorder="1" applyAlignment="1">
      <alignment horizontal="left"/>
    </xf>
    <xf numFmtId="0" fontId="40" fillId="0" borderId="3" xfId="19" applyFont="1" applyFill="1" applyBorder="1"/>
    <xf numFmtId="0" fontId="19" fillId="0" borderId="13" xfId="19" applyFont="1" applyFill="1" applyBorder="1" applyAlignment="1">
      <alignment horizontal="center"/>
    </xf>
    <xf numFmtId="3" fontId="19" fillId="0" borderId="12" xfId="19" applyNumberFormat="1" applyFont="1" applyFill="1" applyBorder="1" applyAlignment="1">
      <alignment horizontal="center"/>
    </xf>
    <xf numFmtId="3" fontId="19" fillId="0" borderId="13" xfId="19" applyNumberFormat="1" applyFont="1" applyFill="1" applyBorder="1" applyAlignment="1">
      <alignment horizontal="center"/>
    </xf>
    <xf numFmtId="0" fontId="19" fillId="0" borderId="16" xfId="19" applyFont="1" applyFill="1" applyBorder="1" applyAlignment="1">
      <alignment horizontal="center"/>
    </xf>
    <xf numFmtId="3" fontId="19" fillId="0" borderId="14" xfId="19" applyNumberFormat="1" applyFont="1" applyFill="1" applyBorder="1" applyAlignment="1">
      <alignment horizontal="center"/>
    </xf>
    <xf numFmtId="3" fontId="19" fillId="0" borderId="16" xfId="19" applyNumberFormat="1" applyFont="1" applyFill="1" applyBorder="1" applyAlignment="1">
      <alignment horizontal="center"/>
    </xf>
    <xf numFmtId="0" fontId="19" fillId="0" borderId="54" xfId="19" applyFont="1" applyFill="1" applyBorder="1" applyAlignment="1">
      <alignment horizontal="center"/>
    </xf>
    <xf numFmtId="3" fontId="19" fillId="0" borderId="67" xfId="19" applyNumberFormat="1" applyFont="1" applyFill="1" applyBorder="1" applyAlignment="1">
      <alignment horizontal="center"/>
    </xf>
    <xf numFmtId="3" fontId="19" fillId="0" borderId="54" xfId="19" applyNumberFormat="1" applyFont="1" applyFill="1" applyBorder="1" applyAlignment="1">
      <alignment horizontal="center"/>
    </xf>
    <xf numFmtId="0" fontId="18" fillId="0" borderId="12" xfId="19" applyFont="1" applyFill="1" applyBorder="1" applyAlignment="1">
      <alignment horizontal="left"/>
    </xf>
    <xf numFmtId="0" fontId="19" fillId="0" borderId="21" xfId="19" applyFont="1" applyFill="1" applyBorder="1" applyAlignment="1">
      <alignment horizontal="center"/>
    </xf>
    <xf numFmtId="0" fontId="19" fillId="0" borderId="22" xfId="19" applyFont="1" applyFill="1" applyBorder="1" applyAlignment="1">
      <alignment horizontal="center"/>
    </xf>
    <xf numFmtId="0" fontId="36" fillId="0" borderId="67" xfId="19" applyFont="1" applyFill="1" applyBorder="1" applyAlignment="1">
      <alignment horizontal="left"/>
    </xf>
    <xf numFmtId="0" fontId="19" fillId="0" borderId="67" xfId="19" applyFont="1" applyFill="1" applyBorder="1" applyAlignment="1">
      <alignment horizontal="center"/>
    </xf>
    <xf numFmtId="0" fontId="84" fillId="0" borderId="67" xfId="19" applyFont="1" applyFill="1" applyBorder="1" applyAlignment="1">
      <alignment horizontal="center"/>
    </xf>
    <xf numFmtId="0" fontId="95" fillId="0" borderId="0" xfId="19" applyFont="1" applyFill="1"/>
    <xf numFmtId="166" fontId="19" fillId="0" borderId="2" xfId="0" applyNumberFormat="1" applyFont="1" applyFill="1" applyBorder="1" applyAlignment="1">
      <alignment horizontal="center" vertical="center" wrapText="1"/>
    </xf>
    <xf numFmtId="3" fontId="65" fillId="0" borderId="55" xfId="0" applyNumberFormat="1" applyFont="1" applyFill="1" applyBorder="1" applyAlignment="1">
      <alignment horizontal="center" vertical="center" wrapText="1"/>
    </xf>
    <xf numFmtId="3" fontId="19" fillId="0" borderId="55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37" fillId="0" borderId="0" xfId="0" applyFont="1" applyFill="1" applyBorder="1" applyAlignment="1">
      <alignment horizontal="left" vertical="top" wrapText="1"/>
    </xf>
    <xf numFmtId="166" fontId="19" fillId="0" borderId="55" xfId="0" applyNumberFormat="1" applyFont="1" applyFill="1" applyBorder="1" applyAlignment="1">
      <alignment horizontal="center" vertical="center"/>
    </xf>
    <xf numFmtId="166" fontId="19" fillId="0" borderId="17" xfId="0" applyNumberFormat="1" applyFont="1" applyFill="1" applyBorder="1" applyAlignment="1">
      <alignment horizontal="center" vertical="center"/>
    </xf>
    <xf numFmtId="166" fontId="19" fillId="0" borderId="18" xfId="0" applyNumberFormat="1" applyFont="1" applyFill="1" applyBorder="1" applyAlignment="1">
      <alignment horizontal="center" vertical="center"/>
    </xf>
    <xf numFmtId="3" fontId="34" fillId="0" borderId="31" xfId="0" applyNumberFormat="1" applyFont="1" applyFill="1" applyBorder="1" applyAlignment="1">
      <alignment horizontal="center" vertical="center"/>
    </xf>
    <xf numFmtId="2" fontId="16" fillId="0" borderId="32" xfId="0" applyNumberFormat="1" applyFont="1" applyFill="1" applyBorder="1" applyAlignment="1">
      <alignment horizontal="center" wrapText="1"/>
    </xf>
    <xf numFmtId="0" fontId="14" fillId="3" borderId="0" xfId="0" applyFont="1" applyFill="1"/>
    <xf numFmtId="166" fontId="94" fillId="0" borderId="1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166" fontId="48" fillId="0" borderId="27" xfId="0" applyNumberFormat="1" applyFont="1" applyFill="1" applyBorder="1" applyAlignment="1">
      <alignment horizontal="center" vertical="center" wrapText="1"/>
    </xf>
    <xf numFmtId="167" fontId="48" fillId="0" borderId="64" xfId="0" applyNumberFormat="1" applyFont="1" applyFill="1" applyBorder="1" applyAlignment="1">
      <alignment horizontal="center" vertical="center" wrapText="1"/>
    </xf>
    <xf numFmtId="167" fontId="48" fillId="0" borderId="28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center" vertical="center"/>
    </xf>
    <xf numFmtId="166" fontId="19" fillId="0" borderId="38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166" fontId="19" fillId="0" borderId="1" xfId="0" applyNumberFormat="1" applyFont="1" applyFill="1" applyBorder="1" applyAlignment="1">
      <alignment horizontal="center" vertical="center"/>
    </xf>
    <xf numFmtId="166" fontId="19" fillId="0" borderId="3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6" fontId="18" fillId="0" borderId="55" xfId="0" applyNumberFormat="1" applyFont="1" applyFill="1" applyBorder="1" applyAlignment="1">
      <alignment horizontal="center" vertical="center"/>
    </xf>
    <xf numFmtId="167" fontId="51" fillId="0" borderId="69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vertical="center"/>
    </xf>
    <xf numFmtId="14" fontId="14" fillId="0" borderId="60" xfId="0" applyNumberFormat="1" applyFont="1" applyFill="1" applyBorder="1" applyAlignment="1">
      <alignment vertical="center"/>
    </xf>
    <xf numFmtId="14" fontId="14" fillId="0" borderId="58" xfId="0" applyNumberFormat="1" applyFont="1" applyFill="1" applyBorder="1" applyAlignment="1">
      <alignment vertical="center"/>
    </xf>
    <xf numFmtId="14" fontId="14" fillId="0" borderId="12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3" fontId="19" fillId="0" borderId="59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vertical="center"/>
    </xf>
    <xf numFmtId="3" fontId="19" fillId="0" borderId="65" xfId="0" applyNumberFormat="1" applyFont="1" applyFill="1" applyBorder="1" applyAlignment="1">
      <alignment horizontal="center" vertical="center"/>
    </xf>
    <xf numFmtId="3" fontId="19" fillId="0" borderId="68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0" fillId="0" borderId="57" xfId="0" applyFont="1" applyFill="1" applyBorder="1" applyAlignment="1">
      <alignment vertical="top" wrapText="1"/>
    </xf>
    <xf numFmtId="167" fontId="48" fillId="0" borderId="12" xfId="0" applyNumberFormat="1" applyFont="1" applyFill="1" applyBorder="1" applyAlignment="1">
      <alignment horizontal="center" wrapText="1"/>
    </xf>
    <xf numFmtId="167" fontId="15" fillId="0" borderId="13" xfId="0" applyNumberFormat="1" applyFont="1" applyFill="1" applyBorder="1" applyAlignment="1">
      <alignment horizontal="center"/>
    </xf>
    <xf numFmtId="167" fontId="15" fillId="0" borderId="12" xfId="0" applyNumberFormat="1" applyFont="1" applyFill="1" applyBorder="1" applyAlignment="1">
      <alignment horizontal="center"/>
    </xf>
    <xf numFmtId="167" fontId="48" fillId="0" borderId="57" xfId="0" applyNumberFormat="1" applyFont="1" applyFill="1" applyBorder="1" applyAlignment="1">
      <alignment horizontal="center" wrapText="1"/>
    </xf>
    <xf numFmtId="167" fontId="15" fillId="0" borderId="41" xfId="0" applyNumberFormat="1" applyFont="1" applyFill="1" applyBorder="1" applyAlignment="1">
      <alignment horizontal="center"/>
    </xf>
    <xf numFmtId="167" fontId="48" fillId="0" borderId="13" xfId="0" applyNumberFormat="1" applyFont="1" applyFill="1" applyBorder="1" applyAlignment="1">
      <alignment horizontal="center" wrapText="1"/>
    </xf>
    <xf numFmtId="167" fontId="15" fillId="0" borderId="57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vertical="top" wrapText="1"/>
    </xf>
    <xf numFmtId="167" fontId="48" fillId="0" borderId="14" xfId="0" applyNumberFormat="1" applyFont="1" applyFill="1" applyBorder="1" applyAlignment="1">
      <alignment horizontal="center" wrapText="1"/>
    </xf>
    <xf numFmtId="167" fontId="15" fillId="0" borderId="16" xfId="0" applyNumberFormat="1" applyFont="1" applyFill="1" applyBorder="1" applyAlignment="1">
      <alignment horizontal="center"/>
    </xf>
    <xf numFmtId="167" fontId="15" fillId="0" borderId="14" xfId="0" applyNumberFormat="1" applyFont="1" applyFill="1" applyBorder="1" applyAlignment="1">
      <alignment horizontal="center"/>
    </xf>
    <xf numFmtId="167" fontId="48" fillId="0" borderId="29" xfId="0" applyNumberFormat="1" applyFont="1" applyFill="1" applyBorder="1" applyAlignment="1">
      <alignment horizontal="center" wrapText="1"/>
    </xf>
    <xf numFmtId="167" fontId="15" fillId="0" borderId="43" xfId="0" applyNumberFormat="1" applyFont="1" applyFill="1" applyBorder="1" applyAlignment="1">
      <alignment horizontal="center"/>
    </xf>
    <xf numFmtId="167" fontId="48" fillId="0" borderId="16" xfId="0" applyNumberFormat="1" applyFont="1" applyFill="1" applyBorder="1" applyAlignment="1">
      <alignment horizontal="center" wrapText="1"/>
    </xf>
    <xf numFmtId="167" fontId="15" fillId="0" borderId="29" xfId="0" applyNumberFormat="1" applyFont="1" applyFill="1" applyBorder="1" applyAlignment="1">
      <alignment horizontal="center"/>
    </xf>
    <xf numFmtId="167" fontId="48" fillId="0" borderId="14" xfId="0" applyNumberFormat="1" applyFont="1" applyFill="1" applyBorder="1" applyAlignment="1">
      <alignment horizontal="center" vertical="top" wrapText="1"/>
    </xf>
    <xf numFmtId="167" fontId="48" fillId="0" borderId="29" xfId="0" applyNumberFormat="1" applyFont="1" applyFill="1" applyBorder="1" applyAlignment="1">
      <alignment horizontal="center" vertical="top" wrapText="1"/>
    </xf>
    <xf numFmtId="167" fontId="48" fillId="0" borderId="16" xfId="0" applyNumberFormat="1" applyFont="1" applyFill="1" applyBorder="1" applyAlignment="1">
      <alignment horizontal="center" vertical="top" wrapText="1"/>
    </xf>
    <xf numFmtId="167" fontId="48" fillId="0" borderId="14" xfId="0" applyNumberFormat="1" applyFont="1" applyFill="1" applyBorder="1" applyAlignment="1">
      <alignment horizontal="center"/>
    </xf>
    <xf numFmtId="167" fontId="48" fillId="0" borderId="29" xfId="0" applyNumberFormat="1" applyFont="1" applyFill="1" applyBorder="1" applyAlignment="1">
      <alignment horizontal="center"/>
    </xf>
    <xf numFmtId="167" fontId="48" fillId="0" borderId="16" xfId="0" applyNumberFormat="1" applyFont="1" applyFill="1" applyBorder="1" applyAlignment="1">
      <alignment horizontal="center"/>
    </xf>
    <xf numFmtId="0" fontId="19" fillId="0" borderId="66" xfId="0" applyFont="1" applyFill="1" applyBorder="1"/>
    <xf numFmtId="167" fontId="48" fillId="0" borderId="67" xfId="0" applyNumberFormat="1" applyFont="1" applyFill="1" applyBorder="1" applyAlignment="1">
      <alignment horizontal="center"/>
    </xf>
    <xf numFmtId="167" fontId="15" fillId="0" borderId="54" xfId="0" applyNumberFormat="1" applyFont="1" applyFill="1" applyBorder="1" applyAlignment="1">
      <alignment horizontal="center"/>
    </xf>
    <xf numFmtId="167" fontId="15" fillId="0" borderId="67" xfId="0" applyNumberFormat="1" applyFont="1" applyFill="1" applyBorder="1" applyAlignment="1">
      <alignment horizontal="center"/>
    </xf>
    <xf numFmtId="167" fontId="48" fillId="0" borderId="66" xfId="0" applyNumberFormat="1" applyFont="1" applyFill="1" applyBorder="1" applyAlignment="1">
      <alignment horizontal="center"/>
    </xf>
    <xf numFmtId="167" fontId="15" fillId="0" borderId="45" xfId="0" applyNumberFormat="1" applyFont="1" applyFill="1" applyBorder="1" applyAlignment="1">
      <alignment horizontal="center"/>
    </xf>
    <xf numFmtId="167" fontId="48" fillId="0" borderId="54" xfId="0" applyNumberFormat="1" applyFont="1" applyFill="1" applyBorder="1" applyAlignment="1">
      <alignment horizontal="center"/>
    </xf>
    <xf numFmtId="167" fontId="15" fillId="0" borderId="66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166" fontId="19" fillId="0" borderId="3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 wrapText="1"/>
    </xf>
    <xf numFmtId="166" fontId="19" fillId="2" borderId="38" xfId="0" applyNumberFormat="1" applyFont="1" applyFill="1" applyBorder="1" applyAlignment="1">
      <alignment horizontal="center" vertical="center" wrapText="1"/>
    </xf>
    <xf numFmtId="166" fontId="19" fillId="2" borderId="55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vertical="center" wrapText="1"/>
    </xf>
    <xf numFmtId="49" fontId="48" fillId="0" borderId="38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37" fillId="0" borderId="67" xfId="0" applyNumberFormat="1" applyFont="1" applyFill="1" applyBorder="1" applyAlignment="1">
      <alignment horizontal="center" vertical="center"/>
    </xf>
    <xf numFmtId="166" fontId="18" fillId="0" borderId="55" xfId="0" applyNumberFormat="1" applyFont="1" applyFill="1" applyBorder="1" applyAlignment="1">
      <alignment horizontal="center" vertical="center"/>
    </xf>
    <xf numFmtId="166" fontId="19" fillId="0" borderId="3" xfId="0" applyNumberFormat="1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 horizontal="center" vertical="center" wrapText="1"/>
    </xf>
    <xf numFmtId="3" fontId="36" fillId="0" borderId="67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5" fillId="0" borderId="67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vertical="center" wrapText="1"/>
    </xf>
    <xf numFmtId="166" fontId="36" fillId="0" borderId="12" xfId="0" applyNumberFormat="1" applyFont="1" applyFill="1" applyBorder="1" applyAlignment="1">
      <alignment horizontal="center" vertical="center" wrapText="1"/>
    </xf>
    <xf numFmtId="166" fontId="36" fillId="0" borderId="67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vertical="center"/>
    </xf>
    <xf numFmtId="167" fontId="19" fillId="0" borderId="14" xfId="0" applyNumberFormat="1" applyFont="1" applyFill="1" applyBorder="1" applyAlignment="1">
      <alignment horizontal="center" vertical="center"/>
    </xf>
    <xf numFmtId="166" fontId="19" fillId="0" borderId="23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46" fillId="0" borderId="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46" fillId="0" borderId="57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 vertical="top" wrapText="1"/>
    </xf>
    <xf numFmtId="0" fontId="46" fillId="0" borderId="5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3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3" fontId="19" fillId="0" borderId="55" xfId="0" applyNumberFormat="1" applyFont="1" applyFill="1" applyBorder="1" applyAlignment="1">
      <alignment horizontal="center"/>
    </xf>
    <xf numFmtId="3" fontId="19" fillId="0" borderId="52" xfId="0" applyNumberFormat="1" applyFont="1" applyFill="1" applyBorder="1" applyAlignment="1">
      <alignment horizontal="center"/>
    </xf>
    <xf numFmtId="0" fontId="70" fillId="0" borderId="50" xfId="0" applyFont="1" applyFill="1" applyBorder="1" applyAlignment="1">
      <alignment horizontal="center" vertical="center"/>
    </xf>
    <xf numFmtId="3" fontId="65" fillId="0" borderId="55" xfId="0" applyNumberFormat="1" applyFont="1" applyFill="1" applyBorder="1" applyAlignment="1">
      <alignment horizontal="center" vertical="center" wrapText="1"/>
    </xf>
    <xf numFmtId="3" fontId="65" fillId="0" borderId="52" xfId="0" applyNumberFormat="1" applyFont="1" applyFill="1" applyBorder="1" applyAlignment="1">
      <alignment horizontal="center" vertical="center" wrapText="1"/>
    </xf>
    <xf numFmtId="3" fontId="34" fillId="0" borderId="55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2" fontId="33" fillId="0" borderId="9" xfId="0" applyNumberFormat="1" applyFont="1" applyFill="1" applyBorder="1" applyAlignment="1">
      <alignment horizontal="center" vertical="center"/>
    </xf>
    <xf numFmtId="2" fontId="66" fillId="0" borderId="55" xfId="0" applyNumberFormat="1" applyFont="1" applyFill="1" applyBorder="1" applyAlignment="1">
      <alignment horizontal="center" vertical="center" wrapText="1"/>
    </xf>
    <xf numFmtId="2" fontId="66" fillId="0" borderId="52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2" fontId="45" fillId="0" borderId="55" xfId="0" applyNumberFormat="1" applyFont="1" applyFill="1" applyBorder="1" applyAlignment="1">
      <alignment horizontal="center" vertical="center"/>
    </xf>
    <xf numFmtId="2" fontId="45" fillId="0" borderId="52" xfId="0" applyNumberFormat="1" applyFont="1" applyFill="1" applyBorder="1" applyAlignment="1">
      <alignment horizontal="center" vertical="center"/>
    </xf>
    <xf numFmtId="3" fontId="19" fillId="0" borderId="55" xfId="0" applyNumberFormat="1" applyFont="1" applyFill="1" applyBorder="1" applyAlignment="1">
      <alignment horizontal="center" vertical="center"/>
    </xf>
    <xf numFmtId="3" fontId="19" fillId="0" borderId="52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38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3" fontId="19" fillId="0" borderId="31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166" fontId="19" fillId="0" borderId="5" xfId="0" applyNumberFormat="1" applyFont="1" applyFill="1" applyBorder="1" applyAlignment="1">
      <alignment horizontal="center" vertical="center"/>
    </xf>
    <xf numFmtId="166" fontId="19" fillId="0" borderId="38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49" fontId="44" fillId="0" borderId="17" xfId="0" applyNumberFormat="1" applyFont="1" applyFill="1" applyBorder="1" applyAlignment="1">
      <alignment horizontal="left" vertical="center" wrapText="1"/>
    </xf>
    <xf numFmtId="49" fontId="44" fillId="0" borderId="18" xfId="0" applyNumberFormat="1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58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2" fontId="65" fillId="0" borderId="55" xfId="0" applyNumberFormat="1" applyFont="1" applyFill="1" applyBorder="1" applyAlignment="1">
      <alignment horizontal="center" vertical="center" wrapText="1"/>
    </xf>
    <xf numFmtId="2" fontId="65" fillId="0" borderId="5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7" fillId="0" borderId="6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82" fillId="0" borderId="44" xfId="0" applyFont="1" applyFill="1" applyBorder="1" applyAlignment="1">
      <alignment horizontal="left" vertical="center" wrapText="1"/>
    </xf>
    <xf numFmtId="0" fontId="82" fillId="0" borderId="68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 wrapText="1"/>
    </xf>
    <xf numFmtId="2" fontId="23" fillId="0" borderId="38" xfId="0" applyNumberFormat="1" applyFont="1" applyFill="1" applyBorder="1" applyAlignment="1">
      <alignment horizontal="center" vertical="center" wrapText="1"/>
    </xf>
    <xf numFmtId="2" fontId="23" fillId="0" borderId="31" xfId="0" applyNumberFormat="1" applyFont="1" applyFill="1" applyBorder="1" applyAlignment="1">
      <alignment horizontal="center" vertical="center" wrapText="1"/>
    </xf>
    <xf numFmtId="2" fontId="23" fillId="0" borderId="4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6" fillId="0" borderId="44" xfId="0" applyFont="1" applyFill="1" applyBorder="1" applyAlignment="1">
      <alignment horizontal="left" vertical="center" wrapText="1"/>
    </xf>
    <xf numFmtId="0" fontId="36" fillId="0" borderId="68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2" fontId="65" fillId="0" borderId="71" xfId="0" applyNumberFormat="1" applyFont="1" applyFill="1" applyBorder="1" applyAlignment="1">
      <alignment horizontal="center" vertical="center" wrapText="1"/>
    </xf>
    <xf numFmtId="2" fontId="65" fillId="0" borderId="72" xfId="0" applyNumberFormat="1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49" fontId="34" fillId="0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8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9" fillId="0" borderId="0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9" fillId="0" borderId="0" xfId="0" applyFont="1" applyFill="1" applyBorder="1" applyAlignment="1">
      <alignment horizontal="center" vertical="justify"/>
    </xf>
    <xf numFmtId="0" fontId="61" fillId="0" borderId="34" xfId="0" applyFont="1" applyFill="1" applyBorder="1" applyAlignment="1">
      <alignment horizontal="center" vertical="center" wrapText="1"/>
    </xf>
    <xf numFmtId="0" fontId="61" fillId="0" borderId="68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64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60" xfId="0" applyFont="1" applyFill="1" applyBorder="1" applyAlignment="1">
      <alignment horizontal="center" vertical="center" wrapText="1"/>
    </xf>
    <xf numFmtId="0" fontId="61" fillId="0" borderId="65" xfId="0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 vertical="top" wrapText="1"/>
    </xf>
    <xf numFmtId="0" fontId="48" fillId="0" borderId="66" xfId="0" applyFont="1" applyFill="1" applyBorder="1" applyAlignment="1">
      <alignment horizontal="center" vertical="top" wrapText="1"/>
    </xf>
    <xf numFmtId="0" fontId="60" fillId="0" borderId="73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49" fontId="49" fillId="0" borderId="55" xfId="0" applyNumberFormat="1" applyFont="1" applyFill="1" applyBorder="1" applyAlignment="1">
      <alignment horizontal="center" vertical="center" wrapText="1"/>
    </xf>
    <xf numFmtId="49" fontId="49" fillId="0" borderId="50" xfId="0" applyNumberFormat="1" applyFont="1" applyFill="1" applyBorder="1" applyAlignment="1">
      <alignment horizontal="center" vertical="center" wrapText="1"/>
    </xf>
    <xf numFmtId="49" fontId="49" fillId="0" borderId="52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top" wrapText="1"/>
    </xf>
    <xf numFmtId="0" fontId="18" fillId="0" borderId="33" xfId="19" applyFont="1" applyFill="1" applyBorder="1" applyAlignment="1">
      <alignment horizontal="center" vertical="center" textRotation="90"/>
    </xf>
    <xf numFmtId="0" fontId="18" fillId="0" borderId="66" xfId="19" applyFont="1" applyFill="1" applyBorder="1" applyAlignment="1">
      <alignment horizontal="center" vertical="center" textRotation="90"/>
    </xf>
    <xf numFmtId="0" fontId="29" fillId="0" borderId="0" xfId="19" applyFont="1" applyFill="1" applyBorder="1" applyAlignment="1">
      <alignment horizontal="center"/>
    </xf>
    <xf numFmtId="0" fontId="21" fillId="0" borderId="0" xfId="19" applyFont="1" applyFill="1" applyBorder="1" applyAlignment="1">
      <alignment horizontal="center"/>
    </xf>
    <xf numFmtId="0" fontId="19" fillId="0" borderId="5" xfId="19" applyFont="1" applyFill="1" applyBorder="1" applyAlignment="1">
      <alignment horizontal="center"/>
    </xf>
    <xf numFmtId="0" fontId="19" fillId="0" borderId="31" xfId="19" applyFont="1" applyFill="1" applyBorder="1" applyAlignment="1">
      <alignment horizontal="center"/>
    </xf>
    <xf numFmtId="0" fontId="17" fillId="0" borderId="1" xfId="19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center" vertical="center"/>
    </xf>
    <xf numFmtId="0" fontId="46" fillId="0" borderId="55" xfId="19" applyFont="1" applyFill="1" applyBorder="1" applyAlignment="1">
      <alignment horizontal="center" vertical="center"/>
    </xf>
    <xf numFmtId="0" fontId="46" fillId="0" borderId="50" xfId="19" applyFont="1" applyFill="1" applyBorder="1" applyAlignment="1">
      <alignment horizontal="center" vertical="center"/>
    </xf>
    <xf numFmtId="0" fontId="46" fillId="0" borderId="52" xfId="19" applyFont="1" applyFill="1" applyBorder="1" applyAlignment="1">
      <alignment horizontal="center" vertical="center"/>
    </xf>
    <xf numFmtId="0" fontId="18" fillId="0" borderId="3" xfId="19" applyFont="1" applyFill="1" applyBorder="1" applyAlignment="1">
      <alignment horizontal="center" vertical="center" textRotation="90"/>
    </xf>
    <xf numFmtId="0" fontId="18" fillId="0" borderId="4" xfId="19" applyFont="1" applyFill="1" applyBorder="1" applyAlignment="1">
      <alignment horizontal="center" vertical="center" textRotation="90"/>
    </xf>
    <xf numFmtId="0" fontId="18" fillId="0" borderId="2" xfId="19" applyFont="1" applyFill="1" applyBorder="1" applyAlignment="1">
      <alignment horizontal="center" vertical="center" textRotation="90"/>
    </xf>
    <xf numFmtId="0" fontId="18" fillId="0" borderId="1" xfId="19" applyFont="1" applyFill="1" applyBorder="1" applyAlignment="1">
      <alignment horizontal="center" vertical="center" textRotation="90"/>
    </xf>
    <xf numFmtId="49" fontId="19" fillId="0" borderId="1" xfId="19" applyNumberFormat="1" applyFont="1" applyFill="1" applyBorder="1" applyAlignment="1">
      <alignment horizontal="center" vertical="center"/>
    </xf>
    <xf numFmtId="49" fontId="19" fillId="0" borderId="3" xfId="19" applyNumberFormat="1" applyFont="1" applyFill="1" applyBorder="1" applyAlignment="1">
      <alignment horizontal="center" vertical="center"/>
    </xf>
    <xf numFmtId="49" fontId="19" fillId="0" borderId="2" xfId="19" applyNumberFormat="1" applyFont="1" applyFill="1" applyBorder="1" applyAlignment="1">
      <alignment horizontal="center" vertical="center"/>
    </xf>
    <xf numFmtId="0" fontId="18" fillId="0" borderId="12" xfId="19" applyFont="1" applyFill="1" applyBorder="1" applyAlignment="1">
      <alignment horizontal="center" vertical="center" textRotation="90" wrapText="1"/>
    </xf>
    <xf numFmtId="0" fontId="18" fillId="0" borderId="14" xfId="19" applyFont="1" applyFill="1" applyBorder="1" applyAlignment="1">
      <alignment horizontal="center" vertical="center" textRotation="90" wrapText="1"/>
    </xf>
    <xf numFmtId="0" fontId="18" fillId="0" borderId="67" xfId="19" applyFont="1" applyFill="1" applyBorder="1" applyAlignment="1">
      <alignment horizontal="center" vertical="center" textRotation="90" wrapText="1"/>
    </xf>
    <xf numFmtId="0" fontId="48" fillId="0" borderId="0" xfId="19" applyFont="1" applyFill="1" applyAlignment="1">
      <alignment horizontal="left" vertical="center" wrapText="1"/>
    </xf>
    <xf numFmtId="49" fontId="49" fillId="0" borderId="0" xfId="33" applyNumberFormat="1" applyFont="1" applyFill="1" applyAlignment="1">
      <alignment horizontal="left" vertical="center" wrapText="1"/>
    </xf>
    <xf numFmtId="49" fontId="48" fillId="0" borderId="0" xfId="33" applyNumberFormat="1" applyFont="1" applyFill="1" applyAlignment="1">
      <alignment horizontal="left" vertical="center" wrapText="1"/>
    </xf>
    <xf numFmtId="0" fontId="79" fillId="0" borderId="55" xfId="0" applyFont="1" applyFill="1" applyBorder="1" applyAlignment="1">
      <alignment horizontal="center" vertical="center" wrapText="1"/>
    </xf>
    <xf numFmtId="0" fontId="79" fillId="0" borderId="5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79" fillId="0" borderId="1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7" fillId="0" borderId="55" xfId="0" applyNumberFormat="1" applyFont="1" applyFill="1" applyBorder="1" applyAlignment="1">
      <alignment horizontal="center" vertical="center"/>
    </xf>
    <xf numFmtId="2" fontId="17" fillId="0" borderId="50" xfId="0" applyNumberFormat="1" applyFont="1" applyFill="1" applyBorder="1" applyAlignment="1">
      <alignment horizontal="center" vertical="center"/>
    </xf>
    <xf numFmtId="2" fontId="17" fillId="0" borderId="5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1" fontId="64" fillId="0" borderId="71" xfId="0" applyNumberFormat="1" applyFont="1" applyFill="1" applyBorder="1" applyAlignment="1">
      <alignment horizontal="center" vertical="center"/>
    </xf>
    <xf numFmtId="1" fontId="64" fillId="0" borderId="24" xfId="0" applyNumberFormat="1" applyFont="1" applyFill="1" applyBorder="1" applyAlignment="1">
      <alignment horizontal="center" vertical="center"/>
    </xf>
    <xf numFmtId="1" fontId="64" fillId="0" borderId="78" xfId="0" applyNumberFormat="1" applyFont="1" applyFill="1" applyBorder="1" applyAlignment="1">
      <alignment horizontal="center" vertical="center"/>
    </xf>
    <xf numFmtId="1" fontId="64" fillId="0" borderId="79" xfId="0" applyNumberFormat="1" applyFont="1" applyFill="1" applyBorder="1" applyAlignment="1">
      <alignment horizontal="center" vertical="center"/>
    </xf>
    <xf numFmtId="1" fontId="64" fillId="0" borderId="74" xfId="0" applyNumberFormat="1" applyFont="1" applyFill="1" applyBorder="1" applyAlignment="1">
      <alignment horizontal="center" vertical="center"/>
    </xf>
    <xf numFmtId="1" fontId="64" fillId="0" borderId="56" xfId="0" applyNumberFormat="1" applyFont="1" applyFill="1" applyBorder="1" applyAlignment="1">
      <alignment horizontal="center" vertical="center"/>
    </xf>
    <xf numFmtId="1" fontId="64" fillId="0" borderId="72" xfId="0" applyNumberFormat="1" applyFont="1" applyFill="1" applyBorder="1" applyAlignment="1">
      <alignment horizontal="center" vertical="center"/>
    </xf>
    <xf numFmtId="1" fontId="64" fillId="0" borderId="30" xfId="0" applyNumberFormat="1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/>
    </xf>
    <xf numFmtId="0" fontId="64" fillId="0" borderId="60" xfId="0" applyFont="1" applyFill="1" applyBorder="1" applyAlignment="1">
      <alignment horizontal="center"/>
    </xf>
    <xf numFmtId="0" fontId="67" fillId="0" borderId="58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center" wrapText="1"/>
    </xf>
    <xf numFmtId="170" fontId="51" fillId="0" borderId="58" xfId="1" applyNumberFormat="1" applyFont="1" applyFill="1" applyBorder="1" applyAlignment="1">
      <alignment horizontal="center" vertical="center"/>
    </xf>
    <xf numFmtId="170" fontId="51" fillId="0" borderId="18" xfId="1" applyNumberFormat="1" applyFont="1" applyFill="1" applyBorder="1" applyAlignment="1">
      <alignment horizontal="center" vertical="center"/>
    </xf>
    <xf numFmtId="170" fontId="51" fillId="0" borderId="68" xfId="1" applyNumberFormat="1" applyFont="1" applyFill="1" applyBorder="1" applyAlignment="1">
      <alignment horizontal="center" vertical="center"/>
    </xf>
    <xf numFmtId="49" fontId="64" fillId="0" borderId="5" xfId="0" applyNumberFormat="1" applyFont="1" applyFill="1" applyBorder="1" applyAlignment="1">
      <alignment vertical="center" wrapText="1"/>
    </xf>
    <xf numFmtId="0" fontId="13" fillId="0" borderId="76" xfId="0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49" fontId="13" fillId="0" borderId="31" xfId="0" applyNumberFormat="1" applyFont="1" applyFill="1" applyBorder="1" applyAlignment="1">
      <alignment vertical="center" wrapText="1"/>
    </xf>
    <xf numFmtId="0" fontId="13" fillId="0" borderId="77" xfId="0" applyFont="1" applyFill="1" applyBorder="1" applyAlignment="1">
      <alignment vertical="center"/>
    </xf>
    <xf numFmtId="167" fontId="51" fillId="0" borderId="78" xfId="0" applyNumberFormat="1" applyFont="1" applyFill="1" applyBorder="1" applyAlignment="1">
      <alignment horizontal="center" vertical="center"/>
    </xf>
    <xf numFmtId="167" fontId="51" fillId="0" borderId="7" xfId="0" applyNumberFormat="1" applyFont="1" applyFill="1" applyBorder="1" applyAlignment="1">
      <alignment horizontal="center" vertical="center"/>
    </xf>
    <xf numFmtId="167" fontId="51" fillId="0" borderId="79" xfId="0" applyNumberFormat="1" applyFont="1" applyFill="1" applyBorder="1" applyAlignment="1">
      <alignment horizontal="center" vertical="center"/>
    </xf>
    <xf numFmtId="167" fontId="51" fillId="0" borderId="74" xfId="0" applyNumberFormat="1" applyFont="1" applyFill="1" applyBorder="1" applyAlignment="1">
      <alignment horizontal="center" vertical="center"/>
    </xf>
    <xf numFmtId="167" fontId="51" fillId="0" borderId="8" xfId="0" applyNumberFormat="1" applyFont="1" applyFill="1" applyBorder="1" applyAlignment="1">
      <alignment horizontal="center" vertical="center"/>
    </xf>
    <xf numFmtId="167" fontId="51" fillId="0" borderId="56" xfId="0" applyNumberFormat="1" applyFont="1" applyFill="1" applyBorder="1" applyAlignment="1">
      <alignment horizontal="center" vertical="center"/>
    </xf>
    <xf numFmtId="167" fontId="51" fillId="0" borderId="53" xfId="0" applyNumberFormat="1" applyFont="1" applyFill="1" applyBorder="1" applyAlignment="1">
      <alignment horizontal="center" vertical="center"/>
    </xf>
    <xf numFmtId="167" fontId="51" fillId="0" borderId="20" xfId="0" applyNumberFormat="1" applyFont="1" applyFill="1" applyBorder="1" applyAlignment="1">
      <alignment horizontal="center" vertical="center"/>
    </xf>
    <xf numFmtId="167" fontId="51" fillId="0" borderId="75" xfId="0" applyNumberFormat="1" applyFont="1" applyFill="1" applyBorder="1" applyAlignment="1">
      <alignment horizontal="center" vertical="center"/>
    </xf>
    <xf numFmtId="167" fontId="51" fillId="0" borderId="58" xfId="0" applyNumberFormat="1" applyFont="1" applyFill="1" applyBorder="1" applyAlignment="1">
      <alignment horizontal="center" vertical="center"/>
    </xf>
    <xf numFmtId="167" fontId="51" fillId="0" borderId="18" xfId="0" applyNumberFormat="1" applyFont="1" applyFill="1" applyBorder="1" applyAlignment="1">
      <alignment horizontal="center" vertical="center"/>
    </xf>
    <xf numFmtId="167" fontId="51" fillId="0" borderId="68" xfId="0" applyNumberFormat="1" applyFont="1" applyFill="1" applyBorder="1" applyAlignment="1">
      <alignment horizontal="center" vertical="center"/>
    </xf>
    <xf numFmtId="167" fontId="51" fillId="0" borderId="72" xfId="0" applyNumberFormat="1" applyFont="1" applyFill="1" applyBorder="1" applyAlignment="1">
      <alignment horizontal="center" vertical="center"/>
    </xf>
    <xf numFmtId="167" fontId="51" fillId="0" borderId="47" xfId="0" applyNumberFormat="1" applyFont="1" applyFill="1" applyBorder="1" applyAlignment="1">
      <alignment horizontal="center" vertical="center"/>
    </xf>
    <xf numFmtId="167" fontId="51" fillId="0" borderId="30" xfId="0" applyNumberFormat="1" applyFont="1" applyFill="1" applyBorder="1" applyAlignment="1">
      <alignment horizontal="center" vertical="center"/>
    </xf>
    <xf numFmtId="168" fontId="64" fillId="0" borderId="5" xfId="0" applyNumberFormat="1" applyFont="1" applyFill="1" applyBorder="1" applyAlignment="1">
      <alignment vertical="center" wrapText="1"/>
    </xf>
    <xf numFmtId="168" fontId="64" fillId="0" borderId="76" xfId="0" applyNumberFormat="1" applyFont="1" applyFill="1" applyBorder="1" applyAlignment="1">
      <alignment vertical="center" wrapText="1"/>
    </xf>
    <xf numFmtId="168" fontId="64" fillId="0" borderId="4" xfId="0" applyNumberFormat="1" applyFont="1" applyFill="1" applyBorder="1" applyAlignment="1">
      <alignment vertical="center" wrapText="1"/>
    </xf>
    <xf numFmtId="168" fontId="64" fillId="0" borderId="6" xfId="0" applyNumberFormat="1" applyFont="1" applyFill="1" applyBorder="1" applyAlignment="1">
      <alignment vertical="center" wrapText="1"/>
    </xf>
    <xf numFmtId="168" fontId="64" fillId="0" borderId="31" xfId="0" applyNumberFormat="1" applyFont="1" applyFill="1" applyBorder="1" applyAlignment="1">
      <alignment vertical="center" wrapText="1"/>
    </xf>
    <xf numFmtId="168" fontId="64" fillId="0" borderId="77" xfId="0" applyNumberFormat="1" applyFont="1" applyFill="1" applyBorder="1" applyAlignment="1">
      <alignment vertical="center" wrapText="1"/>
    </xf>
    <xf numFmtId="170" fontId="51" fillId="0" borderId="74" xfId="1" applyNumberFormat="1" applyFont="1" applyFill="1" applyBorder="1" applyAlignment="1">
      <alignment horizontal="center" vertical="center"/>
    </xf>
    <xf numFmtId="170" fontId="51" fillId="0" borderId="8" xfId="1" applyNumberFormat="1" applyFont="1" applyFill="1" applyBorder="1" applyAlignment="1">
      <alignment horizontal="center" vertical="center"/>
    </xf>
    <xf numFmtId="170" fontId="51" fillId="0" borderId="56" xfId="1" applyNumberFormat="1" applyFont="1" applyFill="1" applyBorder="1" applyAlignment="1">
      <alignment horizontal="center" vertical="center"/>
    </xf>
    <xf numFmtId="170" fontId="51" fillId="0" borderId="53" xfId="1" applyNumberFormat="1" applyFont="1" applyFill="1" applyBorder="1" applyAlignment="1">
      <alignment horizontal="center" vertical="center"/>
    </xf>
    <xf numFmtId="170" fontId="51" fillId="0" borderId="20" xfId="1" applyNumberFormat="1" applyFont="1" applyFill="1" applyBorder="1" applyAlignment="1">
      <alignment horizontal="center" vertical="center"/>
    </xf>
    <xf numFmtId="170" fontId="51" fillId="0" borderId="75" xfId="1" applyNumberFormat="1" applyFont="1" applyFill="1" applyBorder="1" applyAlignment="1">
      <alignment horizontal="center" vertical="center"/>
    </xf>
    <xf numFmtId="167" fontId="51" fillId="0" borderId="40" xfId="0" applyNumberFormat="1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left" vertical="center" wrapText="1"/>
    </xf>
    <xf numFmtId="0" fontId="64" fillId="0" borderId="73" xfId="0" applyFont="1" applyFill="1" applyBorder="1" applyAlignment="1">
      <alignment horizontal="left" vertical="center" wrapText="1"/>
    </xf>
    <xf numFmtId="49" fontId="64" fillId="0" borderId="51" xfId="0" applyNumberFormat="1" applyFont="1" applyFill="1" applyBorder="1" applyAlignment="1">
      <alignment horizontal="center" vertical="center"/>
    </xf>
    <xf numFmtId="49" fontId="64" fillId="0" borderId="50" xfId="0" applyNumberFormat="1" applyFont="1" applyFill="1" applyBorder="1" applyAlignment="1">
      <alignment horizontal="center" vertical="center"/>
    </xf>
    <xf numFmtId="49" fontId="64" fillId="0" borderId="73" xfId="0" applyNumberFormat="1" applyFont="1" applyFill="1" applyBorder="1" applyAlignment="1">
      <alignment horizontal="center" vertical="center"/>
    </xf>
    <xf numFmtId="49" fontId="64" fillId="0" borderId="52" xfId="0" applyNumberFormat="1" applyFont="1" applyFill="1" applyBorder="1" applyAlignment="1">
      <alignment horizontal="center" vertical="center"/>
    </xf>
    <xf numFmtId="168" fontId="64" fillId="0" borderId="57" xfId="0" applyNumberFormat="1" applyFont="1" applyFill="1" applyBorder="1" applyAlignment="1">
      <alignment horizontal="left" vertical="top" wrapText="1"/>
    </xf>
    <xf numFmtId="168" fontId="64" fillId="0" borderId="61" xfId="0" applyNumberFormat="1" applyFont="1" applyFill="1" applyBorder="1" applyAlignment="1">
      <alignment horizontal="left" vertical="top" wrapText="1"/>
    </xf>
    <xf numFmtId="167" fontId="51" fillId="0" borderId="13" xfId="0" applyNumberFormat="1" applyFont="1" applyFill="1" applyBorder="1" applyAlignment="1">
      <alignment horizontal="center" vertical="center"/>
    </xf>
    <xf numFmtId="167" fontId="51" fillId="0" borderId="61" xfId="0" applyNumberFormat="1" applyFont="1" applyFill="1" applyBorder="1" applyAlignment="1">
      <alignment horizontal="center" vertical="center"/>
    </xf>
    <xf numFmtId="166" fontId="51" fillId="0" borderId="53" xfId="0" applyNumberFormat="1" applyFont="1" applyFill="1" applyBorder="1" applyAlignment="1">
      <alignment horizontal="center" vertical="center"/>
    </xf>
    <xf numFmtId="166" fontId="51" fillId="0" borderId="13" xfId="0" applyNumberFormat="1" applyFont="1" applyFill="1" applyBorder="1" applyAlignment="1">
      <alignment horizontal="center" vertical="center"/>
    </xf>
    <xf numFmtId="166" fontId="51" fillId="0" borderId="41" xfId="0" applyNumberFormat="1" applyFont="1" applyFill="1" applyBorder="1" applyAlignment="1">
      <alignment horizontal="center" vertical="center"/>
    </xf>
    <xf numFmtId="168" fontId="64" fillId="0" borderId="29" xfId="0" applyNumberFormat="1" applyFont="1" applyFill="1" applyBorder="1" applyAlignment="1">
      <alignment horizontal="left" vertical="top" wrapText="1"/>
    </xf>
    <xf numFmtId="168" fontId="64" fillId="0" borderId="19" xfId="0" applyNumberFormat="1" applyFont="1" applyFill="1" applyBorder="1" applyAlignment="1">
      <alignment horizontal="left" vertical="top" wrapText="1"/>
    </xf>
    <xf numFmtId="167" fontId="51" fillId="0" borderId="16" xfId="0" applyNumberFormat="1" applyFont="1" applyFill="1" applyBorder="1" applyAlignment="1">
      <alignment horizontal="center" vertical="center"/>
    </xf>
    <xf numFmtId="167" fontId="51" fillId="0" borderId="19" xfId="0" applyNumberFormat="1" applyFont="1" applyFill="1" applyBorder="1" applyAlignment="1">
      <alignment horizontal="center" vertical="center"/>
    </xf>
    <xf numFmtId="166" fontId="51" fillId="0" borderId="20" xfId="0" applyNumberFormat="1" applyFont="1" applyFill="1" applyBorder="1" applyAlignment="1">
      <alignment horizontal="center"/>
    </xf>
    <xf numFmtId="166" fontId="51" fillId="0" borderId="16" xfId="0" applyNumberFormat="1" applyFont="1" applyFill="1" applyBorder="1" applyAlignment="1">
      <alignment horizontal="center"/>
    </xf>
    <xf numFmtId="166" fontId="51" fillId="0" borderId="43" xfId="0" applyNumberFormat="1" applyFont="1" applyFill="1" applyBorder="1" applyAlignment="1">
      <alignment horizontal="center"/>
    </xf>
    <xf numFmtId="168" fontId="64" fillId="0" borderId="66" xfId="0" applyNumberFormat="1" applyFont="1" applyFill="1" applyBorder="1" applyAlignment="1">
      <alignment horizontal="left" vertical="top" wrapText="1"/>
    </xf>
    <xf numFmtId="168" fontId="64" fillId="0" borderId="69" xfId="0" applyNumberFormat="1" applyFont="1" applyFill="1" applyBorder="1" applyAlignment="1">
      <alignment horizontal="left" vertical="top" wrapText="1"/>
    </xf>
    <xf numFmtId="167" fontId="51" fillId="0" borderId="75" xfId="0" applyNumberFormat="1" applyFont="1" applyFill="1" applyBorder="1" applyAlignment="1">
      <alignment horizontal="center"/>
    </xf>
    <xf numFmtId="167" fontId="51" fillId="0" borderId="54" xfId="0" applyNumberFormat="1" applyFont="1" applyFill="1" applyBorder="1" applyAlignment="1">
      <alignment horizontal="center"/>
    </xf>
    <xf numFmtId="167" fontId="51" fillId="0" borderId="69" xfId="0" applyNumberFormat="1" applyFont="1" applyFill="1" applyBorder="1" applyAlignment="1">
      <alignment horizontal="center"/>
    </xf>
    <xf numFmtId="166" fontId="51" fillId="0" borderId="75" xfId="0" applyNumberFormat="1" applyFont="1" applyFill="1" applyBorder="1" applyAlignment="1">
      <alignment horizontal="center"/>
    </xf>
    <xf numFmtId="166" fontId="51" fillId="0" borderId="54" xfId="0" applyNumberFormat="1" applyFont="1" applyFill="1" applyBorder="1" applyAlignment="1">
      <alignment horizontal="center"/>
    </xf>
    <xf numFmtId="166" fontId="51" fillId="0" borderId="45" xfId="0" applyNumberFormat="1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/>
    </xf>
    <xf numFmtId="1" fontId="64" fillId="0" borderId="25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/>
    </xf>
    <xf numFmtId="168" fontId="64" fillId="0" borderId="36" xfId="0" applyNumberFormat="1" applyFont="1" applyFill="1" applyBorder="1" applyAlignment="1">
      <alignment vertical="center" wrapText="1"/>
    </xf>
    <xf numFmtId="168" fontId="64" fillId="0" borderId="63" xfId="0" applyNumberFormat="1" applyFont="1" applyFill="1" applyBorder="1" applyAlignment="1">
      <alignment vertical="center" wrapText="1"/>
    </xf>
    <xf numFmtId="167" fontId="51" fillId="0" borderId="62" xfId="0" applyNumberFormat="1" applyFont="1" applyFill="1" applyBorder="1" applyAlignment="1">
      <alignment horizontal="center" vertical="center"/>
    </xf>
    <xf numFmtId="170" fontId="51" fillId="0" borderId="26" xfId="1" applyNumberFormat="1" applyFont="1" applyFill="1" applyBorder="1" applyAlignment="1">
      <alignment horizontal="center" vertical="center"/>
    </xf>
    <xf numFmtId="0" fontId="64" fillId="0" borderId="76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1" fontId="64" fillId="0" borderId="70" xfId="0" applyNumberFormat="1" applyFont="1" applyFill="1" applyBorder="1" applyAlignment="1">
      <alignment horizontal="center" vertical="center"/>
    </xf>
    <xf numFmtId="49" fontId="64" fillId="0" borderId="27" xfId="0" applyNumberFormat="1" applyFont="1" applyFill="1" applyBorder="1" applyAlignment="1">
      <alignment horizontal="center" vertical="center"/>
    </xf>
    <xf numFmtId="49" fontId="64" fillId="0" borderId="64" xfId="0" applyNumberFormat="1" applyFont="1" applyFill="1" applyBorder="1" applyAlignment="1">
      <alignment horizontal="center" vertical="center"/>
    </xf>
    <xf numFmtId="49" fontId="64" fillId="0" borderId="28" xfId="0" applyNumberFormat="1" applyFont="1" applyFill="1" applyBorder="1" applyAlignment="1">
      <alignment horizontal="center" vertical="center"/>
    </xf>
    <xf numFmtId="167" fontId="51" fillId="0" borderId="45" xfId="0" applyNumberFormat="1" applyFont="1" applyFill="1" applyBorder="1" applyAlignment="1">
      <alignment horizontal="center"/>
    </xf>
    <xf numFmtId="166" fontId="51" fillId="0" borderId="44" xfId="0" applyNumberFormat="1" applyFont="1" applyFill="1" applyBorder="1" applyAlignment="1">
      <alignment horizontal="center"/>
    </xf>
    <xf numFmtId="166" fontId="51" fillId="0" borderId="65" xfId="0" applyNumberFormat="1" applyFont="1" applyFill="1" applyBorder="1" applyAlignment="1">
      <alignment horizontal="center"/>
    </xf>
    <xf numFmtId="166" fontId="51" fillId="0" borderId="68" xfId="0" applyNumberFormat="1" applyFont="1" applyFill="1" applyBorder="1" applyAlignment="1">
      <alignment horizontal="center"/>
    </xf>
    <xf numFmtId="167" fontId="51" fillId="0" borderId="41" xfId="0" applyNumberFormat="1" applyFont="1" applyFill="1" applyBorder="1" applyAlignment="1">
      <alignment horizontal="center" vertical="center"/>
    </xf>
    <xf numFmtId="166" fontId="51" fillId="0" borderId="11" xfId="0" applyNumberFormat="1" applyFont="1" applyFill="1" applyBorder="1" applyAlignment="1">
      <alignment horizontal="center" vertical="center"/>
    </xf>
    <xf numFmtId="166" fontId="51" fillId="0" borderId="60" xfId="0" applyNumberFormat="1" applyFont="1" applyFill="1" applyBorder="1" applyAlignment="1">
      <alignment horizontal="center" vertical="center"/>
    </xf>
    <xf numFmtId="166" fontId="51" fillId="0" borderId="58" xfId="0" applyNumberFormat="1" applyFont="1" applyFill="1" applyBorder="1" applyAlignment="1">
      <alignment horizontal="center" vertical="center"/>
    </xf>
    <xf numFmtId="167" fontId="51" fillId="0" borderId="43" xfId="0" applyNumberFormat="1" applyFont="1" applyFill="1" applyBorder="1" applyAlignment="1">
      <alignment horizontal="center" vertical="center"/>
    </xf>
    <xf numFmtId="166" fontId="51" fillId="0" borderId="17" xfId="0" applyNumberFormat="1" applyFont="1" applyFill="1" applyBorder="1" applyAlignment="1">
      <alignment horizontal="center"/>
    </xf>
    <xf numFmtId="166" fontId="51" fillId="0" borderId="59" xfId="0" applyNumberFormat="1" applyFont="1" applyFill="1" applyBorder="1" applyAlignment="1">
      <alignment horizontal="center"/>
    </xf>
    <xf numFmtId="166" fontId="51" fillId="0" borderId="18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49" fontId="48" fillId="0" borderId="27" xfId="0" applyNumberFormat="1" applyFont="1" applyFill="1" applyBorder="1" applyAlignment="1">
      <alignment horizontal="center" vertical="center" wrapText="1"/>
    </xf>
    <xf numFmtId="49" fontId="48" fillId="0" borderId="64" xfId="0" applyNumberFormat="1" applyFont="1" applyFill="1" applyBorder="1" applyAlignment="1">
      <alignment horizontal="center" vertical="center" wrapText="1"/>
    </xf>
    <xf numFmtId="2" fontId="48" fillId="0" borderId="64" xfId="0" applyNumberFormat="1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/>
    </xf>
    <xf numFmtId="2" fontId="48" fillId="0" borderId="64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38" xfId="0" applyFont="1" applyFill="1" applyBorder="1" applyAlignment="1">
      <alignment horizontal="center" wrapText="1"/>
    </xf>
    <xf numFmtId="2" fontId="48" fillId="0" borderId="71" xfId="0" applyNumberFormat="1" applyFont="1" applyFill="1" applyBorder="1" applyAlignment="1">
      <alignment horizontal="center" vertical="center"/>
    </xf>
    <xf numFmtId="2" fontId="48" fillId="0" borderId="78" xfId="0" applyNumberFormat="1" applyFont="1" applyFill="1" applyBorder="1" applyAlignment="1">
      <alignment horizontal="center" vertical="center"/>
    </xf>
    <xf numFmtId="2" fontId="48" fillId="0" borderId="72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>
      <alignment horizontal="left" vertical="top" wrapText="1"/>
    </xf>
    <xf numFmtId="0" fontId="49" fillId="0" borderId="9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top" wrapText="1"/>
    </xf>
    <xf numFmtId="0" fontId="48" fillId="0" borderId="59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43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 vertical="top" wrapText="1"/>
    </xf>
    <xf numFmtId="0" fontId="48" fillId="0" borderId="65" xfId="0" applyFont="1" applyFill="1" applyBorder="1" applyAlignment="1">
      <alignment horizontal="center" vertical="top" wrapText="1"/>
    </xf>
    <xf numFmtId="0" fontId="48" fillId="0" borderId="68" xfId="0" applyFont="1" applyFill="1" applyBorder="1" applyAlignment="1">
      <alignment horizontal="center" vertical="top" wrapText="1"/>
    </xf>
    <xf numFmtId="0" fontId="48" fillId="0" borderId="66" xfId="0" applyFont="1" applyFill="1" applyBorder="1" applyAlignment="1">
      <alignment horizontal="center"/>
    </xf>
    <xf numFmtId="0" fontId="48" fillId="0" borderId="54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0" fontId="48" fillId="0" borderId="65" xfId="0" applyFont="1" applyFill="1" applyBorder="1" applyAlignment="1">
      <alignment horizontal="center"/>
    </xf>
    <xf numFmtId="0" fontId="48" fillId="0" borderId="68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 vertical="top" wrapText="1"/>
    </xf>
    <xf numFmtId="0" fontId="48" fillId="0" borderId="70" xfId="0" applyFont="1" applyFill="1" applyBorder="1" applyAlignment="1">
      <alignment horizontal="center" vertical="top" wrapText="1"/>
    </xf>
    <xf numFmtId="0" fontId="48" fillId="0" borderId="34" xfId="0" applyFont="1" applyFill="1" applyBorder="1" applyAlignment="1">
      <alignment horizontal="center" vertical="top" wrapText="1"/>
    </xf>
    <xf numFmtId="0" fontId="48" fillId="0" borderId="57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70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61" fillId="0" borderId="73" xfId="0" applyFont="1" applyFill="1" applyBorder="1" applyAlignment="1">
      <alignment horizontal="center" vertical="top" wrapText="1"/>
    </xf>
    <xf numFmtId="0" fontId="61" fillId="0" borderId="64" xfId="0" applyFont="1" applyFill="1" applyBorder="1" applyAlignment="1">
      <alignment horizontal="center" vertical="top" wrapText="1"/>
    </xf>
    <xf numFmtId="0" fontId="61" fillId="0" borderId="51" xfId="0" applyFont="1" applyFill="1" applyBorder="1" applyAlignment="1">
      <alignment horizontal="center" vertical="top" wrapText="1"/>
    </xf>
    <xf numFmtId="0" fontId="61" fillId="0" borderId="55" xfId="0" applyFont="1" applyFill="1" applyBorder="1" applyAlignment="1">
      <alignment horizontal="center" vertical="top" wrapText="1"/>
    </xf>
    <xf numFmtId="0" fontId="61" fillId="0" borderId="50" xfId="0" applyFont="1" applyFill="1" applyBorder="1" applyAlignment="1">
      <alignment horizontal="center" vertical="top" wrapText="1"/>
    </xf>
    <xf numFmtId="0" fontId="61" fillId="0" borderId="52" xfId="0" applyFont="1" applyFill="1" applyBorder="1" applyAlignment="1">
      <alignment horizontal="center" vertical="top" wrapText="1"/>
    </xf>
    <xf numFmtId="0" fontId="61" fillId="0" borderId="27" xfId="0" applyFont="1" applyFill="1" applyBorder="1" applyAlignment="1">
      <alignment horizontal="center" vertical="top" wrapText="1"/>
    </xf>
    <xf numFmtId="0" fontId="61" fillId="0" borderId="28" xfId="0" applyFont="1" applyFill="1" applyBorder="1" applyAlignment="1">
      <alignment horizontal="center" vertical="top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0" fontId="48" fillId="0" borderId="52" xfId="0" applyFont="1" applyFill="1" applyBorder="1" applyAlignment="1">
      <alignment horizontal="center" vertical="top" wrapText="1"/>
    </xf>
    <xf numFmtId="0" fontId="58" fillId="0" borderId="55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167" fontId="48" fillId="0" borderId="55" xfId="0" applyNumberFormat="1" applyFont="1" applyFill="1" applyBorder="1" applyAlignment="1">
      <alignment horizontal="center" vertical="center"/>
    </xf>
    <xf numFmtId="167" fontId="48" fillId="0" borderId="50" xfId="0" applyNumberFormat="1" applyFont="1" applyFill="1" applyBorder="1" applyAlignment="1">
      <alignment horizontal="center" vertical="center"/>
    </xf>
    <xf numFmtId="167" fontId="48" fillId="0" borderId="52" xfId="0" applyNumberFormat="1" applyFont="1" applyFill="1" applyBorder="1" applyAlignment="1">
      <alignment horizontal="center" vertical="center"/>
    </xf>
    <xf numFmtId="2" fontId="48" fillId="0" borderId="55" xfId="0" applyNumberFormat="1" applyFont="1" applyFill="1" applyBorder="1" applyAlignment="1">
      <alignment horizontal="center" vertical="center"/>
    </xf>
    <xf numFmtId="2" fontId="48" fillId="0" borderId="50" xfId="0" applyNumberFormat="1" applyFont="1" applyFill="1" applyBorder="1" applyAlignment="1">
      <alignment horizontal="center" vertical="center"/>
    </xf>
    <xf numFmtId="2" fontId="48" fillId="0" borderId="52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4" fontId="48" fillId="0" borderId="4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4" fontId="48" fillId="0" borderId="39" xfId="0" applyNumberFormat="1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38" xfId="0" applyFont="1" applyFill="1" applyBorder="1" applyAlignment="1">
      <alignment horizontal="center" vertical="top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167" fontId="48" fillId="0" borderId="5" xfId="0" applyNumberFormat="1" applyFont="1" applyFill="1" applyBorder="1" applyAlignment="1">
      <alignment horizontal="center" vertical="center"/>
    </xf>
    <xf numFmtId="167" fontId="48" fillId="0" borderId="10" xfId="0" applyNumberFormat="1" applyFont="1" applyFill="1" applyBorder="1" applyAlignment="1">
      <alignment horizontal="center" vertical="center"/>
    </xf>
    <xf numFmtId="167" fontId="48" fillId="0" borderId="38" xfId="0" applyNumberFormat="1" applyFont="1" applyFill="1" applyBorder="1" applyAlignment="1">
      <alignment horizontal="center" vertical="center"/>
    </xf>
  </cellXfs>
  <cellStyles count="35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0" xfId="15"/>
    <cellStyle name="Обычный 31" xfId="16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923591849977535E-2"/>
                  <c:y val="4.4343883168035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61674502354672E-2"/>
                  <c:y val="-5.110054211268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82138986044356E-2"/>
                  <c:y val="-3.645973571437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0289033189074147E-2"/>
                  <c:y val="-5.5632624041314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2.363755256408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диаграмма!$AJ$27:$AU$27</c:f>
              <c:strCache>
                <c:ptCount val="12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  <c:pt idx="10">
                  <c:v>3 кв. 2014</c:v>
                </c:pt>
                <c:pt idx="11">
                  <c:v>4 кв. 2014</c:v>
                </c:pt>
              </c:strCache>
            </c:strRef>
          </c:cat>
          <c:val>
            <c:numRef>
              <c:f>диаграмма!$AJ$28:$AU$28</c:f>
              <c:numCache>
                <c:formatCode>#,##0</c:formatCode>
                <c:ptCount val="12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  <c:pt idx="9">
                  <c:v>3554</c:v>
                </c:pt>
                <c:pt idx="10">
                  <c:v>2982</c:v>
                </c:pt>
                <c:pt idx="11">
                  <c:v>3268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356606825087712E-2"/>
                  <c:y val="3.872484606638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291891021719682E-2"/>
                  <c:y val="3.8097406569626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355489793637413E-2"/>
                  <c:y val="-3.919656310399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775750088093812E-2"/>
                  <c:y val="-3.523934345658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диаграмма!$AJ$27:$AU$27</c:f>
              <c:strCache>
                <c:ptCount val="12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  <c:pt idx="10">
                  <c:v>3 кв. 2014</c:v>
                </c:pt>
                <c:pt idx="11">
                  <c:v>4 кв. 2014</c:v>
                </c:pt>
              </c:strCache>
            </c:strRef>
          </c:cat>
          <c:val>
            <c:numRef>
              <c:f>диаграмма!$AJ$29:$AU$29</c:f>
              <c:numCache>
                <c:formatCode>#,##0</c:formatCode>
                <c:ptCount val="12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  <c:pt idx="9">
                  <c:v>3149</c:v>
                </c:pt>
                <c:pt idx="10">
                  <c:v>4063</c:v>
                </c:pt>
                <c:pt idx="11">
                  <c:v>3870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20768"/>
        <c:axId val="230406464"/>
      </c:lineChart>
      <c:catAx>
        <c:axId val="324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230406464"/>
        <c:crosses val="autoZero"/>
        <c:auto val="1"/>
        <c:lblAlgn val="ctr"/>
        <c:lblOffset val="100"/>
        <c:noMultiLvlLbl val="0"/>
      </c:catAx>
      <c:valAx>
        <c:axId val="230406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2420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5233360"/>
        <c:axId val="235233920"/>
        <c:axId val="0"/>
      </c:bar3DChart>
      <c:catAx>
        <c:axId val="23523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52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23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523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291595740596544E-2"/>
                  <c:y val="-4.0996836933844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593279256734349E-2"/>
                  <c:y val="4.7715458644592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856614178516E-2"/>
                  <c:y val="-2.928487785180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653265424284652E-2"/>
                  <c:y val="4.052089642640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6757424376808E-2"/>
                  <c:y val="4.742849451510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347130256650134E-3"/>
                  <c:y val="1.519657980896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14227973437535E-2"/>
                  <c:y val="4.028400296116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54894733902938E-2"/>
                  <c:y val="-4.7813571100337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188698991731501E-2"/>
                  <c:y val="-4.717571841981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784.33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237280"/>
        <c:axId val="235237840"/>
      </c:lineChart>
      <c:catAx>
        <c:axId val="2352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23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237840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23728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6300018242495488E-3"/>
                  <c:y val="-5.33583452243854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239104630968978E-2"/>
                  <c:y val="-5.1456310420616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74633379884415E-2"/>
                  <c:y val="-3.8235434561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662644861848045E-2"/>
                  <c:y val="-4.880253170702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39829124949185E-2"/>
                  <c:y val="4.299585687201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386844138721494E-2"/>
                  <c:y val="4.05869684739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597682166317347E-2"/>
                  <c:y val="3.923847114815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917731639435644E-2"/>
                  <c:y val="4.457403890554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499062176909856E-2"/>
                  <c:y val="4.6569975006782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382535865694748E-2"/>
                  <c:y val="-3.9303561820266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54340886726354E-2"/>
                  <c:y val="-3.371376697059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761214998728525E-2"/>
                  <c:y val="-3.534023347810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581401566295809E-2"/>
                  <c:y val="-3.284197878844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857454640266834E-2"/>
                  <c:y val="4.070274450550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693921807856308E-2"/>
                  <c:y val="4.3635559460995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0490195927049212E-2"/>
                  <c:y val="5.73699580405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926203039636529E-2"/>
                  <c:y val="-1.023043965281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326624050844386E-2"/>
                  <c:y val="5.2594063357232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688855599949691E-2"/>
                  <c:y val="-3.714676639411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1243.48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589312"/>
        <c:axId val="235589872"/>
      </c:lineChart>
      <c:catAx>
        <c:axId val="2355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58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89872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58931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88063962527E-2"/>
                  <c:y val="3.832382873606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51281526442254E-2"/>
                  <c:y val="-3.249845212493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794721208404313E-2"/>
                  <c:y val="4.018531800826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2997541426265E-2"/>
                  <c:y val="3.865561929139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0741212239163E-2"/>
                  <c:y val="-4.3404263422082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797764635240778E-2"/>
                  <c:y val="-2.9225554681680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685775887965758E-2"/>
                  <c:y val="-5.204322394246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00141300774825E-2"/>
                  <c:y val="-4.357737153790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082022162237103E-2"/>
                  <c:y val="3.2642997401647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407161540608941E-2"/>
                  <c:y val="-5.4312094313918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253847710492615E-3"/>
                  <c:y val="-2.8799420203217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878865150422646E-2"/>
                  <c:y val="-2.925382900726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22117593198E-2"/>
                  <c:y val="-2.910611008175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17.100000000000001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593792"/>
        <c:axId val="235594352"/>
      </c:lineChart>
      <c:catAx>
        <c:axId val="2355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59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4352"/>
        <c:scaling>
          <c:orientation val="minMax"/>
          <c:max val="45"/>
          <c:min val="15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559379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97796408015138E-2"/>
                  <c:y val="-3.83638666353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377867375072029E-3"/>
                  <c:y val="-2.3966208159623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614884376328346E-2"/>
                  <c:y val="-2.856544577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216341658337693E-2"/>
                  <c:y val="-4.1496282539923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02546339237E-2"/>
                  <c:y val="3.84149203238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377946124418333E-2"/>
                  <c:y val="-4.7744528379242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2303343361943E-2"/>
                  <c:y val="2.969510581719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39395010909206E-2"/>
                  <c:y val="3.054617339646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618417288150475E-2"/>
                  <c:y val="-3.100358334696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788663667720997E-2"/>
                  <c:y val="3.294103195313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699063015137E-2"/>
                  <c:y val="3.6547184622318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560712547020749E-2"/>
                  <c:y val="-6.7061481857929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6857735667343373E-2"/>
                  <c:y val="-3.845094297717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25121703032908E-2"/>
                  <c:y val="3.5832432982963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696156789291E-2"/>
                  <c:y val="-3.8079572745416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1251.8499999999999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6055456"/>
        <c:axId val="236056016"/>
      </c:lineChart>
      <c:catAx>
        <c:axId val="2360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05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056016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605545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6059376"/>
        <c:axId val="236059936"/>
        <c:axId val="0"/>
      </c:bar3DChart>
      <c:catAx>
        <c:axId val="23605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605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05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6059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5697472"/>
        <c:axId val="235698032"/>
        <c:axId val="0"/>
      </c:bar3DChart>
      <c:catAx>
        <c:axId val="2356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569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69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5697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5700832"/>
        <c:axId val="235701392"/>
        <c:axId val="0"/>
      </c:bar3DChart>
      <c:catAx>
        <c:axId val="2357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570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0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570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4636672"/>
        <c:axId val="234637232"/>
        <c:axId val="0"/>
      </c:bar3DChart>
      <c:catAx>
        <c:axId val="2346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463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63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4636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01.02.2015г.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- 24,6%
(2014г. - 22,4%)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- 30,2%
(2014г. - 31,2%)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- 28,5%
(2014г. - 33,2%)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- 15,7%
(2014г. - 12,9%)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- 1,0%
(2014г. - 0,3%)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24.6</c:v>
                </c:pt>
                <c:pt idx="1">
                  <c:v>30.2</c:v>
                </c:pt>
                <c:pt idx="2">
                  <c:v>28.5</c:v>
                </c:pt>
                <c:pt idx="3">
                  <c:v>15.7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01.02.2014г.</c:v>
                </c:pt>
                <c:pt idx="1">
                  <c:v>на 01.02.2015г.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50.9</c:v>
                </c:pt>
                <c:pt idx="1">
                  <c:v>42.1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01.02.2014г.</c:v>
                </c:pt>
                <c:pt idx="1">
                  <c:v>на 01.02.2015г.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49.1</c:v>
                </c:pt>
                <c:pt idx="1">
                  <c:v>57.9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0410944"/>
        <c:axId val="230411504"/>
        <c:axId val="0"/>
      </c:bar3DChart>
      <c:catAx>
        <c:axId val="230410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30411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041150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3041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01.02.2014г.</c:v>
                </c:pt>
                <c:pt idx="1">
                  <c:v>на 01.02.2015г.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40.799999999999997</c:v>
                </c:pt>
                <c:pt idx="1">
                  <c:v>36.4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01.02.2014г.</c:v>
                </c:pt>
                <c:pt idx="1">
                  <c:v>на 01.02.2015г.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29.6</c:v>
                </c:pt>
                <c:pt idx="1">
                  <c:v>33.5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01.02.2014г.</c:v>
                </c:pt>
                <c:pt idx="1">
                  <c:v>на 01.02.2015г.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29.6</c:v>
                </c:pt>
                <c:pt idx="1">
                  <c:v>30.1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1708848"/>
        <c:axId val="231709408"/>
        <c:axId val="0"/>
      </c:bar3DChart>
      <c:catAx>
        <c:axId val="231708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317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70940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31708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2015 январь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Хабаровский край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Сахалинская область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3592.51</c:v>
                </c:pt>
                <c:pt idx="1">
                  <c:v>3900.95</c:v>
                </c:pt>
                <c:pt idx="2">
                  <c:v>4939.1099999999997</c:v>
                </c:pt>
                <c:pt idx="3">
                  <c:v>5223.7700000000004</c:v>
                </c:pt>
                <c:pt idx="4">
                  <c:v>5306.6</c:v>
                </c:pt>
                <c:pt idx="5">
                  <c:v>5331.46</c:v>
                </c:pt>
                <c:pt idx="6">
                  <c:v>5907.72</c:v>
                </c:pt>
                <c:pt idx="7">
                  <c:v>6137.04</c:v>
                </c:pt>
                <c:pt idx="8">
                  <c:v>7837.91</c:v>
                </c:pt>
              </c:numCache>
            </c:numRef>
          </c:val>
        </c:ser>
        <c:ser>
          <c:idx val="1"/>
          <c:order val="1"/>
          <c:tx>
            <c:v>2014 январь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Хабаровский край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Сахалинская область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2922.88</c:v>
                </c:pt>
                <c:pt idx="1">
                  <c:v>3230.64</c:v>
                </c:pt>
                <c:pt idx="2">
                  <c:v>4320.5200000000004</c:v>
                </c:pt>
                <c:pt idx="3">
                  <c:v>4636.76</c:v>
                </c:pt>
                <c:pt idx="4">
                  <c:v>4868.66</c:v>
                </c:pt>
                <c:pt idx="5">
                  <c:v>4544.6899999999996</c:v>
                </c:pt>
                <c:pt idx="6">
                  <c:v>5307.19</c:v>
                </c:pt>
                <c:pt idx="7">
                  <c:v>5488.34</c:v>
                </c:pt>
                <c:pt idx="8">
                  <c:v>7633.76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31396768"/>
        <c:axId val="231397328"/>
      </c:barChart>
      <c:catAx>
        <c:axId val="23139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3139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397328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31396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Структура начисленных ДКВ на 01.02.2015 г.</a:t>
            </a:r>
          </a:p>
        </c:rich>
      </c:tx>
      <c:layout>
        <c:manualLayout>
          <c:xMode val="edge"/>
          <c:yMode val="edge"/>
          <c:x val="0.23525620376998341"/>
          <c:y val="2.9493023898328496E-3"/>
        </c:manualLayout>
      </c:layout>
      <c:overlay val="0"/>
    </c:title>
    <c:autoTitleDeleted val="0"/>
    <c:view3D>
      <c:rotX val="40"/>
      <c:rotY val="23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648180257441837E-2"/>
          <c:y val="0.14501200863405589"/>
          <c:w val="0.73772191851816027"/>
          <c:h val="0.6464621652023142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6"/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noFill/>
              <a:ln>
                <a:noFill/>
              </a:ln>
            </c:spPr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5126112427366806"/>
                  <c:y val="3.07566959535463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7340416690507721"/>
                  <c:y val="3.6576779253944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3515696381538153"/>
                  <c:y val="2.29059881028384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1478010877729283E-2"/>
                  <c:y val="-8.46877248452051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диаграмма!$A$57:$A$69</c:f>
              <c:numCache>
                <c:formatCode>General</c:formatCode>
                <c:ptCount val="13"/>
              </c:numCache>
            </c:numRef>
          </c:cat>
          <c:val>
            <c:numRef>
              <c:f>диаграмма!$E$57:$E$69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2650560"/>
        <c:axId val="232651120"/>
        <c:axId val="0"/>
      </c:bar3DChart>
      <c:catAx>
        <c:axId val="2326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65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51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3265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42333353368996E-2"/>
                  <c:y val="-3.5894084667987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5532333267501E-2"/>
                  <c:y val="2.50930062313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20968752951686E-2"/>
                  <c:y val="-3.63204599425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79425377173E-2"/>
                  <c:y val="-3.995943364222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18124833632499E-2"/>
                  <c:y val="2.003820950952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28992177504529E-2"/>
                  <c:y val="2.704519077972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131505634E-2"/>
                  <c:y val="2.2680879175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776857091336903E-2"/>
                  <c:y val="3.8860142482190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02326999201437E-2"/>
                  <c:y val="-2.939703965575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73918066068183E-2"/>
                  <c:y val="3.690081596943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56125508585E-2"/>
                  <c:y val="3.23178174156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5815.07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778400"/>
        <c:axId val="234778960"/>
      </c:lineChart>
      <c:catAx>
        <c:axId val="2347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77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778960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77840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1967354752284957E-2"/>
                  <c:y val="-3.807291682973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149431436693873E-2"/>
                  <c:y val="-5.183575711087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8552417792558E-2"/>
                  <c:y val="2.31563062569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97377994957105E-2"/>
                  <c:y val="2.03062569465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2370413525366437E-2"/>
                  <c:y val="-3.339709772858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924518747583548E-2"/>
                  <c:y val="-3.457378563266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634908055223325E-3"/>
                  <c:y val="-1.4792504813637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672132132400912E-2"/>
                  <c:y val="-3.424454845728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127791571856392E-2"/>
                  <c:y val="-3.0252250277860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038218254373605E-2"/>
                  <c:y val="-2.7244031871761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661886452243878E-2"/>
                  <c:y val="-2.1148197429595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274168466587485E-2"/>
                  <c:y val="3.218521939230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825900465382416E-2"/>
                  <c:y val="3.4909785382195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40980171108049E-2"/>
                  <c:y val="-2.7442025015262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048136700923816E-2"/>
                  <c:y val="-4.1014260891344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48038463035395E-2"/>
                  <c:y val="-3.334475039526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74842258620004E-2"/>
                  <c:y val="-2.187592554906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14766.91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782880"/>
        <c:axId val="234783440"/>
      </c:lineChart>
      <c:catAx>
        <c:axId val="2347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78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783440"/>
        <c:scaling>
          <c:orientation val="minMax"/>
          <c:min val="1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3478288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3174</xdr:rowOff>
    </xdr:from>
    <xdr:to>
      <xdr:col>7</xdr:col>
      <xdr:colOff>984250</xdr:colOff>
      <xdr:row>56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21167</xdr:rowOff>
    </xdr:from>
    <xdr:to>
      <xdr:col>10</xdr:col>
      <xdr:colOff>603249</xdr:colOff>
      <xdr:row>123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0</xdr:rowOff>
    </xdr:from>
    <xdr:to>
      <xdr:col>5</xdr:col>
      <xdr:colOff>190500</xdr:colOff>
      <xdr:row>42</xdr:row>
      <xdr:rowOff>38100</xdr:rowOff>
    </xdr:to>
    <xdr:graphicFrame macro="">
      <xdr:nvGraphicFramePr>
        <xdr:cNvPr id="2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50764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U131"/>
  <sheetViews>
    <sheetView zoomScale="90" zoomScaleNormal="90" workbookViewId="0">
      <selection activeCell="F92" sqref="F92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8" width="16.7109375" style="2" customWidth="1"/>
    <col min="69" max="69" width="18.28515625" style="2" bestFit="1" customWidth="1"/>
    <col min="70" max="73" width="18.28515625" style="2" customWidth="1"/>
    <col min="74" max="74" width="68" style="2" customWidth="1"/>
    <col min="75" max="16384" width="9.140625" style="2"/>
  </cols>
  <sheetData>
    <row r="1" spans="1:73" ht="27.75" customHeight="1" x14ac:dyDescent="0.4">
      <c r="A1" s="107" t="s">
        <v>58</v>
      </c>
      <c r="B1" s="110" t="s">
        <v>513</v>
      </c>
      <c r="C1" s="110" t="s">
        <v>514</v>
      </c>
      <c r="D1" s="108"/>
      <c r="F1" s="109"/>
    </row>
    <row r="2" spans="1:73" ht="16.5" x14ac:dyDescent="0.25">
      <c r="A2" s="94"/>
      <c r="B2" s="113"/>
      <c r="C2" s="93"/>
      <c r="D2" s="95"/>
      <c r="E2" s="3"/>
      <c r="BU2" s="619" t="s">
        <v>515</v>
      </c>
    </row>
    <row r="10" spans="1:73" ht="17.25" thickBot="1" x14ac:dyDescent="0.3">
      <c r="A10" s="96"/>
      <c r="B10" s="97"/>
      <c r="C10" s="98"/>
      <c r="D10" s="23"/>
      <c r="E10" s="23"/>
      <c r="F10" s="3"/>
      <c r="G10" s="23"/>
      <c r="H10" s="23"/>
      <c r="I10" s="23"/>
      <c r="J10" s="23"/>
      <c r="K10" s="23"/>
      <c r="L10" s="23"/>
      <c r="M10" s="23"/>
      <c r="N10" s="99"/>
    </row>
    <row r="11" spans="1:73" ht="16.5" x14ac:dyDescent="0.25">
      <c r="A11" s="242" t="s">
        <v>35</v>
      </c>
      <c r="B11" s="243" t="str">
        <f>B1</f>
        <v>на 01.02.2014г.</v>
      </c>
      <c r="C11" s="244" t="str">
        <f>C1</f>
        <v>на 01.02.2015г.</v>
      </c>
      <c r="D11" s="95"/>
      <c r="AZ11" s="713" t="s">
        <v>327</v>
      </c>
      <c r="BA11" s="713"/>
      <c r="BB11" s="713"/>
      <c r="BC11" s="713"/>
    </row>
    <row r="12" spans="1:73" ht="15.75" customHeight="1" x14ac:dyDescent="0.2">
      <c r="A12" s="245"/>
      <c r="B12" s="246"/>
      <c r="C12" s="247"/>
      <c r="P12" s="100"/>
    </row>
    <row r="13" spans="1:73" ht="16.5" x14ac:dyDescent="0.25">
      <c r="A13" s="248" t="s">
        <v>114</v>
      </c>
      <c r="B13" s="240">
        <v>50.9</v>
      </c>
      <c r="C13" s="616">
        <v>42.1</v>
      </c>
      <c r="D13" s="95"/>
      <c r="P13" s="3"/>
    </row>
    <row r="14" spans="1:73" ht="17.25" thickBot="1" x14ac:dyDescent="0.3">
      <c r="A14" s="249" t="s">
        <v>115</v>
      </c>
      <c r="B14" s="250">
        <v>49.1</v>
      </c>
      <c r="C14" s="257">
        <v>57.9</v>
      </c>
      <c r="P14" s="3"/>
    </row>
    <row r="15" spans="1:73" ht="17.25" thickBot="1" x14ac:dyDescent="0.3">
      <c r="A15" s="251"/>
      <c r="B15" s="252">
        <f>B14+B13</f>
        <v>100</v>
      </c>
      <c r="C15" s="620">
        <f>C14+C13</f>
        <v>100</v>
      </c>
      <c r="P15" s="3"/>
    </row>
    <row r="16" spans="1:73" ht="16.5" x14ac:dyDescent="0.25">
      <c r="A16" s="251" t="s">
        <v>36</v>
      </c>
      <c r="B16" s="253" t="str">
        <f>B1</f>
        <v>на 01.02.2014г.</v>
      </c>
      <c r="C16" s="254" t="str">
        <f>C1</f>
        <v>на 01.02.2015г.</v>
      </c>
      <c r="D16" s="95"/>
      <c r="P16" s="3"/>
    </row>
    <row r="17" spans="1:47" ht="16.5" x14ac:dyDescent="0.25">
      <c r="A17" s="255" t="s">
        <v>116</v>
      </c>
      <c r="B17" s="615">
        <v>40.799999999999997</v>
      </c>
      <c r="C17" s="616">
        <v>36.4</v>
      </c>
      <c r="D17" s="95"/>
      <c r="P17" s="3"/>
    </row>
    <row r="18" spans="1:47" ht="16.5" x14ac:dyDescent="0.25">
      <c r="A18" s="255" t="s">
        <v>117</v>
      </c>
      <c r="B18" s="615">
        <v>29.6</v>
      </c>
      <c r="C18" s="616">
        <v>33.5</v>
      </c>
      <c r="D18" s="95"/>
      <c r="P18" s="3"/>
    </row>
    <row r="19" spans="1:47" ht="17.25" thickBot="1" x14ac:dyDescent="0.3">
      <c r="A19" s="227" t="s">
        <v>118</v>
      </c>
      <c r="B19" s="256">
        <v>29.6</v>
      </c>
      <c r="C19" s="257">
        <v>30.1</v>
      </c>
      <c r="D19" s="95"/>
      <c r="P19" s="3"/>
    </row>
    <row r="20" spans="1:47" ht="16.5" x14ac:dyDescent="0.25">
      <c r="A20" s="258"/>
      <c r="B20" s="252">
        <f>B17+B18+B19</f>
        <v>100</v>
      </c>
      <c r="C20" s="620">
        <f>C17+C18+C19</f>
        <v>100</v>
      </c>
      <c r="D20" s="95"/>
      <c r="P20" s="3"/>
    </row>
    <row r="21" spans="1:47" ht="15.75" x14ac:dyDescent="0.25">
      <c r="A21" s="259" t="s">
        <v>185</v>
      </c>
      <c r="B21" s="223">
        <v>22.4</v>
      </c>
      <c r="C21" s="262">
        <v>24.6</v>
      </c>
      <c r="D21" s="9"/>
    </row>
    <row r="22" spans="1:47" ht="16.5" x14ac:dyDescent="0.25">
      <c r="A22" s="259" t="s">
        <v>186</v>
      </c>
      <c r="B22" s="223">
        <v>31.2</v>
      </c>
      <c r="C22" s="262">
        <v>30.2</v>
      </c>
      <c r="D22" s="1"/>
      <c r="E22" s="92"/>
    </row>
    <row r="23" spans="1:47" ht="16.5" x14ac:dyDescent="0.25">
      <c r="A23" s="259" t="s">
        <v>152</v>
      </c>
      <c r="B23" s="223">
        <v>33.200000000000003</v>
      </c>
      <c r="C23" s="262">
        <v>28.5</v>
      </c>
      <c r="D23" s="1"/>
      <c r="E23" s="92"/>
    </row>
    <row r="24" spans="1:47" ht="16.5" x14ac:dyDescent="0.25">
      <c r="A24" s="259" t="s">
        <v>393</v>
      </c>
      <c r="B24" s="223">
        <v>12.9</v>
      </c>
      <c r="C24" s="262">
        <v>15.7</v>
      </c>
      <c r="D24" s="1"/>
      <c r="E24" s="92"/>
    </row>
    <row r="25" spans="1:47" ht="16.5" thickBot="1" x14ac:dyDescent="0.3">
      <c r="A25" s="260" t="s">
        <v>314</v>
      </c>
      <c r="B25" s="261">
        <v>0.3</v>
      </c>
      <c r="C25" s="263">
        <v>1</v>
      </c>
      <c r="D25" s="9"/>
    </row>
    <row r="26" spans="1:47" ht="17.25" thickBot="1" x14ac:dyDescent="0.25">
      <c r="B26" s="224">
        <f>B21+B22+B23+B24+B25</f>
        <v>100</v>
      </c>
      <c r="C26" s="224">
        <f>C21+C22+C23+C24+C25</f>
        <v>100</v>
      </c>
      <c r="D26" s="1"/>
      <c r="E26" s="93"/>
    </row>
    <row r="27" spans="1:47" x14ac:dyDescent="0.2">
      <c r="G27" s="640"/>
      <c r="H27" s="641" t="s">
        <v>265</v>
      </c>
      <c r="I27" s="641" t="s">
        <v>266</v>
      </c>
      <c r="J27" s="641" t="s">
        <v>267</v>
      </c>
      <c r="K27" s="641" t="s">
        <v>268</v>
      </c>
      <c r="L27" s="641" t="s">
        <v>269</v>
      </c>
      <c r="M27" s="641" t="s">
        <v>270</v>
      </c>
      <c r="N27" s="641" t="s">
        <v>271</v>
      </c>
      <c r="O27" s="641" t="s">
        <v>272</v>
      </c>
      <c r="P27" s="641" t="s">
        <v>273</v>
      </c>
      <c r="Q27" s="641" t="s">
        <v>274</v>
      </c>
      <c r="R27" s="641" t="s">
        <v>275</v>
      </c>
      <c r="S27" s="641" t="s">
        <v>276</v>
      </c>
      <c r="T27" s="641" t="s">
        <v>277</v>
      </c>
      <c r="U27" s="641" t="s">
        <v>278</v>
      </c>
      <c r="V27" s="641" t="s">
        <v>279</v>
      </c>
      <c r="W27" s="641" t="s">
        <v>280</v>
      </c>
      <c r="X27" s="641" t="s">
        <v>281</v>
      </c>
      <c r="Y27" s="641" t="s">
        <v>282</v>
      </c>
      <c r="Z27" s="641" t="s">
        <v>283</v>
      </c>
      <c r="AA27" s="641" t="s">
        <v>284</v>
      </c>
      <c r="AB27" s="641" t="s">
        <v>285</v>
      </c>
      <c r="AC27" s="641" t="s">
        <v>286</v>
      </c>
      <c r="AD27" s="641" t="s">
        <v>287</v>
      </c>
      <c r="AE27" s="641" t="s">
        <v>288</v>
      </c>
      <c r="AF27" s="641" t="s">
        <v>289</v>
      </c>
      <c r="AG27" s="641" t="s">
        <v>290</v>
      </c>
      <c r="AH27" s="642" t="s">
        <v>291</v>
      </c>
      <c r="AI27" s="642" t="s">
        <v>293</v>
      </c>
      <c r="AJ27" s="642" t="s">
        <v>296</v>
      </c>
      <c r="AK27" s="642" t="s">
        <v>297</v>
      </c>
      <c r="AL27" s="642" t="s">
        <v>301</v>
      </c>
      <c r="AM27" s="642" t="s">
        <v>302</v>
      </c>
      <c r="AN27" s="642" t="s">
        <v>315</v>
      </c>
      <c r="AO27" s="642" t="s">
        <v>317</v>
      </c>
      <c r="AP27" s="643" t="s">
        <v>324</v>
      </c>
      <c r="AQ27" s="643" t="s">
        <v>370</v>
      </c>
      <c r="AR27" s="643" t="s">
        <v>392</v>
      </c>
      <c r="AS27" s="643" t="s">
        <v>400</v>
      </c>
      <c r="AT27" s="643" t="s">
        <v>416</v>
      </c>
      <c r="AU27" s="643" t="s">
        <v>468</v>
      </c>
    </row>
    <row r="28" spans="1:47" ht="16.5" x14ac:dyDescent="0.2">
      <c r="G28" s="644" t="s">
        <v>69</v>
      </c>
      <c r="H28" s="645">
        <v>697</v>
      </c>
      <c r="I28" s="645">
        <v>675</v>
      </c>
      <c r="J28" s="645">
        <v>619</v>
      </c>
      <c r="K28" s="645">
        <v>826</v>
      </c>
      <c r="L28" s="645">
        <v>655</v>
      </c>
      <c r="M28" s="645">
        <v>815</v>
      </c>
      <c r="N28" s="645">
        <v>681</v>
      </c>
      <c r="O28" s="645">
        <v>1011</v>
      </c>
      <c r="P28" s="645">
        <v>862</v>
      </c>
      <c r="Q28" s="645">
        <v>865</v>
      </c>
      <c r="R28" s="645">
        <v>903</v>
      </c>
      <c r="S28" s="645">
        <v>829</v>
      </c>
      <c r="T28" s="645">
        <v>957</v>
      </c>
      <c r="U28" s="645">
        <v>1049</v>
      </c>
      <c r="V28" s="645">
        <v>1015</v>
      </c>
      <c r="W28" s="645">
        <v>1149</v>
      </c>
      <c r="X28" s="645">
        <v>601</v>
      </c>
      <c r="Y28" s="645">
        <v>1069</v>
      </c>
      <c r="Z28" s="645">
        <v>939</v>
      </c>
      <c r="AA28" s="645">
        <v>552</v>
      </c>
      <c r="AB28" s="645">
        <v>855</v>
      </c>
      <c r="AC28" s="645">
        <v>976</v>
      </c>
      <c r="AD28" s="645">
        <v>1392</v>
      </c>
      <c r="AE28" s="645">
        <v>1125</v>
      </c>
      <c r="AF28" s="645">
        <v>2202</v>
      </c>
      <c r="AG28" s="645">
        <v>2004</v>
      </c>
      <c r="AH28" s="646">
        <v>2503</v>
      </c>
      <c r="AI28" s="646">
        <v>2952</v>
      </c>
      <c r="AJ28" s="646">
        <v>2754</v>
      </c>
      <c r="AK28" s="646">
        <v>2585</v>
      </c>
      <c r="AL28" s="646">
        <v>2679</v>
      </c>
      <c r="AM28" s="646">
        <v>2969</v>
      </c>
      <c r="AN28" s="646">
        <v>2849</v>
      </c>
      <c r="AO28" s="646">
        <v>2109</v>
      </c>
      <c r="AP28" s="141">
        <v>3192</v>
      </c>
      <c r="AQ28" s="141">
        <v>2858</v>
      </c>
      <c r="AR28" s="141">
        <v>2252</v>
      </c>
      <c r="AS28" s="141">
        <v>3554</v>
      </c>
      <c r="AT28" s="141">
        <v>2982</v>
      </c>
      <c r="AU28" s="141">
        <v>3268</v>
      </c>
    </row>
    <row r="29" spans="1:47" ht="16.5" x14ac:dyDescent="0.2">
      <c r="G29" s="644" t="s">
        <v>70</v>
      </c>
      <c r="H29" s="645">
        <v>1383</v>
      </c>
      <c r="I29" s="645">
        <v>1752</v>
      </c>
      <c r="J29" s="645">
        <v>2669</v>
      </c>
      <c r="K29" s="645">
        <v>2226</v>
      </c>
      <c r="L29" s="645">
        <v>1365</v>
      </c>
      <c r="M29" s="645">
        <v>1856</v>
      </c>
      <c r="N29" s="645">
        <v>2686</v>
      </c>
      <c r="O29" s="645">
        <v>2182</v>
      </c>
      <c r="P29" s="645">
        <v>1672</v>
      </c>
      <c r="Q29" s="645">
        <v>1752</v>
      </c>
      <c r="R29" s="645">
        <v>2555</v>
      </c>
      <c r="S29" s="645">
        <v>1755</v>
      </c>
      <c r="T29" s="645">
        <v>1600</v>
      </c>
      <c r="U29" s="645">
        <v>1821</v>
      </c>
      <c r="V29" s="645">
        <v>2705</v>
      </c>
      <c r="W29" s="645">
        <v>1746</v>
      </c>
      <c r="X29" s="645">
        <v>1356</v>
      </c>
      <c r="Y29" s="645">
        <v>1657</v>
      </c>
      <c r="Z29" s="645">
        <v>2159</v>
      </c>
      <c r="AA29" s="645">
        <v>1580</v>
      </c>
      <c r="AB29" s="645">
        <v>1256</v>
      </c>
      <c r="AC29" s="645">
        <v>1748</v>
      </c>
      <c r="AD29" s="645">
        <v>2311</v>
      </c>
      <c r="AE29" s="645">
        <v>1681</v>
      </c>
      <c r="AF29" s="645">
        <v>1486</v>
      </c>
      <c r="AG29" s="645">
        <v>2039</v>
      </c>
      <c r="AH29" s="646">
        <v>2667</v>
      </c>
      <c r="AI29" s="646">
        <v>2687</v>
      </c>
      <c r="AJ29" s="646">
        <v>2181</v>
      </c>
      <c r="AK29" s="646">
        <v>2695</v>
      </c>
      <c r="AL29" s="646">
        <v>3950</v>
      </c>
      <c r="AM29" s="646">
        <v>3372</v>
      </c>
      <c r="AN29" s="646">
        <v>2664</v>
      </c>
      <c r="AO29" s="646">
        <v>3291</v>
      </c>
      <c r="AP29" s="141">
        <v>4263</v>
      </c>
      <c r="AQ29" s="141">
        <v>3654</v>
      </c>
      <c r="AR29" s="141">
        <v>3012</v>
      </c>
      <c r="AS29" s="141">
        <v>3149</v>
      </c>
      <c r="AT29" s="141">
        <v>4063</v>
      </c>
      <c r="AU29" s="141">
        <v>3870</v>
      </c>
    </row>
    <row r="30" spans="1:47" ht="17.25" thickBot="1" x14ac:dyDescent="0.25">
      <c r="G30" s="647" t="s">
        <v>292</v>
      </c>
      <c r="H30" s="648">
        <f t="shared" ref="H30:Y30" si="0">H29-H28</f>
        <v>686</v>
      </c>
      <c r="I30" s="648">
        <f t="shared" si="0"/>
        <v>1077</v>
      </c>
      <c r="J30" s="648">
        <f t="shared" si="0"/>
        <v>2050</v>
      </c>
      <c r="K30" s="648">
        <f t="shared" si="0"/>
        <v>1400</v>
      </c>
      <c r="L30" s="648">
        <f t="shared" si="0"/>
        <v>710</v>
      </c>
      <c r="M30" s="648">
        <f t="shared" si="0"/>
        <v>1041</v>
      </c>
      <c r="N30" s="648">
        <f t="shared" si="0"/>
        <v>2005</v>
      </c>
      <c r="O30" s="648">
        <f t="shared" si="0"/>
        <v>1171</v>
      </c>
      <c r="P30" s="648">
        <f t="shared" si="0"/>
        <v>810</v>
      </c>
      <c r="Q30" s="648">
        <f t="shared" si="0"/>
        <v>887</v>
      </c>
      <c r="R30" s="648">
        <f t="shared" si="0"/>
        <v>1652</v>
      </c>
      <c r="S30" s="648">
        <f t="shared" si="0"/>
        <v>926</v>
      </c>
      <c r="T30" s="648">
        <f t="shared" si="0"/>
        <v>643</v>
      </c>
      <c r="U30" s="648">
        <f t="shared" si="0"/>
        <v>772</v>
      </c>
      <c r="V30" s="648">
        <f t="shared" si="0"/>
        <v>1690</v>
      </c>
      <c r="W30" s="648">
        <f t="shared" si="0"/>
        <v>597</v>
      </c>
      <c r="X30" s="648">
        <f t="shared" si="0"/>
        <v>755</v>
      </c>
      <c r="Y30" s="648">
        <f t="shared" si="0"/>
        <v>588</v>
      </c>
      <c r="Z30" s="648">
        <f>Z28-Z29</f>
        <v>-1220</v>
      </c>
      <c r="AA30" s="648">
        <f t="shared" ref="AA30:AM30" si="1">AA28-AA29</f>
        <v>-1028</v>
      </c>
      <c r="AB30" s="648">
        <f t="shared" si="1"/>
        <v>-401</v>
      </c>
      <c r="AC30" s="648">
        <f t="shared" si="1"/>
        <v>-772</v>
      </c>
      <c r="AD30" s="648">
        <f t="shared" si="1"/>
        <v>-919</v>
      </c>
      <c r="AE30" s="648">
        <f t="shared" si="1"/>
        <v>-556</v>
      </c>
      <c r="AF30" s="648">
        <f t="shared" si="1"/>
        <v>716</v>
      </c>
      <c r="AG30" s="648">
        <f t="shared" si="1"/>
        <v>-35</v>
      </c>
      <c r="AH30" s="649">
        <f t="shared" si="1"/>
        <v>-164</v>
      </c>
      <c r="AI30" s="649">
        <f t="shared" si="1"/>
        <v>265</v>
      </c>
      <c r="AJ30" s="649">
        <f t="shared" si="1"/>
        <v>573</v>
      </c>
      <c r="AK30" s="649">
        <f t="shared" si="1"/>
        <v>-110</v>
      </c>
      <c r="AL30" s="649">
        <f t="shared" si="1"/>
        <v>-1271</v>
      </c>
      <c r="AM30" s="649">
        <f t="shared" si="1"/>
        <v>-403</v>
      </c>
      <c r="AN30" s="649">
        <f t="shared" ref="AN30:AS30" si="2">AN28-AN29</f>
        <v>185</v>
      </c>
      <c r="AO30" s="649">
        <f t="shared" si="2"/>
        <v>-1182</v>
      </c>
      <c r="AP30" s="140">
        <f t="shared" si="2"/>
        <v>-1071</v>
      </c>
      <c r="AQ30" s="140">
        <f t="shared" si="2"/>
        <v>-796</v>
      </c>
      <c r="AR30" s="140">
        <f t="shared" si="2"/>
        <v>-760</v>
      </c>
      <c r="AS30" s="140">
        <f t="shared" si="2"/>
        <v>405</v>
      </c>
      <c r="AT30" s="140">
        <f t="shared" ref="AT30:AU30" si="3">AT28-AT29</f>
        <v>-1081</v>
      </c>
      <c r="AU30" s="140">
        <f t="shared" si="3"/>
        <v>-602</v>
      </c>
    </row>
    <row r="33" spans="1:47" ht="15.75" customHeight="1" x14ac:dyDescent="0.2"/>
    <row r="34" spans="1:47" ht="15.75" customHeight="1" x14ac:dyDescent="0.2"/>
    <row r="35" spans="1:47" x14ac:dyDescent="0.2">
      <c r="AT35" s="39"/>
      <c r="AU35" s="39"/>
    </row>
    <row r="36" spans="1:47" x14ac:dyDescent="0.2">
      <c r="AT36" s="39"/>
      <c r="AU36" s="39"/>
    </row>
    <row r="40" spans="1:47" x14ac:dyDescent="0.2">
      <c r="F40" s="4"/>
      <c r="G40" s="4"/>
    </row>
    <row r="41" spans="1:47" x14ac:dyDescent="0.2">
      <c r="F41" s="4"/>
      <c r="G41" s="4"/>
    </row>
    <row r="42" spans="1:47" x14ac:dyDescent="0.2">
      <c r="F42" s="4"/>
      <c r="G42" s="4"/>
    </row>
    <row r="43" spans="1:47" ht="16.5" x14ac:dyDescent="0.2">
      <c r="A43" s="33"/>
      <c r="B43" s="33"/>
      <c r="C43" s="33"/>
      <c r="E43" s="33"/>
    </row>
    <row r="44" spans="1:47" ht="16.5" x14ac:dyDescent="0.25">
      <c r="A44" s="33"/>
      <c r="B44" s="33"/>
      <c r="C44" s="33"/>
      <c r="D44" s="5"/>
      <c r="E44" s="5"/>
    </row>
    <row r="45" spans="1:47" ht="16.5" x14ac:dyDescent="0.25">
      <c r="A45" s="33"/>
      <c r="B45" s="33"/>
      <c r="C45" s="33"/>
      <c r="D45" s="5"/>
      <c r="E45" s="33"/>
    </row>
    <row r="46" spans="1:47" ht="16.5" x14ac:dyDescent="0.25">
      <c r="A46" s="33"/>
      <c r="B46" s="33"/>
      <c r="C46" s="33"/>
      <c r="D46" s="33"/>
      <c r="E46" s="5"/>
    </row>
    <row r="47" spans="1:47" ht="16.5" x14ac:dyDescent="0.25">
      <c r="A47" s="33"/>
      <c r="B47" s="33"/>
      <c r="C47" s="33"/>
      <c r="D47" s="33"/>
      <c r="E47" s="5"/>
    </row>
    <row r="48" spans="1:47" ht="16.5" x14ac:dyDescent="0.25">
      <c r="A48" s="33"/>
      <c r="B48" s="33"/>
      <c r="C48" s="33"/>
      <c r="D48" s="5"/>
      <c r="E48" s="4"/>
      <c r="F48" s="112"/>
    </row>
    <row r="49" spans="1:15" ht="16.5" x14ac:dyDescent="0.25">
      <c r="A49" s="33"/>
      <c r="B49" s="33"/>
      <c r="C49" s="33"/>
      <c r="D49" s="5"/>
      <c r="E49" s="4"/>
    </row>
    <row r="50" spans="1:15" ht="16.5" x14ac:dyDescent="0.25">
      <c r="A50" s="33"/>
      <c r="B50" s="33"/>
      <c r="C50" s="33"/>
      <c r="D50" s="5"/>
      <c r="E50" s="4"/>
      <c r="J50" s="723"/>
      <c r="K50" s="723"/>
      <c r="L50" s="717"/>
      <c r="M50" s="717"/>
      <c r="N50" s="717"/>
      <c r="O50" s="717"/>
    </row>
    <row r="51" spans="1:15" ht="16.5" x14ac:dyDescent="0.25">
      <c r="A51" s="33"/>
      <c r="B51" s="33"/>
      <c r="C51" s="33"/>
      <c r="D51" s="5"/>
      <c r="E51" s="4"/>
    </row>
    <row r="52" spans="1:15" ht="16.5" x14ac:dyDescent="0.25">
      <c r="A52" s="33"/>
      <c r="B52" s="33"/>
      <c r="C52" s="33"/>
      <c r="D52" s="5"/>
      <c r="E52" s="4"/>
    </row>
    <row r="53" spans="1:15" ht="16.5" x14ac:dyDescent="0.2">
      <c r="A53" s="33"/>
      <c r="B53" s="33"/>
      <c r="C53" s="33"/>
    </row>
    <row r="54" spans="1:15" ht="15.75" x14ac:dyDescent="0.25">
      <c r="D54" s="71"/>
    </row>
    <row r="55" spans="1:15" ht="15.75" x14ac:dyDescent="0.25">
      <c r="D55" s="71"/>
    </row>
    <row r="57" spans="1:15" x14ac:dyDescent="0.2">
      <c r="F57" s="26"/>
      <c r="G57" s="26"/>
    </row>
    <row r="58" spans="1:15" x14ac:dyDescent="0.2">
      <c r="F58" s="26"/>
      <c r="G58" s="26"/>
    </row>
    <row r="59" spans="1:15" x14ac:dyDescent="0.2">
      <c r="F59" s="26"/>
      <c r="G59" s="26"/>
    </row>
    <row r="60" spans="1:15" x14ac:dyDescent="0.2">
      <c r="F60" s="26"/>
      <c r="G60" s="26"/>
    </row>
    <row r="61" spans="1:15" x14ac:dyDescent="0.2">
      <c r="F61" s="26"/>
      <c r="G61" s="26"/>
    </row>
    <row r="62" spans="1:15" x14ac:dyDescent="0.2">
      <c r="F62" s="26"/>
      <c r="G62" s="26"/>
    </row>
    <row r="63" spans="1:15" x14ac:dyDescent="0.2">
      <c r="F63" s="26"/>
      <c r="G63" s="26"/>
    </row>
    <row r="64" spans="1:15" x14ac:dyDescent="0.2">
      <c r="F64" s="26"/>
      <c r="G64" s="26"/>
    </row>
    <row r="65" spans="1:13" x14ac:dyDescent="0.2">
      <c r="F65" s="26"/>
      <c r="G65" s="26"/>
    </row>
    <row r="66" spans="1:13" x14ac:dyDescent="0.2">
      <c r="F66" s="26"/>
      <c r="G66" s="26"/>
      <c r="L66" s="4"/>
      <c r="M66" s="4"/>
    </row>
    <row r="67" spans="1:13" x14ac:dyDescent="0.2">
      <c r="F67" s="26"/>
      <c r="G67" s="26"/>
    </row>
    <row r="70" spans="1:13" x14ac:dyDescent="0.2">
      <c r="F70" s="26"/>
    </row>
    <row r="71" spans="1:13" ht="16.5" x14ac:dyDescent="0.25">
      <c r="A71" s="7"/>
      <c r="B71" s="11"/>
      <c r="C71" s="11"/>
    </row>
    <row r="72" spans="1:13" ht="13.5" thickBot="1" x14ac:dyDescent="0.25"/>
    <row r="73" spans="1:13" ht="30.75" customHeight="1" thickBot="1" x14ac:dyDescent="0.3">
      <c r="A73" s="230" t="s">
        <v>26</v>
      </c>
      <c r="B73" s="236" t="s">
        <v>522</v>
      </c>
      <c r="C73" s="237" t="s">
        <v>523</v>
      </c>
      <c r="D73" s="85"/>
      <c r="E73" s="85"/>
    </row>
    <row r="74" spans="1:13" ht="13.5" customHeight="1" x14ac:dyDescent="0.25">
      <c r="A74" s="231"/>
      <c r="B74" s="238"/>
      <c r="C74" s="239"/>
      <c r="D74" s="85"/>
      <c r="E74" s="85"/>
      <c r="G74" s="72"/>
    </row>
    <row r="75" spans="1:13" s="17" customFormat="1" ht="15.75" x14ac:dyDescent="0.25">
      <c r="A75" s="228" t="s">
        <v>462</v>
      </c>
      <c r="B75" s="233">
        <v>3592.51</v>
      </c>
      <c r="C75" s="233">
        <v>2922.88</v>
      </c>
      <c r="D75" s="85"/>
      <c r="E75" s="142"/>
      <c r="G75" s="74"/>
      <c r="I75" s="75"/>
      <c r="J75" s="76"/>
    </row>
    <row r="76" spans="1:13" s="17" customFormat="1" ht="16.5" customHeight="1" x14ac:dyDescent="0.25">
      <c r="A76" s="228" t="s">
        <v>59</v>
      </c>
      <c r="B76" s="233">
        <v>3900.95</v>
      </c>
      <c r="C76" s="233">
        <v>3230.64</v>
      </c>
      <c r="D76" s="85"/>
      <c r="E76" s="143"/>
      <c r="G76" s="74"/>
      <c r="I76" s="75"/>
      <c r="J76" s="76"/>
    </row>
    <row r="77" spans="1:13" s="17" customFormat="1" ht="15.75" x14ac:dyDescent="0.25">
      <c r="A77" s="228" t="s">
        <v>519</v>
      </c>
      <c r="B77" s="233">
        <v>4939.1099999999997</v>
      </c>
      <c r="C77" s="233">
        <v>4320.5200000000004</v>
      </c>
      <c r="D77" s="85"/>
      <c r="E77" s="142"/>
      <c r="G77" s="74"/>
      <c r="I77" s="75"/>
      <c r="J77" s="76"/>
    </row>
    <row r="78" spans="1:13" s="17" customFormat="1" ht="15.75" x14ac:dyDescent="0.25">
      <c r="A78" s="232" t="s">
        <v>521</v>
      </c>
      <c r="B78" s="234">
        <v>5223.7700000000004</v>
      </c>
      <c r="C78" s="234">
        <v>4636.76</v>
      </c>
      <c r="D78" s="85"/>
      <c r="E78" s="142"/>
      <c r="F78" s="77"/>
      <c r="G78" s="78"/>
      <c r="I78" s="79"/>
      <c r="J78" s="80"/>
    </row>
    <row r="79" spans="1:13" s="17" customFormat="1" ht="15.75" x14ac:dyDescent="0.25">
      <c r="A79" s="228" t="s">
        <v>1</v>
      </c>
      <c r="B79" s="233">
        <v>5306.6</v>
      </c>
      <c r="C79" s="233">
        <v>4868.66</v>
      </c>
      <c r="D79" s="85"/>
      <c r="E79" s="142"/>
      <c r="F79" s="77"/>
      <c r="G79" s="78"/>
      <c r="I79" s="79"/>
      <c r="J79" s="80"/>
    </row>
    <row r="80" spans="1:13" s="17" customFormat="1" ht="15.75" x14ac:dyDescent="0.25">
      <c r="A80" s="228" t="s">
        <v>153</v>
      </c>
      <c r="B80" s="233">
        <v>5331.46</v>
      </c>
      <c r="C80" s="233">
        <v>4544.6899999999996</v>
      </c>
      <c r="D80" s="85"/>
      <c r="E80" s="142"/>
      <c r="F80" s="77"/>
      <c r="G80" s="78"/>
      <c r="I80" s="79"/>
      <c r="J80" s="80"/>
    </row>
    <row r="81" spans="1:11" ht="15.75" x14ac:dyDescent="0.25">
      <c r="A81" s="232" t="s">
        <v>520</v>
      </c>
      <c r="B81" s="234">
        <v>5907.72</v>
      </c>
      <c r="C81" s="234">
        <v>5307.19</v>
      </c>
      <c r="D81" s="85"/>
      <c r="E81" s="144"/>
      <c r="F81" s="81"/>
      <c r="G81" s="4"/>
      <c r="H81" s="4"/>
      <c r="I81" s="82"/>
      <c r="J81" s="82"/>
    </row>
    <row r="82" spans="1:11" ht="15.75" x14ac:dyDescent="0.25">
      <c r="A82" s="228" t="s">
        <v>0</v>
      </c>
      <c r="B82" s="233">
        <v>6137.04</v>
      </c>
      <c r="C82" s="233">
        <v>5488.34</v>
      </c>
      <c r="D82" s="85"/>
      <c r="E82" s="142"/>
      <c r="F82" s="4"/>
      <c r="G82" s="83"/>
      <c r="H82" s="84"/>
      <c r="I82" s="85"/>
      <c r="J82" s="86"/>
      <c r="K82" s="73"/>
    </row>
    <row r="83" spans="1:11" s="55" customFormat="1" ht="16.5" thickBot="1" x14ac:dyDescent="0.3">
      <c r="A83" s="229" t="s">
        <v>463</v>
      </c>
      <c r="B83" s="235">
        <v>7837.91</v>
      </c>
      <c r="C83" s="235">
        <v>7633.76</v>
      </c>
      <c r="D83" s="85"/>
      <c r="E83" s="142"/>
      <c r="F83" s="87"/>
      <c r="G83" s="88"/>
      <c r="H83" s="89"/>
      <c r="I83" s="90"/>
      <c r="J83" s="91"/>
    </row>
    <row r="84" spans="1:11" x14ac:dyDescent="0.2">
      <c r="E84" s="4"/>
      <c r="F84" s="4"/>
    </row>
    <row r="85" spans="1:11" ht="29.25" customHeight="1" x14ac:dyDescent="0.2">
      <c r="A85" s="218"/>
      <c r="C85" s="219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70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18" t="s">
        <v>184</v>
      </c>
      <c r="B102" s="720" t="s">
        <v>5</v>
      </c>
      <c r="C102" s="721"/>
      <c r="D102" s="722"/>
      <c r="E102" s="720" t="s">
        <v>6</v>
      </c>
      <c r="F102" s="721"/>
      <c r="G102" s="722"/>
      <c r="H102" s="714" t="s">
        <v>8</v>
      </c>
      <c r="I102" s="715"/>
      <c r="J102" s="716"/>
      <c r="K102" s="714" t="s">
        <v>7</v>
      </c>
      <c r="L102" s="715"/>
      <c r="M102" s="716"/>
      <c r="N102" s="714" t="s">
        <v>176</v>
      </c>
      <c r="O102" s="715"/>
      <c r="P102" s="716"/>
      <c r="Q102" s="714" t="s">
        <v>177</v>
      </c>
      <c r="R102" s="715"/>
      <c r="S102" s="716"/>
    </row>
    <row r="103" spans="1:19" ht="16.5" thickBot="1" x14ac:dyDescent="0.3">
      <c r="A103" s="719"/>
      <c r="B103" s="650">
        <v>2013</v>
      </c>
      <c r="C103" s="651">
        <v>2014</v>
      </c>
      <c r="D103" s="652">
        <v>2015</v>
      </c>
      <c r="E103" s="650">
        <v>2013</v>
      </c>
      <c r="F103" s="651">
        <v>2014</v>
      </c>
      <c r="G103" s="652">
        <v>2015</v>
      </c>
      <c r="H103" s="650">
        <v>2013</v>
      </c>
      <c r="I103" s="651">
        <v>2014</v>
      </c>
      <c r="J103" s="652">
        <v>2015</v>
      </c>
      <c r="K103" s="650">
        <v>2013</v>
      </c>
      <c r="L103" s="651">
        <v>2014</v>
      </c>
      <c r="M103" s="652">
        <v>2015</v>
      </c>
      <c r="N103" s="650">
        <v>2013</v>
      </c>
      <c r="O103" s="651">
        <v>2014</v>
      </c>
      <c r="P103" s="652">
        <v>2015</v>
      </c>
      <c r="Q103" s="650">
        <v>2013</v>
      </c>
      <c r="R103" s="651">
        <v>2014</v>
      </c>
      <c r="S103" s="652">
        <v>2015</v>
      </c>
    </row>
    <row r="104" spans="1:19" ht="16.5" x14ac:dyDescent="0.25">
      <c r="A104" s="653" t="s">
        <v>9</v>
      </c>
      <c r="B104" s="654">
        <v>8048.7713636363642</v>
      </c>
      <c r="C104" s="655">
        <v>7294.3281818181822</v>
      </c>
      <c r="D104" s="656">
        <v>5815.07</v>
      </c>
      <c r="E104" s="657">
        <v>17459.886363636364</v>
      </c>
      <c r="F104" s="656">
        <v>14076.37</v>
      </c>
      <c r="G104" s="658">
        <v>14766.91</v>
      </c>
      <c r="H104" s="654">
        <v>1636.57</v>
      </c>
      <c r="I104" s="655">
        <v>1423.18</v>
      </c>
      <c r="J104" s="656">
        <v>1243.48</v>
      </c>
      <c r="K104" s="659">
        <v>712.36</v>
      </c>
      <c r="L104" s="660">
        <v>734.14</v>
      </c>
      <c r="M104" s="656">
        <v>784.33</v>
      </c>
      <c r="N104" s="659">
        <v>1669.91</v>
      </c>
      <c r="O104" s="660">
        <v>1244.8</v>
      </c>
      <c r="P104" s="656">
        <v>1251.8499999999999</v>
      </c>
      <c r="Q104" s="659">
        <v>31.06</v>
      </c>
      <c r="R104" s="660">
        <v>19.91</v>
      </c>
      <c r="S104" s="656">
        <v>17.100000000000001</v>
      </c>
    </row>
    <row r="105" spans="1:19" ht="16.5" x14ac:dyDescent="0.25">
      <c r="A105" s="661" t="s">
        <v>10</v>
      </c>
      <c r="B105" s="662">
        <v>8070.02</v>
      </c>
      <c r="C105" s="663">
        <v>7151.58</v>
      </c>
      <c r="D105" s="664"/>
      <c r="E105" s="665">
        <v>17728.625</v>
      </c>
      <c r="F105" s="664">
        <v>14191.63</v>
      </c>
      <c r="G105" s="666"/>
      <c r="H105" s="662">
        <v>1673.75</v>
      </c>
      <c r="I105" s="663">
        <v>1410.5</v>
      </c>
      <c r="J105" s="664"/>
      <c r="K105" s="667">
        <v>751.93</v>
      </c>
      <c r="L105" s="668">
        <v>728.55</v>
      </c>
      <c r="M105" s="664"/>
      <c r="N105" s="667">
        <v>1627.59</v>
      </c>
      <c r="O105" s="668">
        <v>1300.98</v>
      </c>
      <c r="P105" s="664"/>
      <c r="Q105" s="667">
        <v>30.33</v>
      </c>
      <c r="R105" s="668">
        <v>20.83</v>
      </c>
      <c r="S105" s="664"/>
    </row>
    <row r="106" spans="1:19" ht="16.5" x14ac:dyDescent="0.25">
      <c r="A106" s="661" t="s">
        <v>11</v>
      </c>
      <c r="B106" s="662">
        <v>7662.24</v>
      </c>
      <c r="C106" s="663">
        <v>6667.56</v>
      </c>
      <c r="D106" s="664"/>
      <c r="E106" s="665">
        <v>16725.13</v>
      </c>
      <c r="F106" s="664">
        <v>15656.79</v>
      </c>
      <c r="G106" s="666"/>
      <c r="H106" s="662">
        <v>1583.3</v>
      </c>
      <c r="I106" s="663">
        <v>1451.62</v>
      </c>
      <c r="J106" s="664"/>
      <c r="K106" s="667">
        <v>756.65</v>
      </c>
      <c r="L106" s="668">
        <v>773.07</v>
      </c>
      <c r="M106" s="664"/>
      <c r="N106" s="667">
        <v>1592.86</v>
      </c>
      <c r="O106" s="668">
        <v>1336.08</v>
      </c>
      <c r="P106" s="664"/>
      <c r="Q106" s="667">
        <v>28.8</v>
      </c>
      <c r="R106" s="668">
        <v>20.74</v>
      </c>
      <c r="S106" s="664"/>
    </row>
    <row r="107" spans="1:19" ht="16.5" x14ac:dyDescent="0.25">
      <c r="A107" s="661" t="s">
        <v>12</v>
      </c>
      <c r="B107" s="662">
        <v>7202.97</v>
      </c>
      <c r="C107" s="663">
        <v>6670.24</v>
      </c>
      <c r="D107" s="664"/>
      <c r="E107" s="665">
        <v>15631.55</v>
      </c>
      <c r="F107" s="664">
        <v>17370.75</v>
      </c>
      <c r="G107" s="666"/>
      <c r="H107" s="662">
        <v>1489.12</v>
      </c>
      <c r="I107" s="663">
        <v>1431.5</v>
      </c>
      <c r="J107" s="664"/>
      <c r="K107" s="667">
        <v>703.05</v>
      </c>
      <c r="L107" s="668">
        <v>792.33</v>
      </c>
      <c r="M107" s="664"/>
      <c r="N107" s="667">
        <v>1485.08</v>
      </c>
      <c r="O107" s="668">
        <v>1299</v>
      </c>
      <c r="P107" s="664"/>
      <c r="Q107" s="667">
        <v>25.2</v>
      </c>
      <c r="R107" s="668">
        <v>19.71</v>
      </c>
      <c r="S107" s="664"/>
    </row>
    <row r="108" spans="1:19" ht="16.5" x14ac:dyDescent="0.25">
      <c r="A108" s="661" t="s">
        <v>13</v>
      </c>
      <c r="B108" s="662">
        <v>7228.62</v>
      </c>
      <c r="C108" s="663">
        <v>6883.15</v>
      </c>
      <c r="D108" s="664"/>
      <c r="E108" s="665">
        <v>14947.98</v>
      </c>
      <c r="F108" s="664">
        <v>19434.38</v>
      </c>
      <c r="G108" s="666"/>
      <c r="H108" s="662">
        <v>1474.9</v>
      </c>
      <c r="I108" s="663">
        <v>1455.89</v>
      </c>
      <c r="J108" s="664"/>
      <c r="K108" s="667">
        <v>720.19</v>
      </c>
      <c r="L108" s="668">
        <v>821.05</v>
      </c>
      <c r="M108" s="664"/>
      <c r="N108" s="667">
        <v>1413.87</v>
      </c>
      <c r="O108" s="668">
        <v>1286.69</v>
      </c>
      <c r="P108" s="664"/>
      <c r="Q108" s="667">
        <v>23.01</v>
      </c>
      <c r="R108" s="668">
        <v>19.36</v>
      </c>
      <c r="S108" s="664"/>
    </row>
    <row r="109" spans="1:19" ht="16.5" x14ac:dyDescent="0.25">
      <c r="A109" s="661" t="s">
        <v>14</v>
      </c>
      <c r="B109" s="669">
        <v>7003.7150000000001</v>
      </c>
      <c r="C109" s="663">
        <v>6805.8</v>
      </c>
      <c r="D109" s="664"/>
      <c r="E109" s="670">
        <v>14266.875</v>
      </c>
      <c r="F109" s="664">
        <v>18568.22</v>
      </c>
      <c r="G109" s="666"/>
      <c r="H109" s="669">
        <v>1430.23</v>
      </c>
      <c r="I109" s="663">
        <v>1452.57</v>
      </c>
      <c r="J109" s="664"/>
      <c r="K109" s="671">
        <v>713.68</v>
      </c>
      <c r="L109" s="668">
        <v>832.19</v>
      </c>
      <c r="M109" s="664"/>
      <c r="N109" s="671">
        <v>1342.36</v>
      </c>
      <c r="O109" s="668">
        <v>1279.0999999999999</v>
      </c>
      <c r="P109" s="664"/>
      <c r="Q109" s="671">
        <v>21.11</v>
      </c>
      <c r="R109" s="668">
        <v>19.79</v>
      </c>
      <c r="S109" s="664"/>
    </row>
    <row r="110" spans="1:19" ht="16.5" x14ac:dyDescent="0.25">
      <c r="A110" s="661" t="s">
        <v>126</v>
      </c>
      <c r="B110" s="669">
        <v>6892.5091304347825</v>
      </c>
      <c r="C110" s="663">
        <v>7104.02</v>
      </c>
      <c r="D110" s="664"/>
      <c r="E110" s="670">
        <v>13702.174999999999</v>
      </c>
      <c r="F110" s="664">
        <v>19046.737391304348</v>
      </c>
      <c r="G110" s="666"/>
      <c r="H110" s="669">
        <v>1401.48</v>
      </c>
      <c r="I110" s="663">
        <v>1492.48</v>
      </c>
      <c r="J110" s="664"/>
      <c r="K110" s="671">
        <v>718.02</v>
      </c>
      <c r="L110" s="668">
        <v>871.36</v>
      </c>
      <c r="M110" s="664"/>
      <c r="N110" s="671">
        <v>1286.72</v>
      </c>
      <c r="O110" s="668">
        <v>1311.11</v>
      </c>
      <c r="P110" s="664"/>
      <c r="Q110" s="671">
        <v>19.71</v>
      </c>
      <c r="R110" s="668">
        <v>20.93</v>
      </c>
      <c r="S110" s="664"/>
    </row>
    <row r="111" spans="1:19" ht="16.5" x14ac:dyDescent="0.25">
      <c r="A111" s="227" t="s">
        <v>134</v>
      </c>
      <c r="B111" s="672">
        <v>7181.88</v>
      </c>
      <c r="C111" s="663">
        <v>7000.1750000000002</v>
      </c>
      <c r="D111" s="664"/>
      <c r="E111" s="673">
        <v>14278.22</v>
      </c>
      <c r="F111" s="664">
        <v>18572.375</v>
      </c>
      <c r="G111" s="666"/>
      <c r="H111" s="672">
        <v>1494.1</v>
      </c>
      <c r="I111" s="663">
        <v>1447.64</v>
      </c>
      <c r="J111" s="664"/>
      <c r="K111" s="674">
        <v>740.57</v>
      </c>
      <c r="L111" s="668">
        <v>875.32</v>
      </c>
      <c r="M111" s="664"/>
      <c r="N111" s="674">
        <v>1347.1</v>
      </c>
      <c r="O111" s="668">
        <v>1295.94</v>
      </c>
      <c r="P111" s="664"/>
      <c r="Q111" s="674">
        <v>21.84</v>
      </c>
      <c r="R111" s="668">
        <v>19.8</v>
      </c>
      <c r="S111" s="664"/>
    </row>
    <row r="112" spans="1:19" ht="16.5" x14ac:dyDescent="0.25">
      <c r="A112" s="227" t="s">
        <v>140</v>
      </c>
      <c r="B112" s="672">
        <v>7161.11</v>
      </c>
      <c r="C112" s="663">
        <v>6871.8286363636362</v>
      </c>
      <c r="D112" s="664"/>
      <c r="E112" s="673">
        <v>13776.19</v>
      </c>
      <c r="F112" s="664">
        <v>18075.8</v>
      </c>
      <c r="G112" s="666"/>
      <c r="H112" s="672">
        <v>1456.86</v>
      </c>
      <c r="I112" s="663">
        <v>1362.29</v>
      </c>
      <c r="J112" s="664"/>
      <c r="K112" s="674">
        <v>709.14</v>
      </c>
      <c r="L112" s="668">
        <v>841.88</v>
      </c>
      <c r="M112" s="664"/>
      <c r="N112" s="674">
        <v>1348.8</v>
      </c>
      <c r="O112" s="668">
        <v>1239.75</v>
      </c>
      <c r="P112" s="664"/>
      <c r="Q112" s="674">
        <v>22.56</v>
      </c>
      <c r="R112" s="668">
        <v>18.48</v>
      </c>
      <c r="S112" s="664"/>
    </row>
    <row r="113" spans="1:19" ht="16.5" x14ac:dyDescent="0.25">
      <c r="A113" s="227" t="s">
        <v>142</v>
      </c>
      <c r="B113" s="672">
        <v>7188.38</v>
      </c>
      <c r="C113" s="663">
        <v>6738.73</v>
      </c>
      <c r="D113" s="664"/>
      <c r="E113" s="673">
        <v>14066.41</v>
      </c>
      <c r="F113" s="664">
        <v>15765.33</v>
      </c>
      <c r="G113" s="666"/>
      <c r="H113" s="672">
        <v>1413.48</v>
      </c>
      <c r="I113" s="663">
        <v>1259.3399999999999</v>
      </c>
      <c r="J113" s="664"/>
      <c r="K113" s="674">
        <v>724.61</v>
      </c>
      <c r="L113" s="668">
        <v>778.24</v>
      </c>
      <c r="M113" s="664"/>
      <c r="N113" s="674">
        <v>1316.18</v>
      </c>
      <c r="O113" s="668">
        <v>1221.27</v>
      </c>
      <c r="P113" s="664"/>
      <c r="Q113" s="674">
        <v>21.92</v>
      </c>
      <c r="R113" s="668">
        <v>17.170000000000002</v>
      </c>
      <c r="S113" s="664"/>
    </row>
    <row r="114" spans="1:19" ht="16.5" x14ac:dyDescent="0.25">
      <c r="A114" s="227" t="s">
        <v>147</v>
      </c>
      <c r="B114" s="672">
        <v>7066.06</v>
      </c>
      <c r="C114" s="663">
        <v>6700.67</v>
      </c>
      <c r="D114" s="664"/>
      <c r="E114" s="673">
        <v>13725.12</v>
      </c>
      <c r="F114" s="664">
        <v>15702.38</v>
      </c>
      <c r="G114" s="666"/>
      <c r="H114" s="672">
        <v>1420.19</v>
      </c>
      <c r="I114" s="663">
        <v>1208.8499999999999</v>
      </c>
      <c r="J114" s="664"/>
      <c r="K114" s="674">
        <v>733.36</v>
      </c>
      <c r="L114" s="668">
        <v>780.75</v>
      </c>
      <c r="M114" s="664"/>
      <c r="N114" s="674">
        <v>1276.45</v>
      </c>
      <c r="O114" s="668">
        <v>1176.3</v>
      </c>
      <c r="P114" s="664"/>
      <c r="Q114" s="674">
        <v>20.77</v>
      </c>
      <c r="R114" s="668">
        <v>15.97</v>
      </c>
      <c r="S114" s="664"/>
    </row>
    <row r="115" spans="1:19" ht="17.25" thickBot="1" x14ac:dyDescent="0.3">
      <c r="A115" s="675" t="s">
        <v>148</v>
      </c>
      <c r="B115" s="676">
        <v>7202.5499999999993</v>
      </c>
      <c r="C115" s="677">
        <v>6422.23</v>
      </c>
      <c r="D115" s="678"/>
      <c r="E115" s="679">
        <v>13911.125</v>
      </c>
      <c r="F115" s="678">
        <v>15914.29</v>
      </c>
      <c r="G115" s="680"/>
      <c r="H115" s="676">
        <v>1357.1</v>
      </c>
      <c r="I115" s="677">
        <v>1215.67</v>
      </c>
      <c r="J115" s="678"/>
      <c r="K115" s="681">
        <v>718.2</v>
      </c>
      <c r="L115" s="682">
        <v>805.52</v>
      </c>
      <c r="M115" s="678"/>
      <c r="N115" s="681">
        <v>1222.76</v>
      </c>
      <c r="O115" s="682">
        <v>1200.94</v>
      </c>
      <c r="P115" s="678"/>
      <c r="Q115" s="681">
        <v>19.61</v>
      </c>
      <c r="R115" s="682">
        <v>16.239999999999998</v>
      </c>
      <c r="S115" s="678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mergeCells count="11">
    <mergeCell ref="A102:A103"/>
    <mergeCell ref="B102:D102"/>
    <mergeCell ref="E102:G102"/>
    <mergeCell ref="J50:K50"/>
    <mergeCell ref="L50:M50"/>
    <mergeCell ref="AZ11:BC11"/>
    <mergeCell ref="N102:P102"/>
    <mergeCell ref="K102:M102"/>
    <mergeCell ref="H102:J102"/>
    <mergeCell ref="Q102:S102"/>
    <mergeCell ref="N50:O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91"/>
  <sheetViews>
    <sheetView zoomScaleNormal="100" workbookViewId="0">
      <pane ySplit="4" topLeftCell="A5" activePane="bottomLeft" state="frozen"/>
      <selection activeCell="AE43" sqref="AE43"/>
      <selection pane="bottomLeft" activeCell="H65" sqref="H65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 x14ac:dyDescent="0.2">
      <c r="A1" s="834" t="s">
        <v>124</v>
      </c>
      <c r="B1" s="834"/>
      <c r="C1" s="834"/>
      <c r="D1" s="834"/>
      <c r="E1" s="834"/>
      <c r="F1" s="834"/>
    </row>
    <row r="2" spans="1:6" ht="23.25" thickBot="1" x14ac:dyDescent="0.25">
      <c r="A2" s="631"/>
      <c r="B2" s="631"/>
      <c r="C2" s="631"/>
      <c r="D2" s="631"/>
      <c r="E2" s="631"/>
      <c r="F2" s="631"/>
    </row>
    <row r="3" spans="1:6" ht="19.5" thickBot="1" x14ac:dyDescent="0.25">
      <c r="A3" s="734" t="s">
        <v>68</v>
      </c>
      <c r="B3" s="835" t="s">
        <v>37</v>
      </c>
      <c r="C3" s="893" t="s">
        <v>48</v>
      </c>
      <c r="D3" s="894"/>
      <c r="E3" s="895"/>
      <c r="F3" s="166" t="s">
        <v>49</v>
      </c>
    </row>
    <row r="4" spans="1:6" ht="28.5" customHeight="1" thickBot="1" x14ac:dyDescent="0.25">
      <c r="A4" s="836"/>
      <c r="B4" s="892"/>
      <c r="C4" s="167" t="s">
        <v>510</v>
      </c>
      <c r="D4" s="168" t="s">
        <v>509</v>
      </c>
      <c r="E4" s="635" t="s">
        <v>57</v>
      </c>
      <c r="F4" s="169" t="s">
        <v>509</v>
      </c>
    </row>
    <row r="5" spans="1:6" ht="23.25" customHeight="1" x14ac:dyDescent="0.3">
      <c r="A5" s="170" t="s">
        <v>34</v>
      </c>
      <c r="B5" s="171"/>
      <c r="C5" s="633"/>
      <c r="D5" s="633"/>
      <c r="E5" s="633"/>
      <c r="F5" s="633"/>
    </row>
    <row r="6" spans="1:6" ht="21.75" customHeight="1" x14ac:dyDescent="0.25">
      <c r="A6" s="172" t="s">
        <v>73</v>
      </c>
      <c r="B6" s="10" t="s">
        <v>43</v>
      </c>
      <c r="C6" s="633">
        <v>39.799999999999997</v>
      </c>
      <c r="D6" s="633">
        <v>43.4</v>
      </c>
      <c r="E6" s="633">
        <f t="shared" ref="E6:E34" si="0">D6/C6*100</f>
        <v>109.04522613065326</v>
      </c>
      <c r="F6" s="633">
        <v>46.7</v>
      </c>
    </row>
    <row r="7" spans="1:6" ht="21.75" customHeight="1" x14ac:dyDescent="0.25">
      <c r="A7" s="172" t="s">
        <v>417</v>
      </c>
      <c r="B7" s="10" t="s">
        <v>43</v>
      </c>
      <c r="C7" s="633">
        <v>76.400000000000006</v>
      </c>
      <c r="D7" s="633">
        <v>82.7</v>
      </c>
      <c r="E7" s="633">
        <f t="shared" si="0"/>
        <v>108.24607329842932</v>
      </c>
      <c r="F7" s="633">
        <v>65.739999999999995</v>
      </c>
    </row>
    <row r="8" spans="1:6" ht="21.75" customHeight="1" x14ac:dyDescent="0.25">
      <c r="A8" s="172" t="s">
        <v>326</v>
      </c>
      <c r="B8" s="10" t="s">
        <v>43</v>
      </c>
      <c r="C8" s="633">
        <v>72.5</v>
      </c>
      <c r="D8" s="633">
        <v>82</v>
      </c>
      <c r="E8" s="633">
        <f t="shared" si="0"/>
        <v>113.10344827586208</v>
      </c>
      <c r="F8" s="633">
        <v>66.42</v>
      </c>
    </row>
    <row r="9" spans="1:6" ht="21.75" customHeight="1" x14ac:dyDescent="0.25">
      <c r="A9" s="172" t="s">
        <v>74</v>
      </c>
      <c r="B9" s="10" t="s">
        <v>43</v>
      </c>
      <c r="C9" s="633">
        <v>95</v>
      </c>
      <c r="D9" s="633">
        <v>92.2</v>
      </c>
      <c r="E9" s="633">
        <f t="shared" si="0"/>
        <v>97.05263157894737</v>
      </c>
      <c r="F9" s="633">
        <v>91.19</v>
      </c>
    </row>
    <row r="10" spans="1:6" ht="21.75" customHeight="1" x14ac:dyDescent="0.25">
      <c r="A10" s="172" t="s">
        <v>418</v>
      </c>
      <c r="B10" s="10" t="s">
        <v>43</v>
      </c>
      <c r="C10" s="633">
        <v>73.8</v>
      </c>
      <c r="D10" s="633">
        <v>83</v>
      </c>
      <c r="E10" s="633">
        <f t="shared" si="0"/>
        <v>112.46612466124661</v>
      </c>
      <c r="F10" s="633">
        <v>80.650000000000006</v>
      </c>
    </row>
    <row r="11" spans="1:6" ht="21.75" customHeight="1" x14ac:dyDescent="0.25">
      <c r="A11" s="172" t="s">
        <v>75</v>
      </c>
      <c r="B11" s="10" t="s">
        <v>43</v>
      </c>
      <c r="C11" s="633">
        <v>69.599999999999994</v>
      </c>
      <c r="D11" s="633">
        <v>93.7</v>
      </c>
      <c r="E11" s="633">
        <f>D11/C11*100</f>
        <v>134.62643678160921</v>
      </c>
      <c r="F11" s="633">
        <v>101.51</v>
      </c>
    </row>
    <row r="12" spans="1:6" ht="21.75" customHeight="1" x14ac:dyDescent="0.25">
      <c r="A12" s="172" t="s">
        <v>76</v>
      </c>
      <c r="B12" s="10" t="s">
        <v>43</v>
      </c>
      <c r="C12" s="633">
        <v>43.8</v>
      </c>
      <c r="D12" s="633">
        <v>37.200000000000003</v>
      </c>
      <c r="E12" s="633">
        <f t="shared" si="0"/>
        <v>84.931506849315085</v>
      </c>
      <c r="F12" s="633">
        <v>38.14</v>
      </c>
    </row>
    <row r="13" spans="1:6" ht="21.75" customHeight="1" x14ac:dyDescent="0.25">
      <c r="A13" s="172" t="s">
        <v>428</v>
      </c>
      <c r="B13" s="10" t="s">
        <v>43</v>
      </c>
      <c r="C13" s="633">
        <v>44.6</v>
      </c>
      <c r="D13" s="633">
        <v>44.2</v>
      </c>
      <c r="E13" s="633">
        <f t="shared" si="0"/>
        <v>99.103139013452918</v>
      </c>
      <c r="F13" s="633">
        <v>42.63</v>
      </c>
    </row>
    <row r="14" spans="1:6" ht="21.75" customHeight="1" x14ac:dyDescent="0.25">
      <c r="A14" s="172" t="s">
        <v>77</v>
      </c>
      <c r="B14" s="10" t="s">
        <v>43</v>
      </c>
      <c r="C14" s="633">
        <v>43.3</v>
      </c>
      <c r="D14" s="633">
        <v>44.3</v>
      </c>
      <c r="E14" s="633">
        <f>D14/C14*100</f>
        <v>102.30946882217089</v>
      </c>
      <c r="F14" s="633">
        <v>47.5</v>
      </c>
    </row>
    <row r="15" spans="1:6" ht="21.75" customHeight="1" x14ac:dyDescent="0.25">
      <c r="A15" s="172" t="s">
        <v>419</v>
      </c>
      <c r="B15" s="10" t="s">
        <v>43</v>
      </c>
      <c r="C15" s="633">
        <v>341.2</v>
      </c>
      <c r="D15" s="633">
        <v>396.2</v>
      </c>
      <c r="E15" s="633">
        <f t="shared" si="0"/>
        <v>116.11957796014067</v>
      </c>
      <c r="F15" s="633">
        <v>478.5</v>
      </c>
    </row>
    <row r="16" spans="1:6" ht="21.75" customHeight="1" x14ac:dyDescent="0.25">
      <c r="A16" s="172" t="s">
        <v>420</v>
      </c>
      <c r="B16" s="10" t="s">
        <v>43</v>
      </c>
      <c r="C16" s="633">
        <v>277.2</v>
      </c>
      <c r="D16" s="633">
        <v>394.4</v>
      </c>
      <c r="E16" s="633">
        <f t="shared" si="0"/>
        <v>142.27994227994228</v>
      </c>
      <c r="F16" s="633">
        <v>463.74</v>
      </c>
    </row>
    <row r="17" spans="1:6" ht="21.75" customHeight="1" x14ac:dyDescent="0.25">
      <c r="A17" s="172" t="s">
        <v>421</v>
      </c>
      <c r="B17" s="10" t="s">
        <v>43</v>
      </c>
      <c r="C17" s="633">
        <v>104.5</v>
      </c>
      <c r="D17" s="633">
        <v>134</v>
      </c>
      <c r="E17" s="633">
        <f t="shared" si="0"/>
        <v>128.22966507177034</v>
      </c>
      <c r="F17" s="633">
        <v>147.86000000000001</v>
      </c>
    </row>
    <row r="18" spans="1:6" ht="21.75" customHeight="1" x14ac:dyDescent="0.25">
      <c r="A18" s="172" t="s">
        <v>422</v>
      </c>
      <c r="B18" s="10" t="s">
        <v>43</v>
      </c>
      <c r="C18" s="633">
        <v>133.9</v>
      </c>
      <c r="D18" s="633">
        <v>169.3</v>
      </c>
      <c r="E18" s="633">
        <f t="shared" si="0"/>
        <v>126.43764002987304</v>
      </c>
      <c r="F18" s="633">
        <v>216.56</v>
      </c>
    </row>
    <row r="19" spans="1:6" ht="21.75" customHeight="1" x14ac:dyDescent="0.25">
      <c r="A19" s="172" t="s">
        <v>423</v>
      </c>
      <c r="B19" s="10" t="s">
        <v>43</v>
      </c>
      <c r="C19" s="633">
        <v>98.5</v>
      </c>
      <c r="D19" s="633">
        <v>117.2</v>
      </c>
      <c r="E19" s="633">
        <f t="shared" si="0"/>
        <v>118.98477157360405</v>
      </c>
      <c r="F19" s="633">
        <v>117.8</v>
      </c>
    </row>
    <row r="20" spans="1:6" ht="21.75" customHeight="1" x14ac:dyDescent="0.25">
      <c r="A20" s="172" t="s">
        <v>424</v>
      </c>
      <c r="B20" s="10" t="s">
        <v>43</v>
      </c>
      <c r="C20" s="633">
        <v>98.8</v>
      </c>
      <c r="D20" s="633">
        <v>109.5</v>
      </c>
      <c r="E20" s="633">
        <f t="shared" si="0"/>
        <v>110.82995951417006</v>
      </c>
      <c r="F20" s="633">
        <v>124.11</v>
      </c>
    </row>
    <row r="21" spans="1:6" ht="21.75" customHeight="1" x14ac:dyDescent="0.25">
      <c r="A21" s="172" t="s">
        <v>78</v>
      </c>
      <c r="B21" s="10" t="s">
        <v>43</v>
      </c>
      <c r="C21" s="633">
        <v>310.10000000000002</v>
      </c>
      <c r="D21" s="633">
        <v>400.4</v>
      </c>
      <c r="E21" s="633">
        <f t="shared" si="0"/>
        <v>129.11963882618508</v>
      </c>
      <c r="F21" s="633">
        <v>415.92</v>
      </c>
    </row>
    <row r="22" spans="1:6" ht="21.75" customHeight="1" x14ac:dyDescent="0.25">
      <c r="A22" s="172" t="s">
        <v>79</v>
      </c>
      <c r="B22" s="10" t="s">
        <v>43</v>
      </c>
      <c r="C22" s="633">
        <v>258</v>
      </c>
      <c r="D22" s="633">
        <v>384</v>
      </c>
      <c r="E22" s="633">
        <f t="shared" si="0"/>
        <v>148.83720930232559</v>
      </c>
      <c r="F22" s="633">
        <v>326.17</v>
      </c>
    </row>
    <row r="23" spans="1:6" ht="21.75" customHeight="1" x14ac:dyDescent="0.25">
      <c r="A23" s="172" t="s">
        <v>80</v>
      </c>
      <c r="B23" s="10" t="s">
        <v>43</v>
      </c>
      <c r="C23" s="633">
        <v>205.1</v>
      </c>
      <c r="D23" s="633">
        <v>329.8</v>
      </c>
      <c r="E23" s="633">
        <f t="shared" si="0"/>
        <v>160.79960994636764</v>
      </c>
      <c r="F23" s="633">
        <v>308.58999999999997</v>
      </c>
    </row>
    <row r="24" spans="1:6" ht="21.75" customHeight="1" x14ac:dyDescent="0.25">
      <c r="A24" s="172" t="s">
        <v>81</v>
      </c>
      <c r="B24" s="10" t="s">
        <v>43</v>
      </c>
      <c r="C24" s="633">
        <v>255.8</v>
      </c>
      <c r="D24" s="633">
        <v>350.3</v>
      </c>
      <c r="E24" s="633">
        <f t="shared" si="0"/>
        <v>136.9429241594996</v>
      </c>
      <c r="F24" s="633">
        <v>427.8</v>
      </c>
    </row>
    <row r="25" spans="1:6" ht="21.75" customHeight="1" x14ac:dyDescent="0.25">
      <c r="A25" s="172" t="s">
        <v>425</v>
      </c>
      <c r="B25" s="10" t="s">
        <v>43</v>
      </c>
      <c r="C25" s="633">
        <v>137.80000000000001</v>
      </c>
      <c r="D25" s="633">
        <v>175.6</v>
      </c>
      <c r="E25" s="633">
        <f t="shared" si="0"/>
        <v>127.4310595065312</v>
      </c>
      <c r="F25" s="633">
        <v>191</v>
      </c>
    </row>
    <row r="26" spans="1:6" ht="21.75" customHeight="1" x14ac:dyDescent="0.25">
      <c r="A26" s="172" t="s">
        <v>82</v>
      </c>
      <c r="B26" s="10" t="s">
        <v>46</v>
      </c>
      <c r="C26" s="633">
        <v>70.400000000000006</v>
      </c>
      <c r="D26" s="633">
        <v>82.8</v>
      </c>
      <c r="E26" s="633">
        <f t="shared" si="0"/>
        <v>117.61363636363636</v>
      </c>
      <c r="F26" s="633">
        <v>81.56</v>
      </c>
    </row>
    <row r="27" spans="1:6" ht="21.75" customHeight="1" x14ac:dyDescent="0.25">
      <c r="A27" s="172" t="s">
        <v>426</v>
      </c>
      <c r="B27" s="10" t="s">
        <v>44</v>
      </c>
      <c r="C27" s="633">
        <v>68.8</v>
      </c>
      <c r="D27" s="633">
        <v>71.900000000000006</v>
      </c>
      <c r="E27" s="633">
        <f t="shared" si="0"/>
        <v>104.50581395348838</v>
      </c>
      <c r="F27" s="633">
        <v>70.23</v>
      </c>
    </row>
    <row r="28" spans="1:6" ht="21.75" customHeight="1" x14ac:dyDescent="0.25">
      <c r="A28" s="172" t="s">
        <v>83</v>
      </c>
      <c r="B28" s="10" t="s">
        <v>44</v>
      </c>
      <c r="C28" s="633">
        <v>83.4</v>
      </c>
      <c r="D28" s="633">
        <v>104.2</v>
      </c>
      <c r="E28" s="633">
        <f t="shared" si="0"/>
        <v>124.9400479616307</v>
      </c>
      <c r="F28" s="633">
        <v>114.89</v>
      </c>
    </row>
    <row r="29" spans="1:6" ht="21.75" customHeight="1" x14ac:dyDescent="0.25">
      <c r="A29" s="172" t="s">
        <v>84</v>
      </c>
      <c r="B29" s="10" t="s">
        <v>45</v>
      </c>
      <c r="C29" s="633">
        <v>284.2</v>
      </c>
      <c r="D29" s="633">
        <v>317.8</v>
      </c>
      <c r="E29" s="633">
        <f t="shared" si="0"/>
        <v>111.82266009852218</v>
      </c>
      <c r="F29" s="633">
        <v>374.38</v>
      </c>
    </row>
    <row r="30" spans="1:6" ht="21.75" customHeight="1" x14ac:dyDescent="0.25">
      <c r="A30" s="172" t="s">
        <v>85</v>
      </c>
      <c r="B30" s="10" t="s">
        <v>45</v>
      </c>
      <c r="C30" s="633">
        <v>355.9</v>
      </c>
      <c r="D30" s="633">
        <v>451.4</v>
      </c>
      <c r="E30" s="633">
        <f t="shared" si="0"/>
        <v>126.83338016296713</v>
      </c>
      <c r="F30" s="633">
        <v>495.04</v>
      </c>
    </row>
    <row r="31" spans="1:6" ht="21.75" customHeight="1" x14ac:dyDescent="0.25">
      <c r="A31" s="172" t="s">
        <v>86</v>
      </c>
      <c r="B31" s="10" t="s">
        <v>45</v>
      </c>
      <c r="C31" s="633">
        <v>418.2</v>
      </c>
      <c r="D31" s="633">
        <v>423.65000000000003</v>
      </c>
      <c r="E31" s="633">
        <f t="shared" si="0"/>
        <v>101.30320420851268</v>
      </c>
      <c r="F31" s="633">
        <v>526.42999999999995</v>
      </c>
    </row>
    <row r="32" spans="1:6" ht="21.75" customHeight="1" x14ac:dyDescent="0.25">
      <c r="A32" s="172" t="s">
        <v>87</v>
      </c>
      <c r="B32" s="10" t="s">
        <v>44</v>
      </c>
      <c r="C32" s="633">
        <v>98.2</v>
      </c>
      <c r="D32" s="633">
        <v>93.9</v>
      </c>
      <c r="E32" s="633">
        <f t="shared" si="0"/>
        <v>95.621181262729124</v>
      </c>
      <c r="F32" s="633">
        <v>87.73</v>
      </c>
    </row>
    <row r="33" spans="1:6" ht="21.75" customHeight="1" x14ac:dyDescent="0.25">
      <c r="A33" s="172" t="s">
        <v>88</v>
      </c>
      <c r="B33" s="10" t="s">
        <v>44</v>
      </c>
      <c r="C33" s="633">
        <v>122.6</v>
      </c>
      <c r="D33" s="633">
        <v>129.4</v>
      </c>
      <c r="E33" s="633">
        <f t="shared" si="0"/>
        <v>105.54649265905385</v>
      </c>
      <c r="F33" s="633">
        <v>115.8</v>
      </c>
    </row>
    <row r="34" spans="1:6" ht="21.75" customHeight="1" thickBot="1" x14ac:dyDescent="0.3">
      <c r="A34" s="133" t="s">
        <v>89</v>
      </c>
      <c r="B34" s="10" t="s">
        <v>44</v>
      </c>
      <c r="C34" s="633">
        <v>507.5</v>
      </c>
      <c r="D34" s="633">
        <v>643.70000000000005</v>
      </c>
      <c r="E34" s="633">
        <f t="shared" si="0"/>
        <v>126.83743842364532</v>
      </c>
      <c r="F34" s="633">
        <v>617.36</v>
      </c>
    </row>
    <row r="35" spans="1:6" ht="27" customHeight="1" thickBot="1" x14ac:dyDescent="0.25">
      <c r="A35" s="173" t="s">
        <v>42</v>
      </c>
      <c r="B35" s="174"/>
      <c r="C35" s="136"/>
      <c r="D35" s="175"/>
      <c r="E35" s="136"/>
      <c r="F35" s="136"/>
    </row>
    <row r="36" spans="1:6" s="18" customFormat="1" ht="21.75" customHeight="1" x14ac:dyDescent="0.25">
      <c r="A36" s="176" t="s">
        <v>90</v>
      </c>
      <c r="B36" s="177" t="s">
        <v>29</v>
      </c>
      <c r="C36" s="633">
        <v>700</v>
      </c>
      <c r="D36" s="633">
        <v>700</v>
      </c>
      <c r="E36" s="633">
        <f t="shared" ref="E36:E54" si="1">D36/C36*100</f>
        <v>100</v>
      </c>
      <c r="F36" s="633">
        <v>380</v>
      </c>
    </row>
    <row r="37" spans="1:6" s="18" customFormat="1" ht="21.75" customHeight="1" x14ac:dyDescent="0.25">
      <c r="A37" s="176" t="s">
        <v>91</v>
      </c>
      <c r="B37" s="177" t="s">
        <v>29</v>
      </c>
      <c r="C37" s="633">
        <v>705.6</v>
      </c>
      <c r="D37" s="633">
        <v>779.6</v>
      </c>
      <c r="E37" s="633">
        <f t="shared" si="1"/>
        <v>110.48752834467119</v>
      </c>
      <c r="F37" s="633">
        <v>487.5</v>
      </c>
    </row>
    <row r="38" spans="1:6" s="18" customFormat="1" ht="21.75" customHeight="1" x14ac:dyDescent="0.25">
      <c r="A38" s="176" t="s">
        <v>92</v>
      </c>
      <c r="B38" s="177" t="s">
        <v>29</v>
      </c>
      <c r="C38" s="633">
        <v>538.9</v>
      </c>
      <c r="D38" s="633">
        <v>572.20000000000005</v>
      </c>
      <c r="E38" s="633">
        <f t="shared" si="1"/>
        <v>106.17925403599926</v>
      </c>
      <c r="F38" s="633">
        <v>416.67</v>
      </c>
    </row>
    <row r="39" spans="1:6" s="18" customFormat="1" ht="16.5" x14ac:dyDescent="0.25">
      <c r="A39" s="176" t="s">
        <v>93</v>
      </c>
      <c r="B39" s="177" t="s">
        <v>29</v>
      </c>
      <c r="C39" s="633">
        <v>2000</v>
      </c>
      <c r="D39" s="633">
        <v>2000</v>
      </c>
      <c r="E39" s="633">
        <f t="shared" si="1"/>
        <v>100</v>
      </c>
      <c r="F39" s="633">
        <v>1500</v>
      </c>
    </row>
    <row r="40" spans="1:6" s="18" customFormat="1" ht="16.5" x14ac:dyDescent="0.25">
      <c r="A40" s="176" t="s">
        <v>94</v>
      </c>
      <c r="B40" s="177" t="s">
        <v>29</v>
      </c>
      <c r="C40" s="633">
        <v>2500</v>
      </c>
      <c r="D40" s="633">
        <v>2750</v>
      </c>
      <c r="E40" s="633">
        <f t="shared" si="1"/>
        <v>110.00000000000001</v>
      </c>
      <c r="F40" s="633">
        <v>2000</v>
      </c>
    </row>
    <row r="41" spans="1:6" s="18" customFormat="1" ht="33" x14ac:dyDescent="0.25">
      <c r="A41" s="176" t="s">
        <v>429</v>
      </c>
      <c r="B41" s="177" t="s">
        <v>29</v>
      </c>
      <c r="C41" s="633">
        <v>400</v>
      </c>
      <c r="D41" s="633">
        <v>400</v>
      </c>
      <c r="E41" s="633">
        <f t="shared" si="1"/>
        <v>100</v>
      </c>
      <c r="F41" s="633">
        <v>350</v>
      </c>
    </row>
    <row r="42" spans="1:6" s="18" customFormat="1" ht="33" x14ac:dyDescent="0.25">
      <c r="A42" s="176" t="s">
        <v>95</v>
      </c>
      <c r="B42" s="177" t="s">
        <v>29</v>
      </c>
      <c r="C42" s="633">
        <v>383.3</v>
      </c>
      <c r="D42" s="633">
        <v>383.33333333333331</v>
      </c>
      <c r="E42" s="633">
        <f t="shared" si="1"/>
        <v>100.00869640838333</v>
      </c>
      <c r="F42" s="633">
        <v>400</v>
      </c>
    </row>
    <row r="43" spans="1:6" s="18" customFormat="1" ht="16.5" x14ac:dyDescent="0.25">
      <c r="A43" s="176" t="s">
        <v>96</v>
      </c>
      <c r="B43" s="177" t="s">
        <v>29</v>
      </c>
      <c r="C43" s="633">
        <v>850</v>
      </c>
      <c r="D43" s="633">
        <v>1050</v>
      </c>
      <c r="E43" s="633">
        <f t="shared" si="1"/>
        <v>123.52941176470588</v>
      </c>
      <c r="F43" s="633" t="s">
        <v>119</v>
      </c>
    </row>
    <row r="44" spans="1:6" s="18" customFormat="1" ht="33" x14ac:dyDescent="0.25">
      <c r="A44" s="176" t="s">
        <v>394</v>
      </c>
      <c r="B44" s="177" t="s">
        <v>29</v>
      </c>
      <c r="C44" s="633">
        <v>5233.3999999999996</v>
      </c>
      <c r="D44" s="633">
        <v>5233.3999999999996</v>
      </c>
      <c r="E44" s="633">
        <f t="shared" si="1"/>
        <v>100</v>
      </c>
      <c r="F44" s="633" t="s">
        <v>119</v>
      </c>
    </row>
    <row r="45" spans="1:6" s="18" customFormat="1" ht="33" customHeight="1" x14ac:dyDescent="0.25">
      <c r="A45" s="176" t="s">
        <v>395</v>
      </c>
      <c r="B45" s="177" t="s">
        <v>29</v>
      </c>
      <c r="C45" s="633">
        <v>6000</v>
      </c>
      <c r="D45" s="633">
        <v>8000</v>
      </c>
      <c r="E45" s="633">
        <f t="shared" si="1"/>
        <v>133.33333333333331</v>
      </c>
      <c r="F45" s="633">
        <v>3800</v>
      </c>
    </row>
    <row r="46" spans="1:6" s="18" customFormat="1" ht="18" customHeight="1" x14ac:dyDescent="0.25">
      <c r="A46" s="178" t="s">
        <v>97</v>
      </c>
      <c r="B46" s="177" t="s">
        <v>29</v>
      </c>
      <c r="C46" s="633">
        <v>200</v>
      </c>
      <c r="D46" s="633">
        <v>200</v>
      </c>
      <c r="E46" s="633">
        <f t="shared" si="1"/>
        <v>100</v>
      </c>
      <c r="F46" s="633">
        <v>88</v>
      </c>
    </row>
    <row r="47" spans="1:6" s="18" customFormat="1" ht="17.25" thickBot="1" x14ac:dyDescent="0.3">
      <c r="A47" s="179" t="s">
        <v>180</v>
      </c>
      <c r="B47" s="180" t="s">
        <v>29</v>
      </c>
      <c r="C47" s="633">
        <v>266.7</v>
      </c>
      <c r="D47" s="633">
        <v>266.7</v>
      </c>
      <c r="E47" s="633">
        <f t="shared" si="1"/>
        <v>100</v>
      </c>
      <c r="F47" s="633">
        <v>300</v>
      </c>
    </row>
    <row r="48" spans="1:6" ht="27" customHeight="1" thickBot="1" x14ac:dyDescent="0.25">
      <c r="A48" s="181" t="s">
        <v>72</v>
      </c>
      <c r="B48" s="174" t="s">
        <v>29</v>
      </c>
      <c r="C48" s="136">
        <v>359</v>
      </c>
      <c r="D48" s="626">
        <v>359</v>
      </c>
      <c r="E48" s="625">
        <f t="shared" si="1"/>
        <v>100</v>
      </c>
      <c r="F48" s="632">
        <v>359</v>
      </c>
    </row>
    <row r="49" spans="1:6" ht="53.25" customHeight="1" thickBot="1" x14ac:dyDescent="0.3">
      <c r="A49" s="182" t="s">
        <v>98</v>
      </c>
      <c r="B49" s="174" t="s">
        <v>29</v>
      </c>
      <c r="C49" s="136">
        <v>5.8</v>
      </c>
      <c r="D49" s="175">
        <v>5.8</v>
      </c>
      <c r="E49" s="614">
        <f t="shared" si="1"/>
        <v>100</v>
      </c>
      <c r="F49" s="136">
        <v>5.8</v>
      </c>
    </row>
    <row r="50" spans="1:6" ht="56.25" customHeight="1" thickBot="1" x14ac:dyDescent="0.25">
      <c r="A50" s="183" t="s">
        <v>99</v>
      </c>
      <c r="B50" s="174" t="s">
        <v>29</v>
      </c>
      <c r="C50" s="136">
        <v>7.6</v>
      </c>
      <c r="D50" s="175">
        <v>7.6</v>
      </c>
      <c r="E50" s="614">
        <f t="shared" si="1"/>
        <v>100</v>
      </c>
      <c r="F50" s="136">
        <v>7.6</v>
      </c>
    </row>
    <row r="51" spans="1:6" ht="24.75" customHeight="1" thickBot="1" x14ac:dyDescent="0.25">
      <c r="A51" s="183" t="s">
        <v>100</v>
      </c>
      <c r="B51" s="174" t="s">
        <v>29</v>
      </c>
      <c r="C51" s="136">
        <v>85.9</v>
      </c>
      <c r="D51" s="175">
        <v>90.2</v>
      </c>
      <c r="E51" s="614">
        <f t="shared" si="1"/>
        <v>105.0058207217695</v>
      </c>
      <c r="F51" s="136">
        <v>90.2</v>
      </c>
    </row>
    <row r="52" spans="1:6" ht="36.75" customHeight="1" thickBot="1" x14ac:dyDescent="0.3">
      <c r="A52" s="184" t="s">
        <v>101</v>
      </c>
      <c r="B52" s="174" t="s">
        <v>29</v>
      </c>
      <c r="C52" s="136">
        <v>2080</v>
      </c>
      <c r="D52" s="185">
        <v>2140</v>
      </c>
      <c r="E52" s="614">
        <f t="shared" si="1"/>
        <v>102.88461538461537</v>
      </c>
      <c r="F52" s="136" t="s">
        <v>119</v>
      </c>
    </row>
    <row r="53" spans="1:6" ht="35.25" customHeight="1" thickBot="1" x14ac:dyDescent="0.25">
      <c r="A53" s="183" t="s">
        <v>102</v>
      </c>
      <c r="B53" s="174" t="s">
        <v>29</v>
      </c>
      <c r="C53" s="136">
        <v>1612.5</v>
      </c>
      <c r="D53" s="175">
        <v>1770</v>
      </c>
      <c r="E53" s="614">
        <f t="shared" si="1"/>
        <v>109.76744186046513</v>
      </c>
      <c r="F53" s="186" t="s">
        <v>119</v>
      </c>
    </row>
    <row r="54" spans="1:6" ht="50.25" customHeight="1" thickBot="1" x14ac:dyDescent="0.25">
      <c r="A54" s="183" t="s">
        <v>155</v>
      </c>
      <c r="B54" s="174" t="s">
        <v>29</v>
      </c>
      <c r="C54" s="187">
        <v>136.4</v>
      </c>
      <c r="D54" s="187">
        <v>163.63636363636363</v>
      </c>
      <c r="E54" s="614">
        <f t="shared" si="1"/>
        <v>119.96800853105837</v>
      </c>
      <c r="F54" s="145">
        <v>83.3</v>
      </c>
    </row>
    <row r="55" spans="1:6" ht="23.25" hidden="1" customHeight="1" thickBot="1" x14ac:dyDescent="0.25">
      <c r="A55" s="896" t="s">
        <v>164</v>
      </c>
      <c r="B55" s="685" t="s">
        <v>121</v>
      </c>
      <c r="C55" s="686">
        <v>5500</v>
      </c>
      <c r="D55" s="687">
        <v>9825</v>
      </c>
      <c r="E55" s="688">
        <f>D55/C55*100</f>
        <v>178.63636363636363</v>
      </c>
      <c r="F55" s="203" t="s">
        <v>119</v>
      </c>
    </row>
    <row r="56" spans="1:6" ht="21.75" hidden="1" customHeight="1" thickBot="1" x14ac:dyDescent="0.25">
      <c r="A56" s="897"/>
      <c r="B56" s="685" t="s">
        <v>122</v>
      </c>
      <c r="C56" s="686">
        <v>28000</v>
      </c>
      <c r="D56" s="687">
        <v>28000</v>
      </c>
      <c r="E56" s="688">
        <f>D56/C56*100</f>
        <v>100</v>
      </c>
      <c r="F56" s="203" t="s">
        <v>119</v>
      </c>
    </row>
    <row r="57" spans="1:6" ht="23.25" hidden="1" customHeight="1" thickBot="1" x14ac:dyDescent="0.25">
      <c r="A57" s="896" t="s">
        <v>165</v>
      </c>
      <c r="B57" s="685" t="s">
        <v>121</v>
      </c>
      <c r="C57" s="686">
        <v>6090</v>
      </c>
      <c r="D57" s="687">
        <v>9440</v>
      </c>
      <c r="E57" s="688">
        <f>D57/C57*100</f>
        <v>155.00821018062399</v>
      </c>
      <c r="F57" s="203" t="s">
        <v>119</v>
      </c>
    </row>
    <row r="58" spans="1:6" ht="21.75" hidden="1" customHeight="1" thickBot="1" x14ac:dyDescent="0.25">
      <c r="A58" s="897"/>
      <c r="B58" s="685" t="s">
        <v>122</v>
      </c>
      <c r="C58" s="686">
        <v>75050</v>
      </c>
      <c r="D58" s="687">
        <v>50000</v>
      </c>
      <c r="E58" s="688">
        <f>D58/C58*100</f>
        <v>66.622251832111928</v>
      </c>
      <c r="F58" s="203" t="s">
        <v>119</v>
      </c>
    </row>
    <row r="59" spans="1:6" ht="39.75" customHeight="1" thickBot="1" x14ac:dyDescent="0.25">
      <c r="A59" s="188" t="s">
        <v>307</v>
      </c>
      <c r="B59" s="189"/>
      <c r="C59" s="136"/>
      <c r="D59" s="175"/>
      <c r="E59" s="185"/>
      <c r="F59" s="136"/>
    </row>
    <row r="60" spans="1:6" ht="33" x14ac:dyDescent="0.2">
      <c r="A60" s="190" t="s">
        <v>412</v>
      </c>
      <c r="B60" s="191" t="s">
        <v>51</v>
      </c>
      <c r="C60" s="226">
        <v>50.87</v>
      </c>
      <c r="D60" s="352">
        <v>52.11</v>
      </c>
      <c r="E60" s="1">
        <f>D60/C60*100</f>
        <v>102.43758600353843</v>
      </c>
      <c r="F60" s="146">
        <v>76.61</v>
      </c>
    </row>
    <row r="61" spans="1:6" ht="24" customHeight="1" x14ac:dyDescent="0.2">
      <c r="A61" s="192" t="s">
        <v>308</v>
      </c>
      <c r="B61" s="191" t="s">
        <v>52</v>
      </c>
      <c r="C61" s="197">
        <v>1.28</v>
      </c>
      <c r="D61" s="353">
        <v>1.33</v>
      </c>
      <c r="E61" s="1">
        <f>D61/C61*100</f>
        <v>103.90625</v>
      </c>
      <c r="F61" s="146">
        <v>1.33</v>
      </c>
    </row>
    <row r="62" spans="1:6" ht="24" customHeight="1" x14ac:dyDescent="0.2">
      <c r="A62" s="192" t="s">
        <v>103</v>
      </c>
      <c r="B62" s="191" t="s">
        <v>156</v>
      </c>
      <c r="C62" s="146">
        <v>1008.06</v>
      </c>
      <c r="D62" s="352">
        <v>1049.8900000000001</v>
      </c>
      <c r="E62" s="1">
        <f>D62/C62*100</f>
        <v>104.14955459000458</v>
      </c>
      <c r="F62" s="146">
        <v>1136.5999999999999</v>
      </c>
    </row>
    <row r="63" spans="1:6" ht="24" customHeight="1" x14ac:dyDescent="0.2">
      <c r="A63" s="192" t="s">
        <v>104</v>
      </c>
      <c r="B63" s="191" t="s">
        <v>157</v>
      </c>
      <c r="C63" s="146">
        <v>60.47</v>
      </c>
      <c r="D63" s="352">
        <v>62.98</v>
      </c>
      <c r="E63" s="1">
        <f>D63/C63*100</f>
        <v>104.15081858772946</v>
      </c>
      <c r="F63" s="146">
        <v>70.53</v>
      </c>
    </row>
    <row r="64" spans="1:6" ht="24" customHeight="1" thickBot="1" x14ac:dyDescent="0.25">
      <c r="A64" s="192" t="s">
        <v>105</v>
      </c>
      <c r="B64" s="191" t="s">
        <v>157</v>
      </c>
      <c r="C64" s="149">
        <v>43.27</v>
      </c>
      <c r="D64" s="352">
        <v>45.6</v>
      </c>
      <c r="E64" s="1">
        <f>D64/C64*100</f>
        <v>105.38479315923273</v>
      </c>
      <c r="F64" s="146">
        <v>37.049999999999997</v>
      </c>
    </row>
    <row r="65" spans="1:6" ht="41.25" customHeight="1" thickBot="1" x14ac:dyDescent="0.35">
      <c r="A65" s="193" t="s">
        <v>125</v>
      </c>
      <c r="B65" s="189" t="s">
        <v>29</v>
      </c>
      <c r="C65" s="136" t="s">
        <v>413</v>
      </c>
      <c r="D65" s="175" t="s">
        <v>525</v>
      </c>
      <c r="E65" s="136" t="s">
        <v>526</v>
      </c>
      <c r="F65" s="136">
        <v>20</v>
      </c>
    </row>
    <row r="66" spans="1:6" ht="18.75" x14ac:dyDescent="0.3">
      <c r="A66" s="194" t="s">
        <v>414</v>
      </c>
      <c r="B66" s="195"/>
      <c r="C66" s="501"/>
      <c r="D66" s="501"/>
      <c r="E66" s="196"/>
      <c r="F66" s="195"/>
    </row>
    <row r="67" spans="1:6" ht="16.5" x14ac:dyDescent="0.25">
      <c r="A67" s="222" t="s">
        <v>415</v>
      </c>
      <c r="B67" s="148" t="s">
        <v>29</v>
      </c>
      <c r="C67" s="500">
        <v>25717.54</v>
      </c>
      <c r="D67" s="500">
        <v>22591.93</v>
      </c>
      <c r="E67" s="633">
        <f>D67/C67*100</f>
        <v>87.846388107105113</v>
      </c>
      <c r="F67" s="633">
        <v>28790.6</v>
      </c>
    </row>
    <row r="68" spans="1:6" ht="33" x14ac:dyDescent="0.2">
      <c r="A68" s="190" t="s">
        <v>106</v>
      </c>
      <c r="B68" s="148" t="s">
        <v>29</v>
      </c>
      <c r="C68" s="500">
        <v>2423.79</v>
      </c>
      <c r="D68" s="500">
        <v>2639.24</v>
      </c>
      <c r="E68" s="633">
        <f>D68/C68*100</f>
        <v>108.88897140428833</v>
      </c>
      <c r="F68" s="633">
        <v>1197</v>
      </c>
    </row>
    <row r="69" spans="1:6" ht="33" x14ac:dyDescent="0.25">
      <c r="A69" s="178" t="s">
        <v>107</v>
      </c>
      <c r="B69" s="148" t="s">
        <v>28</v>
      </c>
      <c r="C69" s="500">
        <f>C68/C67*100</f>
        <v>9.4246572572648866</v>
      </c>
      <c r="D69" s="500">
        <f>D68/D67*100</f>
        <v>11.682224581963558</v>
      </c>
      <c r="E69" s="633">
        <f>D69/C69*100</f>
        <v>123.95384005034722</v>
      </c>
      <c r="F69" s="500">
        <f>F68/F67*100</f>
        <v>4.1576069967280995</v>
      </c>
    </row>
    <row r="70" spans="1:6" ht="34.5" customHeight="1" thickBot="1" x14ac:dyDescent="0.3">
      <c r="A70" s="179" t="s">
        <v>178</v>
      </c>
      <c r="B70" s="147" t="s">
        <v>29</v>
      </c>
      <c r="C70" s="627">
        <v>2900</v>
      </c>
      <c r="D70" s="627">
        <v>3045</v>
      </c>
      <c r="E70" s="634">
        <f>D70/C70*100</f>
        <v>105</v>
      </c>
      <c r="F70" s="603" t="s">
        <v>323</v>
      </c>
    </row>
    <row r="71" spans="1:6" ht="24" customHeight="1" x14ac:dyDescent="0.2">
      <c r="A71" s="786" t="s">
        <v>397</v>
      </c>
      <c r="B71" s="786"/>
      <c r="C71" s="786"/>
      <c r="D71" s="786"/>
      <c r="E71" s="786"/>
      <c r="F71" s="786"/>
    </row>
    <row r="72" spans="1:6" ht="26.25" customHeight="1" x14ac:dyDescent="0.25"/>
    <row r="73" spans="1:6" ht="12.75" x14ac:dyDescent="0.2">
      <c r="D73" s="2"/>
      <c r="E73" s="2"/>
      <c r="F73" s="2"/>
    </row>
    <row r="74" spans="1:6" ht="15.75" customHeight="1" x14ac:dyDescent="0.2">
      <c r="A74" s="131"/>
      <c r="B74" s="132"/>
      <c r="C74" s="132"/>
      <c r="D74" s="132"/>
      <c r="E74" s="132"/>
      <c r="F74" s="132"/>
    </row>
    <row r="82" spans="4:6" ht="57.75" customHeight="1" x14ac:dyDescent="0.25"/>
    <row r="84" spans="4:6" ht="12.75" x14ac:dyDescent="0.2">
      <c r="D84" s="2"/>
      <c r="E84" s="2"/>
      <c r="F84" s="2"/>
    </row>
    <row r="85" spans="4:6" ht="12.75" x14ac:dyDescent="0.2">
      <c r="D85" s="2"/>
      <c r="E85" s="2"/>
      <c r="F85" s="2"/>
    </row>
    <row r="86" spans="4:6" ht="12.75" x14ac:dyDescent="0.2">
      <c r="D86" s="2"/>
      <c r="E86" s="2"/>
      <c r="F86" s="2"/>
    </row>
    <row r="87" spans="4:6" ht="12.75" x14ac:dyDescent="0.2">
      <c r="D87" s="2"/>
      <c r="E87" s="2"/>
      <c r="F87" s="2"/>
    </row>
    <row r="88" spans="4:6" ht="12.75" x14ac:dyDescent="0.2">
      <c r="D88" s="2"/>
      <c r="E88" s="2"/>
      <c r="F88" s="2"/>
    </row>
    <row r="89" spans="4:6" ht="12.75" x14ac:dyDescent="0.2">
      <c r="D89" s="2"/>
      <c r="E89" s="2"/>
      <c r="F89" s="2"/>
    </row>
    <row r="90" spans="4:6" ht="12.75" x14ac:dyDescent="0.2">
      <c r="D90" s="2"/>
      <c r="E90" s="2"/>
      <c r="F90" s="2"/>
    </row>
    <row r="91" spans="4:6" ht="12.75" x14ac:dyDescent="0.2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&amp;C&amp;P+14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5:O64"/>
  <sheetViews>
    <sheetView view="pageBreakPreview" topLeftCell="A34" zoomScale="130" zoomScaleNormal="80" zoomScaleSheetLayoutView="130" workbookViewId="0">
      <selection activeCell="A60" sqref="A60:O60"/>
    </sheetView>
  </sheetViews>
  <sheetFormatPr defaultRowHeight="12.75" x14ac:dyDescent="0.2"/>
  <cols>
    <col min="1" max="1" width="17.140625" style="13" customWidth="1"/>
    <col min="2" max="2" width="14.28515625" style="13" customWidth="1"/>
    <col min="3" max="14" width="7.7109375" style="13" customWidth="1"/>
    <col min="15" max="15" width="10.28515625" style="13" customWidth="1"/>
    <col min="16" max="16" width="9.140625" style="13"/>
    <col min="17" max="17" width="13" style="13" bestFit="1" customWidth="1"/>
    <col min="18" max="258" width="9.140625" style="13"/>
    <col min="259" max="259" width="17.140625" style="13" customWidth="1"/>
    <col min="260" max="260" width="14.28515625" style="13" customWidth="1"/>
    <col min="261" max="270" width="7.7109375" style="13" customWidth="1"/>
    <col min="271" max="271" width="10.28515625" style="13" customWidth="1"/>
    <col min="272" max="272" width="9.140625" style="13"/>
    <col min="273" max="273" width="13" style="13" bestFit="1" customWidth="1"/>
    <col min="274" max="514" width="9.140625" style="13"/>
    <col min="515" max="515" width="17.140625" style="13" customWidth="1"/>
    <col min="516" max="516" width="14.28515625" style="13" customWidth="1"/>
    <col min="517" max="526" width="7.7109375" style="13" customWidth="1"/>
    <col min="527" max="527" width="10.28515625" style="13" customWidth="1"/>
    <col min="528" max="528" width="9.140625" style="13"/>
    <col min="529" max="529" width="13" style="13" bestFit="1" customWidth="1"/>
    <col min="530" max="770" width="9.140625" style="13"/>
    <col min="771" max="771" width="17.140625" style="13" customWidth="1"/>
    <col min="772" max="772" width="14.28515625" style="13" customWidth="1"/>
    <col min="773" max="782" width="7.7109375" style="13" customWidth="1"/>
    <col min="783" max="783" width="10.28515625" style="13" customWidth="1"/>
    <col min="784" max="784" width="9.140625" style="13"/>
    <col min="785" max="785" width="13" style="13" bestFit="1" customWidth="1"/>
    <col min="786" max="1026" width="9.140625" style="13"/>
    <col min="1027" max="1027" width="17.140625" style="13" customWidth="1"/>
    <col min="1028" max="1028" width="14.28515625" style="13" customWidth="1"/>
    <col min="1029" max="1038" width="7.7109375" style="13" customWidth="1"/>
    <col min="1039" max="1039" width="10.28515625" style="13" customWidth="1"/>
    <col min="1040" max="1040" width="9.140625" style="13"/>
    <col min="1041" max="1041" width="13" style="13" bestFit="1" customWidth="1"/>
    <col min="1042" max="1282" width="9.140625" style="13"/>
    <col min="1283" max="1283" width="17.140625" style="13" customWidth="1"/>
    <col min="1284" max="1284" width="14.28515625" style="13" customWidth="1"/>
    <col min="1285" max="1294" width="7.7109375" style="13" customWidth="1"/>
    <col min="1295" max="1295" width="10.28515625" style="13" customWidth="1"/>
    <col min="1296" max="1296" width="9.140625" style="13"/>
    <col min="1297" max="1297" width="13" style="13" bestFit="1" customWidth="1"/>
    <col min="1298" max="1538" width="9.140625" style="13"/>
    <col min="1539" max="1539" width="17.140625" style="13" customWidth="1"/>
    <col min="1540" max="1540" width="14.28515625" style="13" customWidth="1"/>
    <col min="1541" max="1550" width="7.7109375" style="13" customWidth="1"/>
    <col min="1551" max="1551" width="10.28515625" style="13" customWidth="1"/>
    <col min="1552" max="1552" width="9.140625" style="13"/>
    <col min="1553" max="1553" width="13" style="13" bestFit="1" customWidth="1"/>
    <col min="1554" max="1794" width="9.140625" style="13"/>
    <col min="1795" max="1795" width="17.140625" style="13" customWidth="1"/>
    <col min="1796" max="1796" width="14.28515625" style="13" customWidth="1"/>
    <col min="1797" max="1806" width="7.7109375" style="13" customWidth="1"/>
    <col min="1807" max="1807" width="10.28515625" style="13" customWidth="1"/>
    <col min="1808" max="1808" width="9.140625" style="13"/>
    <col min="1809" max="1809" width="13" style="13" bestFit="1" customWidth="1"/>
    <col min="1810" max="2050" width="9.140625" style="13"/>
    <col min="2051" max="2051" width="17.140625" style="13" customWidth="1"/>
    <col min="2052" max="2052" width="14.28515625" style="13" customWidth="1"/>
    <col min="2053" max="2062" width="7.7109375" style="13" customWidth="1"/>
    <col min="2063" max="2063" width="10.28515625" style="13" customWidth="1"/>
    <col min="2064" max="2064" width="9.140625" style="13"/>
    <col min="2065" max="2065" width="13" style="13" bestFit="1" customWidth="1"/>
    <col min="2066" max="2306" width="9.140625" style="13"/>
    <col min="2307" max="2307" width="17.140625" style="13" customWidth="1"/>
    <col min="2308" max="2308" width="14.28515625" style="13" customWidth="1"/>
    <col min="2309" max="2318" width="7.7109375" style="13" customWidth="1"/>
    <col min="2319" max="2319" width="10.28515625" style="13" customWidth="1"/>
    <col min="2320" max="2320" width="9.140625" style="13"/>
    <col min="2321" max="2321" width="13" style="13" bestFit="1" customWidth="1"/>
    <col min="2322" max="2562" width="9.140625" style="13"/>
    <col min="2563" max="2563" width="17.140625" style="13" customWidth="1"/>
    <col min="2564" max="2564" width="14.28515625" style="13" customWidth="1"/>
    <col min="2565" max="2574" width="7.7109375" style="13" customWidth="1"/>
    <col min="2575" max="2575" width="10.28515625" style="13" customWidth="1"/>
    <col min="2576" max="2576" width="9.140625" style="13"/>
    <col min="2577" max="2577" width="13" style="13" bestFit="1" customWidth="1"/>
    <col min="2578" max="2818" width="9.140625" style="13"/>
    <col min="2819" max="2819" width="17.140625" style="13" customWidth="1"/>
    <col min="2820" max="2820" width="14.28515625" style="13" customWidth="1"/>
    <col min="2821" max="2830" width="7.7109375" style="13" customWidth="1"/>
    <col min="2831" max="2831" width="10.28515625" style="13" customWidth="1"/>
    <col min="2832" max="2832" width="9.140625" style="13"/>
    <col min="2833" max="2833" width="13" style="13" bestFit="1" customWidth="1"/>
    <col min="2834" max="3074" width="9.140625" style="13"/>
    <col min="3075" max="3075" width="17.140625" style="13" customWidth="1"/>
    <col min="3076" max="3076" width="14.28515625" style="13" customWidth="1"/>
    <col min="3077" max="3086" width="7.7109375" style="13" customWidth="1"/>
    <col min="3087" max="3087" width="10.28515625" style="13" customWidth="1"/>
    <col min="3088" max="3088" width="9.140625" style="13"/>
    <col min="3089" max="3089" width="13" style="13" bestFit="1" customWidth="1"/>
    <col min="3090" max="3330" width="9.140625" style="13"/>
    <col min="3331" max="3331" width="17.140625" style="13" customWidth="1"/>
    <col min="3332" max="3332" width="14.28515625" style="13" customWidth="1"/>
    <col min="3333" max="3342" width="7.7109375" style="13" customWidth="1"/>
    <col min="3343" max="3343" width="10.28515625" style="13" customWidth="1"/>
    <col min="3344" max="3344" width="9.140625" style="13"/>
    <col min="3345" max="3345" width="13" style="13" bestFit="1" customWidth="1"/>
    <col min="3346" max="3586" width="9.140625" style="13"/>
    <col min="3587" max="3587" width="17.140625" style="13" customWidth="1"/>
    <col min="3588" max="3588" width="14.28515625" style="13" customWidth="1"/>
    <col min="3589" max="3598" width="7.7109375" style="13" customWidth="1"/>
    <col min="3599" max="3599" width="10.28515625" style="13" customWidth="1"/>
    <col min="3600" max="3600" width="9.140625" style="13"/>
    <col min="3601" max="3601" width="13" style="13" bestFit="1" customWidth="1"/>
    <col min="3602" max="3842" width="9.140625" style="13"/>
    <col min="3843" max="3843" width="17.140625" style="13" customWidth="1"/>
    <col min="3844" max="3844" width="14.28515625" style="13" customWidth="1"/>
    <col min="3845" max="3854" width="7.7109375" style="13" customWidth="1"/>
    <col min="3855" max="3855" width="10.28515625" style="13" customWidth="1"/>
    <col min="3856" max="3856" width="9.140625" style="13"/>
    <col min="3857" max="3857" width="13" style="13" bestFit="1" customWidth="1"/>
    <col min="3858" max="4098" width="9.140625" style="13"/>
    <col min="4099" max="4099" width="17.140625" style="13" customWidth="1"/>
    <col min="4100" max="4100" width="14.28515625" style="13" customWidth="1"/>
    <col min="4101" max="4110" width="7.7109375" style="13" customWidth="1"/>
    <col min="4111" max="4111" width="10.28515625" style="13" customWidth="1"/>
    <col min="4112" max="4112" width="9.140625" style="13"/>
    <col min="4113" max="4113" width="13" style="13" bestFit="1" customWidth="1"/>
    <col min="4114" max="4354" width="9.140625" style="13"/>
    <col min="4355" max="4355" width="17.140625" style="13" customWidth="1"/>
    <col min="4356" max="4356" width="14.28515625" style="13" customWidth="1"/>
    <col min="4357" max="4366" width="7.7109375" style="13" customWidth="1"/>
    <col min="4367" max="4367" width="10.28515625" style="13" customWidth="1"/>
    <col min="4368" max="4368" width="9.140625" style="13"/>
    <col min="4369" max="4369" width="13" style="13" bestFit="1" customWidth="1"/>
    <col min="4370" max="4610" width="9.140625" style="13"/>
    <col min="4611" max="4611" width="17.140625" style="13" customWidth="1"/>
    <col min="4612" max="4612" width="14.28515625" style="13" customWidth="1"/>
    <col min="4613" max="4622" width="7.7109375" style="13" customWidth="1"/>
    <col min="4623" max="4623" width="10.28515625" style="13" customWidth="1"/>
    <col min="4624" max="4624" width="9.140625" style="13"/>
    <col min="4625" max="4625" width="13" style="13" bestFit="1" customWidth="1"/>
    <col min="4626" max="4866" width="9.140625" style="13"/>
    <col min="4867" max="4867" width="17.140625" style="13" customWidth="1"/>
    <col min="4868" max="4868" width="14.28515625" style="13" customWidth="1"/>
    <col min="4869" max="4878" width="7.7109375" style="13" customWidth="1"/>
    <col min="4879" max="4879" width="10.28515625" style="13" customWidth="1"/>
    <col min="4880" max="4880" width="9.140625" style="13"/>
    <col min="4881" max="4881" width="13" style="13" bestFit="1" customWidth="1"/>
    <col min="4882" max="5122" width="9.140625" style="13"/>
    <col min="5123" max="5123" width="17.140625" style="13" customWidth="1"/>
    <col min="5124" max="5124" width="14.28515625" style="13" customWidth="1"/>
    <col min="5125" max="5134" width="7.7109375" style="13" customWidth="1"/>
    <col min="5135" max="5135" width="10.28515625" style="13" customWidth="1"/>
    <col min="5136" max="5136" width="9.140625" style="13"/>
    <col min="5137" max="5137" width="13" style="13" bestFit="1" customWidth="1"/>
    <col min="5138" max="5378" width="9.140625" style="13"/>
    <col min="5379" max="5379" width="17.140625" style="13" customWidth="1"/>
    <col min="5380" max="5380" width="14.28515625" style="13" customWidth="1"/>
    <col min="5381" max="5390" width="7.7109375" style="13" customWidth="1"/>
    <col min="5391" max="5391" width="10.28515625" style="13" customWidth="1"/>
    <col min="5392" max="5392" width="9.140625" style="13"/>
    <col min="5393" max="5393" width="13" style="13" bestFit="1" customWidth="1"/>
    <col min="5394" max="5634" width="9.140625" style="13"/>
    <col min="5635" max="5635" width="17.140625" style="13" customWidth="1"/>
    <col min="5636" max="5636" width="14.28515625" style="13" customWidth="1"/>
    <col min="5637" max="5646" width="7.7109375" style="13" customWidth="1"/>
    <col min="5647" max="5647" width="10.28515625" style="13" customWidth="1"/>
    <col min="5648" max="5648" width="9.140625" style="13"/>
    <col min="5649" max="5649" width="13" style="13" bestFit="1" customWidth="1"/>
    <col min="5650" max="5890" width="9.140625" style="13"/>
    <col min="5891" max="5891" width="17.140625" style="13" customWidth="1"/>
    <col min="5892" max="5892" width="14.28515625" style="13" customWidth="1"/>
    <col min="5893" max="5902" width="7.7109375" style="13" customWidth="1"/>
    <col min="5903" max="5903" width="10.28515625" style="13" customWidth="1"/>
    <col min="5904" max="5904" width="9.140625" style="13"/>
    <col min="5905" max="5905" width="13" style="13" bestFit="1" customWidth="1"/>
    <col min="5906" max="6146" width="9.140625" style="13"/>
    <col min="6147" max="6147" width="17.140625" style="13" customWidth="1"/>
    <col min="6148" max="6148" width="14.28515625" style="13" customWidth="1"/>
    <col min="6149" max="6158" width="7.7109375" style="13" customWidth="1"/>
    <col min="6159" max="6159" width="10.28515625" style="13" customWidth="1"/>
    <col min="6160" max="6160" width="9.140625" style="13"/>
    <col min="6161" max="6161" width="13" style="13" bestFit="1" customWidth="1"/>
    <col min="6162" max="6402" width="9.140625" style="13"/>
    <col min="6403" max="6403" width="17.140625" style="13" customWidth="1"/>
    <col min="6404" max="6404" width="14.28515625" style="13" customWidth="1"/>
    <col min="6405" max="6414" width="7.7109375" style="13" customWidth="1"/>
    <col min="6415" max="6415" width="10.28515625" style="13" customWidth="1"/>
    <col min="6416" max="6416" width="9.140625" style="13"/>
    <col min="6417" max="6417" width="13" style="13" bestFit="1" customWidth="1"/>
    <col min="6418" max="6658" width="9.140625" style="13"/>
    <col min="6659" max="6659" width="17.140625" style="13" customWidth="1"/>
    <col min="6660" max="6660" width="14.28515625" style="13" customWidth="1"/>
    <col min="6661" max="6670" width="7.7109375" style="13" customWidth="1"/>
    <col min="6671" max="6671" width="10.28515625" style="13" customWidth="1"/>
    <col min="6672" max="6672" width="9.140625" style="13"/>
    <col min="6673" max="6673" width="13" style="13" bestFit="1" customWidth="1"/>
    <col min="6674" max="6914" width="9.140625" style="13"/>
    <col min="6915" max="6915" width="17.140625" style="13" customWidth="1"/>
    <col min="6916" max="6916" width="14.28515625" style="13" customWidth="1"/>
    <col min="6917" max="6926" width="7.7109375" style="13" customWidth="1"/>
    <col min="6927" max="6927" width="10.28515625" style="13" customWidth="1"/>
    <col min="6928" max="6928" width="9.140625" style="13"/>
    <col min="6929" max="6929" width="13" style="13" bestFit="1" customWidth="1"/>
    <col min="6930" max="7170" width="9.140625" style="13"/>
    <col min="7171" max="7171" width="17.140625" style="13" customWidth="1"/>
    <col min="7172" max="7172" width="14.28515625" style="13" customWidth="1"/>
    <col min="7173" max="7182" width="7.7109375" style="13" customWidth="1"/>
    <col min="7183" max="7183" width="10.28515625" style="13" customWidth="1"/>
    <col min="7184" max="7184" width="9.140625" style="13"/>
    <col min="7185" max="7185" width="13" style="13" bestFit="1" customWidth="1"/>
    <col min="7186" max="7426" width="9.140625" style="13"/>
    <col min="7427" max="7427" width="17.140625" style="13" customWidth="1"/>
    <col min="7428" max="7428" width="14.28515625" style="13" customWidth="1"/>
    <col min="7429" max="7438" width="7.7109375" style="13" customWidth="1"/>
    <col min="7439" max="7439" width="10.28515625" style="13" customWidth="1"/>
    <col min="7440" max="7440" width="9.140625" style="13"/>
    <col min="7441" max="7441" width="13" style="13" bestFit="1" customWidth="1"/>
    <col min="7442" max="7682" width="9.140625" style="13"/>
    <col min="7683" max="7683" width="17.140625" style="13" customWidth="1"/>
    <col min="7684" max="7684" width="14.28515625" style="13" customWidth="1"/>
    <col min="7685" max="7694" width="7.7109375" style="13" customWidth="1"/>
    <col min="7695" max="7695" width="10.28515625" style="13" customWidth="1"/>
    <col min="7696" max="7696" width="9.140625" style="13"/>
    <col min="7697" max="7697" width="13" style="13" bestFit="1" customWidth="1"/>
    <col min="7698" max="7938" width="9.140625" style="13"/>
    <col min="7939" max="7939" width="17.140625" style="13" customWidth="1"/>
    <col min="7940" max="7940" width="14.28515625" style="13" customWidth="1"/>
    <col min="7941" max="7950" width="7.7109375" style="13" customWidth="1"/>
    <col min="7951" max="7951" width="10.28515625" style="13" customWidth="1"/>
    <col min="7952" max="7952" width="9.140625" style="13"/>
    <col min="7953" max="7953" width="13" style="13" bestFit="1" customWidth="1"/>
    <col min="7954" max="8194" width="9.140625" style="13"/>
    <col min="8195" max="8195" width="17.140625" style="13" customWidth="1"/>
    <col min="8196" max="8196" width="14.28515625" style="13" customWidth="1"/>
    <col min="8197" max="8206" width="7.7109375" style="13" customWidth="1"/>
    <col min="8207" max="8207" width="10.28515625" style="13" customWidth="1"/>
    <col min="8208" max="8208" width="9.140625" style="13"/>
    <col min="8209" max="8209" width="13" style="13" bestFit="1" customWidth="1"/>
    <col min="8210" max="8450" width="9.140625" style="13"/>
    <col min="8451" max="8451" width="17.140625" style="13" customWidth="1"/>
    <col min="8452" max="8452" width="14.28515625" style="13" customWidth="1"/>
    <col min="8453" max="8462" width="7.7109375" style="13" customWidth="1"/>
    <col min="8463" max="8463" width="10.28515625" style="13" customWidth="1"/>
    <col min="8464" max="8464" width="9.140625" style="13"/>
    <col min="8465" max="8465" width="13" style="13" bestFit="1" customWidth="1"/>
    <col min="8466" max="8706" width="9.140625" style="13"/>
    <col min="8707" max="8707" width="17.140625" style="13" customWidth="1"/>
    <col min="8708" max="8708" width="14.28515625" style="13" customWidth="1"/>
    <col min="8709" max="8718" width="7.7109375" style="13" customWidth="1"/>
    <col min="8719" max="8719" width="10.28515625" style="13" customWidth="1"/>
    <col min="8720" max="8720" width="9.140625" style="13"/>
    <col min="8721" max="8721" width="13" style="13" bestFit="1" customWidth="1"/>
    <col min="8722" max="8962" width="9.140625" style="13"/>
    <col min="8963" max="8963" width="17.140625" style="13" customWidth="1"/>
    <col min="8964" max="8964" width="14.28515625" style="13" customWidth="1"/>
    <col min="8965" max="8974" width="7.7109375" style="13" customWidth="1"/>
    <col min="8975" max="8975" width="10.28515625" style="13" customWidth="1"/>
    <col min="8976" max="8976" width="9.140625" style="13"/>
    <col min="8977" max="8977" width="13" style="13" bestFit="1" customWidth="1"/>
    <col min="8978" max="9218" width="9.140625" style="13"/>
    <col min="9219" max="9219" width="17.140625" style="13" customWidth="1"/>
    <col min="9220" max="9220" width="14.28515625" style="13" customWidth="1"/>
    <col min="9221" max="9230" width="7.7109375" style="13" customWidth="1"/>
    <col min="9231" max="9231" width="10.28515625" style="13" customWidth="1"/>
    <col min="9232" max="9232" width="9.140625" style="13"/>
    <col min="9233" max="9233" width="13" style="13" bestFit="1" customWidth="1"/>
    <col min="9234" max="9474" width="9.140625" style="13"/>
    <col min="9475" max="9475" width="17.140625" style="13" customWidth="1"/>
    <col min="9476" max="9476" width="14.28515625" style="13" customWidth="1"/>
    <col min="9477" max="9486" width="7.7109375" style="13" customWidth="1"/>
    <col min="9487" max="9487" width="10.28515625" style="13" customWidth="1"/>
    <col min="9488" max="9488" width="9.140625" style="13"/>
    <col min="9489" max="9489" width="13" style="13" bestFit="1" customWidth="1"/>
    <col min="9490" max="9730" width="9.140625" style="13"/>
    <col min="9731" max="9731" width="17.140625" style="13" customWidth="1"/>
    <col min="9732" max="9732" width="14.28515625" style="13" customWidth="1"/>
    <col min="9733" max="9742" width="7.7109375" style="13" customWidth="1"/>
    <col min="9743" max="9743" width="10.28515625" style="13" customWidth="1"/>
    <col min="9744" max="9744" width="9.140625" style="13"/>
    <col min="9745" max="9745" width="13" style="13" bestFit="1" customWidth="1"/>
    <col min="9746" max="9986" width="9.140625" style="13"/>
    <col min="9987" max="9987" width="17.140625" style="13" customWidth="1"/>
    <col min="9988" max="9988" width="14.28515625" style="13" customWidth="1"/>
    <col min="9989" max="9998" width="7.7109375" style="13" customWidth="1"/>
    <col min="9999" max="9999" width="10.28515625" style="13" customWidth="1"/>
    <col min="10000" max="10000" width="9.140625" style="13"/>
    <col min="10001" max="10001" width="13" style="13" bestFit="1" customWidth="1"/>
    <col min="10002" max="10242" width="9.140625" style="13"/>
    <col min="10243" max="10243" width="17.140625" style="13" customWidth="1"/>
    <col min="10244" max="10244" width="14.28515625" style="13" customWidth="1"/>
    <col min="10245" max="10254" width="7.7109375" style="13" customWidth="1"/>
    <col min="10255" max="10255" width="10.28515625" style="13" customWidth="1"/>
    <col min="10256" max="10256" width="9.140625" style="13"/>
    <col min="10257" max="10257" width="13" style="13" bestFit="1" customWidth="1"/>
    <col min="10258" max="10498" width="9.140625" style="13"/>
    <col min="10499" max="10499" width="17.140625" style="13" customWidth="1"/>
    <col min="10500" max="10500" width="14.28515625" style="13" customWidth="1"/>
    <col min="10501" max="10510" width="7.7109375" style="13" customWidth="1"/>
    <col min="10511" max="10511" width="10.28515625" style="13" customWidth="1"/>
    <col min="10512" max="10512" width="9.140625" style="13"/>
    <col min="10513" max="10513" width="13" style="13" bestFit="1" customWidth="1"/>
    <col min="10514" max="10754" width="9.140625" style="13"/>
    <col min="10755" max="10755" width="17.140625" style="13" customWidth="1"/>
    <col min="10756" max="10756" width="14.28515625" style="13" customWidth="1"/>
    <col min="10757" max="10766" width="7.7109375" style="13" customWidth="1"/>
    <col min="10767" max="10767" width="10.28515625" style="13" customWidth="1"/>
    <col min="10768" max="10768" width="9.140625" style="13"/>
    <col min="10769" max="10769" width="13" style="13" bestFit="1" customWidth="1"/>
    <col min="10770" max="11010" width="9.140625" style="13"/>
    <col min="11011" max="11011" width="17.140625" style="13" customWidth="1"/>
    <col min="11012" max="11012" width="14.28515625" style="13" customWidth="1"/>
    <col min="11013" max="11022" width="7.7109375" style="13" customWidth="1"/>
    <col min="11023" max="11023" width="10.28515625" style="13" customWidth="1"/>
    <col min="11024" max="11024" width="9.140625" style="13"/>
    <col min="11025" max="11025" width="13" style="13" bestFit="1" customWidth="1"/>
    <col min="11026" max="11266" width="9.140625" style="13"/>
    <col min="11267" max="11267" width="17.140625" style="13" customWidth="1"/>
    <col min="11268" max="11268" width="14.28515625" style="13" customWidth="1"/>
    <col min="11269" max="11278" width="7.7109375" style="13" customWidth="1"/>
    <col min="11279" max="11279" width="10.28515625" style="13" customWidth="1"/>
    <col min="11280" max="11280" width="9.140625" style="13"/>
    <col min="11281" max="11281" width="13" style="13" bestFit="1" customWidth="1"/>
    <col min="11282" max="11522" width="9.140625" style="13"/>
    <col min="11523" max="11523" width="17.140625" style="13" customWidth="1"/>
    <col min="11524" max="11524" width="14.28515625" style="13" customWidth="1"/>
    <col min="11525" max="11534" width="7.7109375" style="13" customWidth="1"/>
    <col min="11535" max="11535" width="10.28515625" style="13" customWidth="1"/>
    <col min="11536" max="11536" width="9.140625" style="13"/>
    <col min="11537" max="11537" width="13" style="13" bestFit="1" customWidth="1"/>
    <col min="11538" max="11778" width="9.140625" style="13"/>
    <col min="11779" max="11779" width="17.140625" style="13" customWidth="1"/>
    <col min="11780" max="11780" width="14.28515625" style="13" customWidth="1"/>
    <col min="11781" max="11790" width="7.7109375" style="13" customWidth="1"/>
    <col min="11791" max="11791" width="10.28515625" style="13" customWidth="1"/>
    <col min="11792" max="11792" width="9.140625" style="13"/>
    <col min="11793" max="11793" width="13" style="13" bestFit="1" customWidth="1"/>
    <col min="11794" max="12034" width="9.140625" style="13"/>
    <col min="12035" max="12035" width="17.140625" style="13" customWidth="1"/>
    <col min="12036" max="12036" width="14.28515625" style="13" customWidth="1"/>
    <col min="12037" max="12046" width="7.7109375" style="13" customWidth="1"/>
    <col min="12047" max="12047" width="10.28515625" style="13" customWidth="1"/>
    <col min="12048" max="12048" width="9.140625" style="13"/>
    <col min="12049" max="12049" width="13" style="13" bestFit="1" customWidth="1"/>
    <col min="12050" max="12290" width="9.140625" style="13"/>
    <col min="12291" max="12291" width="17.140625" style="13" customWidth="1"/>
    <col min="12292" max="12292" width="14.28515625" style="13" customWidth="1"/>
    <col min="12293" max="12302" width="7.7109375" style="13" customWidth="1"/>
    <col min="12303" max="12303" width="10.28515625" style="13" customWidth="1"/>
    <col min="12304" max="12304" width="9.140625" style="13"/>
    <col min="12305" max="12305" width="13" style="13" bestFit="1" customWidth="1"/>
    <col min="12306" max="12546" width="9.140625" style="13"/>
    <col min="12547" max="12547" width="17.140625" style="13" customWidth="1"/>
    <col min="12548" max="12548" width="14.28515625" style="13" customWidth="1"/>
    <col min="12549" max="12558" width="7.7109375" style="13" customWidth="1"/>
    <col min="12559" max="12559" width="10.28515625" style="13" customWidth="1"/>
    <col min="12560" max="12560" width="9.140625" style="13"/>
    <col min="12561" max="12561" width="13" style="13" bestFit="1" customWidth="1"/>
    <col min="12562" max="12802" width="9.140625" style="13"/>
    <col min="12803" max="12803" width="17.140625" style="13" customWidth="1"/>
    <col min="12804" max="12804" width="14.28515625" style="13" customWidth="1"/>
    <col min="12805" max="12814" width="7.7109375" style="13" customWidth="1"/>
    <col min="12815" max="12815" width="10.28515625" style="13" customWidth="1"/>
    <col min="12816" max="12816" width="9.140625" style="13"/>
    <col min="12817" max="12817" width="13" style="13" bestFit="1" customWidth="1"/>
    <col min="12818" max="13058" width="9.140625" style="13"/>
    <col min="13059" max="13059" width="17.140625" style="13" customWidth="1"/>
    <col min="13060" max="13060" width="14.28515625" style="13" customWidth="1"/>
    <col min="13061" max="13070" width="7.7109375" style="13" customWidth="1"/>
    <col min="13071" max="13071" width="10.28515625" style="13" customWidth="1"/>
    <col min="13072" max="13072" width="9.140625" style="13"/>
    <col min="13073" max="13073" width="13" style="13" bestFit="1" customWidth="1"/>
    <col min="13074" max="13314" width="9.140625" style="13"/>
    <col min="13315" max="13315" width="17.140625" style="13" customWidth="1"/>
    <col min="13316" max="13316" width="14.28515625" style="13" customWidth="1"/>
    <col min="13317" max="13326" width="7.7109375" style="13" customWidth="1"/>
    <col min="13327" max="13327" width="10.28515625" style="13" customWidth="1"/>
    <col min="13328" max="13328" width="9.140625" style="13"/>
    <col min="13329" max="13329" width="13" style="13" bestFit="1" customWidth="1"/>
    <col min="13330" max="13570" width="9.140625" style="13"/>
    <col min="13571" max="13571" width="17.140625" style="13" customWidth="1"/>
    <col min="13572" max="13572" width="14.28515625" style="13" customWidth="1"/>
    <col min="13573" max="13582" width="7.7109375" style="13" customWidth="1"/>
    <col min="13583" max="13583" width="10.28515625" style="13" customWidth="1"/>
    <col min="13584" max="13584" width="9.140625" style="13"/>
    <col min="13585" max="13585" width="13" style="13" bestFit="1" customWidth="1"/>
    <col min="13586" max="13826" width="9.140625" style="13"/>
    <col min="13827" max="13827" width="17.140625" style="13" customWidth="1"/>
    <col min="13828" max="13828" width="14.28515625" style="13" customWidth="1"/>
    <col min="13829" max="13838" width="7.7109375" style="13" customWidth="1"/>
    <col min="13839" max="13839" width="10.28515625" style="13" customWidth="1"/>
    <col min="13840" max="13840" width="9.140625" style="13"/>
    <col min="13841" max="13841" width="13" style="13" bestFit="1" customWidth="1"/>
    <col min="13842" max="14082" width="9.140625" style="13"/>
    <col min="14083" max="14083" width="17.140625" style="13" customWidth="1"/>
    <col min="14084" max="14084" width="14.28515625" style="13" customWidth="1"/>
    <col min="14085" max="14094" width="7.7109375" style="13" customWidth="1"/>
    <col min="14095" max="14095" width="10.28515625" style="13" customWidth="1"/>
    <col min="14096" max="14096" width="9.140625" style="13"/>
    <col min="14097" max="14097" width="13" style="13" bestFit="1" customWidth="1"/>
    <col min="14098" max="14338" width="9.140625" style="13"/>
    <col min="14339" max="14339" width="17.140625" style="13" customWidth="1"/>
    <col min="14340" max="14340" width="14.28515625" style="13" customWidth="1"/>
    <col min="14341" max="14350" width="7.7109375" style="13" customWidth="1"/>
    <col min="14351" max="14351" width="10.28515625" style="13" customWidth="1"/>
    <col min="14352" max="14352" width="9.140625" style="13"/>
    <col min="14353" max="14353" width="13" style="13" bestFit="1" customWidth="1"/>
    <col min="14354" max="14594" width="9.140625" style="13"/>
    <col min="14595" max="14595" width="17.140625" style="13" customWidth="1"/>
    <col min="14596" max="14596" width="14.28515625" style="13" customWidth="1"/>
    <col min="14597" max="14606" width="7.7109375" style="13" customWidth="1"/>
    <col min="14607" max="14607" width="10.28515625" style="13" customWidth="1"/>
    <col min="14608" max="14608" width="9.140625" style="13"/>
    <col min="14609" max="14609" width="13" style="13" bestFit="1" customWidth="1"/>
    <col min="14610" max="14850" width="9.140625" style="13"/>
    <col min="14851" max="14851" width="17.140625" style="13" customWidth="1"/>
    <col min="14852" max="14852" width="14.28515625" style="13" customWidth="1"/>
    <col min="14853" max="14862" width="7.7109375" style="13" customWidth="1"/>
    <col min="14863" max="14863" width="10.28515625" style="13" customWidth="1"/>
    <col min="14864" max="14864" width="9.140625" style="13"/>
    <col min="14865" max="14865" width="13" style="13" bestFit="1" customWidth="1"/>
    <col min="14866" max="15106" width="9.140625" style="13"/>
    <col min="15107" max="15107" width="17.140625" style="13" customWidth="1"/>
    <col min="15108" max="15108" width="14.28515625" style="13" customWidth="1"/>
    <col min="15109" max="15118" width="7.7109375" style="13" customWidth="1"/>
    <col min="15119" max="15119" width="10.28515625" style="13" customWidth="1"/>
    <col min="15120" max="15120" width="9.140625" style="13"/>
    <col min="15121" max="15121" width="13" style="13" bestFit="1" customWidth="1"/>
    <col min="15122" max="15362" width="9.140625" style="13"/>
    <col min="15363" max="15363" width="17.140625" style="13" customWidth="1"/>
    <col min="15364" max="15364" width="14.28515625" style="13" customWidth="1"/>
    <col min="15365" max="15374" width="7.7109375" style="13" customWidth="1"/>
    <col min="15375" max="15375" width="10.28515625" style="13" customWidth="1"/>
    <col min="15376" max="15376" width="9.140625" style="13"/>
    <col min="15377" max="15377" width="13" style="13" bestFit="1" customWidth="1"/>
    <col min="15378" max="15618" width="9.140625" style="13"/>
    <col min="15619" max="15619" width="17.140625" style="13" customWidth="1"/>
    <col min="15620" max="15620" width="14.28515625" style="13" customWidth="1"/>
    <col min="15621" max="15630" width="7.7109375" style="13" customWidth="1"/>
    <col min="15631" max="15631" width="10.28515625" style="13" customWidth="1"/>
    <col min="15632" max="15632" width="9.140625" style="13"/>
    <col min="15633" max="15633" width="13" style="13" bestFit="1" customWidth="1"/>
    <col min="15634" max="15874" width="9.140625" style="13"/>
    <col min="15875" max="15875" width="17.140625" style="13" customWidth="1"/>
    <col min="15876" max="15876" width="14.28515625" style="13" customWidth="1"/>
    <col min="15877" max="15886" width="7.7109375" style="13" customWidth="1"/>
    <col min="15887" max="15887" width="10.28515625" style="13" customWidth="1"/>
    <col min="15888" max="15888" width="9.140625" style="13"/>
    <col min="15889" max="15889" width="13" style="13" bestFit="1" customWidth="1"/>
    <col min="15890" max="16130" width="9.140625" style="13"/>
    <col min="16131" max="16131" width="17.140625" style="13" customWidth="1"/>
    <col min="16132" max="16132" width="14.28515625" style="13" customWidth="1"/>
    <col min="16133" max="16142" width="7.7109375" style="13" customWidth="1"/>
    <col min="16143" max="16143" width="10.28515625" style="13" customWidth="1"/>
    <col min="16144" max="16144" width="9.140625" style="13"/>
    <col min="16145" max="16145" width="13" style="13" bestFit="1" customWidth="1"/>
    <col min="16146" max="16384" width="9.140625" style="13"/>
  </cols>
  <sheetData>
    <row r="35" spans="1:15" ht="15" thickBot="1" x14ac:dyDescent="0.25">
      <c r="A35" s="898" t="s">
        <v>316</v>
      </c>
      <c r="B35" s="898"/>
      <c r="C35" s="898"/>
      <c r="D35" s="898"/>
      <c r="E35" s="898"/>
      <c r="F35" s="898"/>
      <c r="G35" s="898"/>
      <c r="H35" s="898"/>
      <c r="I35" s="898"/>
      <c r="J35" s="898"/>
      <c r="K35" s="898"/>
      <c r="L35" s="898"/>
      <c r="M35" s="898"/>
      <c r="N35" s="898"/>
      <c r="O35" s="898"/>
    </row>
    <row r="36" spans="1:15" ht="12.75" customHeight="1" x14ac:dyDescent="0.2">
      <c r="A36" s="899" t="s">
        <v>144</v>
      </c>
      <c r="B36" s="900"/>
      <c r="C36" s="903">
        <v>2009</v>
      </c>
      <c r="D36" s="905">
        <v>2010</v>
      </c>
      <c r="E36" s="905">
        <v>2011</v>
      </c>
      <c r="F36" s="907">
        <v>2012</v>
      </c>
      <c r="G36" s="907">
        <v>2013</v>
      </c>
      <c r="H36" s="909">
        <v>2014</v>
      </c>
      <c r="I36" s="911">
        <v>2015</v>
      </c>
      <c r="J36" s="912"/>
      <c r="K36" s="912"/>
      <c r="L36" s="912"/>
      <c r="M36" s="912"/>
      <c r="N36" s="912"/>
      <c r="O36" s="913" t="s">
        <v>537</v>
      </c>
    </row>
    <row r="37" spans="1:15" ht="13.5" thickBot="1" x14ac:dyDescent="0.25">
      <c r="A37" s="901"/>
      <c r="B37" s="902"/>
      <c r="C37" s="904"/>
      <c r="D37" s="906"/>
      <c r="E37" s="906"/>
      <c r="F37" s="908"/>
      <c r="G37" s="908"/>
      <c r="H37" s="910"/>
      <c r="I37" s="154" t="s">
        <v>2</v>
      </c>
      <c r="J37" s="155" t="s">
        <v>3</v>
      </c>
      <c r="K37" s="155" t="s">
        <v>11</v>
      </c>
      <c r="L37" s="155" t="s">
        <v>4</v>
      </c>
      <c r="M37" s="155" t="s">
        <v>13</v>
      </c>
      <c r="N37" s="155" t="s">
        <v>14</v>
      </c>
      <c r="O37" s="914"/>
    </row>
    <row r="38" spans="1:15" ht="12.75" customHeight="1" x14ac:dyDescent="0.2">
      <c r="A38" s="939" t="s">
        <v>166</v>
      </c>
      <c r="B38" s="940"/>
      <c r="C38" s="924">
        <v>107.7</v>
      </c>
      <c r="D38" s="924">
        <v>107.9</v>
      </c>
      <c r="E38" s="945">
        <v>106.1</v>
      </c>
      <c r="F38" s="948">
        <v>106.8</v>
      </c>
      <c r="G38" s="948">
        <v>104.8</v>
      </c>
      <c r="H38" s="915">
        <v>109.5</v>
      </c>
      <c r="I38" s="150">
        <v>103.4</v>
      </c>
      <c r="J38" s="158"/>
      <c r="K38" s="158"/>
      <c r="L38" s="158"/>
      <c r="M38" s="158"/>
      <c r="N38" s="158"/>
      <c r="O38" s="916">
        <v>103.4</v>
      </c>
    </row>
    <row r="39" spans="1:15" ht="12.75" customHeight="1" x14ac:dyDescent="0.2">
      <c r="A39" s="941"/>
      <c r="B39" s="942"/>
      <c r="C39" s="925"/>
      <c r="D39" s="925"/>
      <c r="E39" s="946"/>
      <c r="F39" s="949"/>
      <c r="G39" s="949"/>
      <c r="H39" s="916"/>
      <c r="I39" s="151" t="s">
        <v>126</v>
      </c>
      <c r="J39" s="156" t="s">
        <v>135</v>
      </c>
      <c r="K39" s="156" t="s">
        <v>136</v>
      </c>
      <c r="L39" s="156" t="s">
        <v>137</v>
      </c>
      <c r="M39" s="156" t="s">
        <v>138</v>
      </c>
      <c r="N39" s="156" t="s">
        <v>139</v>
      </c>
      <c r="O39" s="916"/>
    </row>
    <row r="40" spans="1:15" ht="12.75" customHeight="1" thickBot="1" x14ac:dyDescent="0.25">
      <c r="A40" s="943"/>
      <c r="B40" s="944"/>
      <c r="C40" s="926"/>
      <c r="D40" s="926"/>
      <c r="E40" s="947"/>
      <c r="F40" s="950"/>
      <c r="G40" s="950"/>
      <c r="H40" s="917"/>
      <c r="I40" s="639"/>
      <c r="J40" s="157"/>
      <c r="K40" s="157"/>
      <c r="L40" s="157"/>
      <c r="M40" s="157"/>
      <c r="N40" s="157"/>
      <c r="O40" s="917"/>
    </row>
    <row r="41" spans="1:15" ht="12.75" customHeight="1" x14ac:dyDescent="0.2">
      <c r="A41" s="918" t="s">
        <v>145</v>
      </c>
      <c r="B41" s="919"/>
      <c r="C41" s="924">
        <v>107.4</v>
      </c>
      <c r="D41" s="924">
        <v>107.5</v>
      </c>
      <c r="E41" s="927">
        <v>105.9</v>
      </c>
      <c r="F41" s="930">
        <v>106.9</v>
      </c>
      <c r="G41" s="930">
        <v>104.7</v>
      </c>
      <c r="H41" s="933">
        <v>109.9</v>
      </c>
      <c r="I41" s="151" t="s">
        <v>2</v>
      </c>
      <c r="J41" s="156" t="s">
        <v>3</v>
      </c>
      <c r="K41" s="156" t="s">
        <v>11</v>
      </c>
      <c r="L41" s="156" t="s">
        <v>4</v>
      </c>
      <c r="M41" s="156" t="s">
        <v>13</v>
      </c>
      <c r="N41" s="156" t="s">
        <v>14</v>
      </c>
      <c r="O41" s="936">
        <v>103.17</v>
      </c>
    </row>
    <row r="42" spans="1:15" ht="12.75" customHeight="1" x14ac:dyDescent="0.2">
      <c r="A42" s="920"/>
      <c r="B42" s="921"/>
      <c r="C42" s="925"/>
      <c r="D42" s="925"/>
      <c r="E42" s="928"/>
      <c r="F42" s="931"/>
      <c r="G42" s="931"/>
      <c r="H42" s="934"/>
      <c r="I42" s="150">
        <v>103.17</v>
      </c>
      <c r="J42" s="158"/>
      <c r="K42" s="158"/>
      <c r="L42" s="158"/>
      <c r="M42" s="158"/>
      <c r="N42" s="158"/>
      <c r="O42" s="937"/>
    </row>
    <row r="43" spans="1:15" ht="12.75" customHeight="1" x14ac:dyDescent="0.2">
      <c r="A43" s="920"/>
      <c r="B43" s="921"/>
      <c r="C43" s="925"/>
      <c r="D43" s="925"/>
      <c r="E43" s="928"/>
      <c r="F43" s="931"/>
      <c r="G43" s="931"/>
      <c r="H43" s="934"/>
      <c r="I43" s="151" t="s">
        <v>126</v>
      </c>
      <c r="J43" s="156" t="s">
        <v>135</v>
      </c>
      <c r="K43" s="156" t="s">
        <v>136</v>
      </c>
      <c r="L43" s="156" t="s">
        <v>137</v>
      </c>
      <c r="M43" s="156" t="s">
        <v>138</v>
      </c>
      <c r="N43" s="156" t="s">
        <v>139</v>
      </c>
      <c r="O43" s="937"/>
    </row>
    <row r="44" spans="1:15" ht="12.75" customHeight="1" thickBot="1" x14ac:dyDescent="0.25">
      <c r="A44" s="922"/>
      <c r="B44" s="923"/>
      <c r="C44" s="926"/>
      <c r="D44" s="926"/>
      <c r="E44" s="929"/>
      <c r="F44" s="932"/>
      <c r="G44" s="932"/>
      <c r="H44" s="935"/>
      <c r="I44" s="152"/>
      <c r="J44" s="225"/>
      <c r="K44" s="225"/>
      <c r="L44" s="225"/>
      <c r="M44" s="225"/>
      <c r="N44" s="225"/>
      <c r="O44" s="938"/>
    </row>
    <row r="45" spans="1:15" ht="12.75" customHeight="1" x14ac:dyDescent="0.2">
      <c r="A45" s="918" t="s">
        <v>143</v>
      </c>
      <c r="B45" s="919"/>
      <c r="C45" s="924">
        <v>108.6</v>
      </c>
      <c r="D45" s="924">
        <v>109.1</v>
      </c>
      <c r="E45" s="927">
        <v>106.6</v>
      </c>
      <c r="F45" s="930">
        <v>106.8</v>
      </c>
      <c r="G45" s="930">
        <v>105.2</v>
      </c>
      <c r="H45" s="933">
        <v>108.3</v>
      </c>
      <c r="I45" s="153" t="s">
        <v>2</v>
      </c>
      <c r="J45" s="160" t="s">
        <v>3</v>
      </c>
      <c r="K45" s="160" t="s">
        <v>11</v>
      </c>
      <c r="L45" s="160" t="s">
        <v>4</v>
      </c>
      <c r="M45" s="160" t="s">
        <v>13</v>
      </c>
      <c r="N45" s="160" t="s">
        <v>14</v>
      </c>
      <c r="O45" s="936">
        <v>104</v>
      </c>
    </row>
    <row r="46" spans="1:15" ht="12.75" customHeight="1" x14ac:dyDescent="0.2">
      <c r="A46" s="920"/>
      <c r="B46" s="921"/>
      <c r="C46" s="925"/>
      <c r="D46" s="925"/>
      <c r="E46" s="928"/>
      <c r="F46" s="931"/>
      <c r="G46" s="931"/>
      <c r="H46" s="934"/>
      <c r="I46" s="150">
        <v>104</v>
      </c>
      <c r="J46" s="158"/>
      <c r="K46" s="158"/>
      <c r="L46" s="158"/>
      <c r="M46" s="158"/>
      <c r="N46" s="158"/>
      <c r="O46" s="937"/>
    </row>
    <row r="47" spans="1:15" ht="12.75" customHeight="1" x14ac:dyDescent="0.2">
      <c r="A47" s="920"/>
      <c r="B47" s="921"/>
      <c r="C47" s="925"/>
      <c r="D47" s="925"/>
      <c r="E47" s="928"/>
      <c r="F47" s="931"/>
      <c r="G47" s="931"/>
      <c r="H47" s="934"/>
      <c r="I47" s="151" t="s">
        <v>126</v>
      </c>
      <c r="J47" s="156" t="s">
        <v>135</v>
      </c>
      <c r="K47" s="156" t="s">
        <v>136</v>
      </c>
      <c r="L47" s="156" t="s">
        <v>137</v>
      </c>
      <c r="M47" s="156" t="s">
        <v>138</v>
      </c>
      <c r="N47" s="156" t="s">
        <v>139</v>
      </c>
      <c r="O47" s="937"/>
    </row>
    <row r="48" spans="1:15" ht="12.75" customHeight="1" thickBot="1" x14ac:dyDescent="0.25">
      <c r="A48" s="922"/>
      <c r="B48" s="923"/>
      <c r="C48" s="926"/>
      <c r="D48" s="926"/>
      <c r="E48" s="929"/>
      <c r="F48" s="932"/>
      <c r="G48" s="932"/>
      <c r="H48" s="935"/>
      <c r="I48" s="152"/>
      <c r="J48" s="225"/>
      <c r="K48" s="225"/>
      <c r="L48" s="225"/>
      <c r="M48" s="225"/>
      <c r="N48" s="159"/>
      <c r="O48" s="951"/>
    </row>
    <row r="49" spans="1:15" ht="17.25" customHeight="1" thickBot="1" x14ac:dyDescent="0.25">
      <c r="A49" s="898" t="s">
        <v>538</v>
      </c>
      <c r="B49" s="898"/>
      <c r="C49" s="898"/>
      <c r="D49" s="898"/>
      <c r="E49" s="898"/>
      <c r="F49" s="898"/>
      <c r="G49" s="898"/>
      <c r="H49" s="898"/>
      <c r="I49" s="898"/>
      <c r="J49" s="898"/>
      <c r="K49" s="898"/>
      <c r="L49" s="898"/>
      <c r="M49" s="898"/>
      <c r="N49" s="898"/>
      <c r="O49" s="898"/>
    </row>
    <row r="50" spans="1:15" ht="13.5" customHeight="1" thickBot="1" x14ac:dyDescent="0.25">
      <c r="A50" s="952" t="s">
        <v>144</v>
      </c>
      <c r="B50" s="953"/>
      <c r="C50" s="954" t="s">
        <v>306</v>
      </c>
      <c r="D50" s="955"/>
      <c r="E50" s="955"/>
      <c r="F50" s="955"/>
      <c r="G50" s="955"/>
      <c r="H50" s="956"/>
      <c r="I50" s="954" t="s">
        <v>382</v>
      </c>
      <c r="J50" s="955"/>
      <c r="K50" s="955"/>
      <c r="L50" s="956"/>
      <c r="M50" s="954" t="s">
        <v>540</v>
      </c>
      <c r="N50" s="955"/>
      <c r="O50" s="957"/>
    </row>
    <row r="51" spans="1:15" x14ac:dyDescent="0.2">
      <c r="A51" s="958" t="s">
        <v>146</v>
      </c>
      <c r="B51" s="959"/>
      <c r="C51" s="930">
        <v>107.3</v>
      </c>
      <c r="D51" s="960"/>
      <c r="E51" s="960"/>
      <c r="F51" s="960"/>
      <c r="G51" s="960"/>
      <c r="H51" s="961"/>
      <c r="I51" s="930">
        <v>104.5</v>
      </c>
      <c r="J51" s="960"/>
      <c r="K51" s="960"/>
      <c r="L51" s="961"/>
      <c r="M51" s="962">
        <v>112.7</v>
      </c>
      <c r="N51" s="963"/>
      <c r="O51" s="964"/>
    </row>
    <row r="52" spans="1:15" x14ac:dyDescent="0.2">
      <c r="A52" s="965" t="s">
        <v>145</v>
      </c>
      <c r="B52" s="966"/>
      <c r="C52" s="931">
        <v>107.2</v>
      </c>
      <c r="D52" s="967"/>
      <c r="E52" s="967"/>
      <c r="F52" s="967"/>
      <c r="G52" s="967"/>
      <c r="H52" s="968"/>
      <c r="I52" s="931">
        <v>104.5</v>
      </c>
      <c r="J52" s="967"/>
      <c r="K52" s="967"/>
      <c r="L52" s="968"/>
      <c r="M52" s="969">
        <v>112.82</v>
      </c>
      <c r="N52" s="970"/>
      <c r="O52" s="971"/>
    </row>
    <row r="53" spans="1:15" ht="13.5" thickBot="1" x14ac:dyDescent="0.25">
      <c r="A53" s="972" t="s">
        <v>143</v>
      </c>
      <c r="B53" s="973"/>
      <c r="C53" s="974">
        <v>107.6</v>
      </c>
      <c r="D53" s="975"/>
      <c r="E53" s="975"/>
      <c r="F53" s="975"/>
      <c r="G53" s="975"/>
      <c r="H53" s="976"/>
      <c r="I53" s="974">
        <v>104.7</v>
      </c>
      <c r="J53" s="975"/>
      <c r="K53" s="975"/>
      <c r="L53" s="976"/>
      <c r="M53" s="977">
        <v>112.3</v>
      </c>
      <c r="N53" s="978"/>
      <c r="O53" s="979"/>
    </row>
    <row r="54" spans="1:15" ht="15" thickBot="1" x14ac:dyDescent="0.25">
      <c r="A54" s="980" t="s">
        <v>325</v>
      </c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</row>
    <row r="55" spans="1:15" ht="12.75" customHeight="1" x14ac:dyDescent="0.2">
      <c r="A55" s="899" t="s">
        <v>144</v>
      </c>
      <c r="B55" s="987"/>
      <c r="C55" s="905">
        <v>2009</v>
      </c>
      <c r="D55" s="905">
        <v>2010</v>
      </c>
      <c r="E55" s="905">
        <v>2011</v>
      </c>
      <c r="F55" s="907">
        <v>2012</v>
      </c>
      <c r="G55" s="907">
        <v>2013</v>
      </c>
      <c r="H55" s="907">
        <v>2014</v>
      </c>
      <c r="I55" s="982">
        <v>2015</v>
      </c>
      <c r="J55" s="912"/>
      <c r="K55" s="912"/>
      <c r="L55" s="912"/>
      <c r="M55" s="912"/>
      <c r="N55" s="912"/>
      <c r="O55" s="913" t="s">
        <v>541</v>
      </c>
    </row>
    <row r="56" spans="1:15" ht="12.75" customHeight="1" x14ac:dyDescent="0.2">
      <c r="A56" s="988"/>
      <c r="B56" s="989"/>
      <c r="C56" s="990"/>
      <c r="D56" s="990"/>
      <c r="E56" s="990"/>
      <c r="F56" s="981"/>
      <c r="G56" s="981"/>
      <c r="H56" s="981"/>
      <c r="I56" s="161" t="s">
        <v>2</v>
      </c>
      <c r="J56" s="155" t="s">
        <v>3</v>
      </c>
      <c r="K56" s="155" t="s">
        <v>11</v>
      </c>
      <c r="L56" s="155" t="s">
        <v>4</v>
      </c>
      <c r="M56" s="155" t="s">
        <v>13</v>
      </c>
      <c r="N56" s="155" t="s">
        <v>14</v>
      </c>
      <c r="O56" s="914"/>
    </row>
    <row r="57" spans="1:15" ht="12.75" customHeight="1" x14ac:dyDescent="0.2">
      <c r="A57" s="983" t="s">
        <v>166</v>
      </c>
      <c r="B57" s="984"/>
      <c r="C57" s="985">
        <v>108.8</v>
      </c>
      <c r="D57" s="985">
        <v>108.8</v>
      </c>
      <c r="E57" s="985">
        <v>106.1</v>
      </c>
      <c r="F57" s="986">
        <v>106.6</v>
      </c>
      <c r="G57" s="986">
        <v>106.5</v>
      </c>
      <c r="H57" s="986">
        <v>111.4</v>
      </c>
      <c r="I57" s="162">
        <v>103.85</v>
      </c>
      <c r="J57" s="158"/>
      <c r="K57" s="158"/>
      <c r="L57" s="158"/>
      <c r="M57" s="158"/>
      <c r="N57" s="158"/>
      <c r="O57" s="916">
        <v>103.85</v>
      </c>
    </row>
    <row r="58" spans="1:15" ht="13.5" customHeight="1" x14ac:dyDescent="0.2">
      <c r="A58" s="941"/>
      <c r="B58" s="942"/>
      <c r="C58" s="925"/>
      <c r="D58" s="925"/>
      <c r="E58" s="925"/>
      <c r="F58" s="946"/>
      <c r="G58" s="946"/>
      <c r="H58" s="946"/>
      <c r="I58" s="163" t="s">
        <v>126</v>
      </c>
      <c r="J58" s="156" t="s">
        <v>135</v>
      </c>
      <c r="K58" s="156" t="s">
        <v>136</v>
      </c>
      <c r="L58" s="156" t="s">
        <v>137</v>
      </c>
      <c r="M58" s="156" t="s">
        <v>138</v>
      </c>
      <c r="N58" s="156" t="s">
        <v>139</v>
      </c>
      <c r="O58" s="916"/>
    </row>
    <row r="59" spans="1:15" ht="13.5" thickBot="1" x14ac:dyDescent="0.25">
      <c r="A59" s="943"/>
      <c r="B59" s="944"/>
      <c r="C59" s="926"/>
      <c r="D59" s="926"/>
      <c r="E59" s="926"/>
      <c r="F59" s="947"/>
      <c r="G59" s="947"/>
      <c r="H59" s="947"/>
      <c r="I59" s="164"/>
      <c r="J59" s="165"/>
      <c r="K59" s="165"/>
      <c r="L59" s="165"/>
      <c r="M59" s="165"/>
      <c r="N59" s="165"/>
      <c r="O59" s="917"/>
    </row>
    <row r="60" spans="1:15" ht="15" thickBot="1" x14ac:dyDescent="0.25">
      <c r="A60" s="898" t="s">
        <v>539</v>
      </c>
      <c r="B60" s="898"/>
      <c r="C60" s="898"/>
      <c r="D60" s="898"/>
      <c r="E60" s="898"/>
      <c r="F60" s="898"/>
      <c r="G60" s="898"/>
      <c r="H60" s="898"/>
      <c r="I60" s="898"/>
      <c r="J60" s="898"/>
      <c r="K60" s="898"/>
      <c r="L60" s="898"/>
      <c r="M60" s="898"/>
      <c r="N60" s="898"/>
      <c r="O60" s="898"/>
    </row>
    <row r="61" spans="1:15" ht="13.5" customHeight="1" thickBot="1" x14ac:dyDescent="0.25">
      <c r="A61" s="952" t="s">
        <v>144</v>
      </c>
      <c r="B61" s="953"/>
      <c r="C61" s="954" t="s">
        <v>306</v>
      </c>
      <c r="D61" s="955"/>
      <c r="E61" s="955"/>
      <c r="F61" s="955"/>
      <c r="G61" s="955"/>
      <c r="H61" s="957"/>
      <c r="I61" s="954" t="s">
        <v>382</v>
      </c>
      <c r="J61" s="955"/>
      <c r="K61" s="955"/>
      <c r="L61" s="955"/>
      <c r="M61" s="991" t="s">
        <v>540</v>
      </c>
      <c r="N61" s="992"/>
      <c r="O61" s="993"/>
    </row>
    <row r="62" spans="1:15" x14ac:dyDescent="0.2">
      <c r="A62" s="958" t="s">
        <v>146</v>
      </c>
      <c r="B62" s="959"/>
      <c r="C62" s="930">
        <v>107.1</v>
      </c>
      <c r="D62" s="960"/>
      <c r="E62" s="960"/>
      <c r="F62" s="960"/>
      <c r="G62" s="960"/>
      <c r="H62" s="998"/>
      <c r="I62" s="930">
        <v>106.1</v>
      </c>
      <c r="J62" s="960"/>
      <c r="K62" s="960"/>
      <c r="L62" s="960"/>
      <c r="M62" s="999">
        <v>114.96</v>
      </c>
      <c r="N62" s="1000"/>
      <c r="O62" s="1001"/>
    </row>
    <row r="63" spans="1:15" x14ac:dyDescent="0.2">
      <c r="A63" s="965" t="s">
        <v>145</v>
      </c>
      <c r="B63" s="966"/>
      <c r="C63" s="931">
        <v>106.9</v>
      </c>
      <c r="D63" s="967"/>
      <c r="E63" s="967"/>
      <c r="F63" s="967"/>
      <c r="G63" s="967"/>
      <c r="H63" s="1002"/>
      <c r="I63" s="931">
        <v>105.4</v>
      </c>
      <c r="J63" s="967"/>
      <c r="K63" s="967"/>
      <c r="L63" s="967"/>
      <c r="M63" s="1003">
        <v>115.92</v>
      </c>
      <c r="N63" s="1004"/>
      <c r="O63" s="1005"/>
    </row>
    <row r="64" spans="1:15" ht="13.5" thickBot="1" x14ac:dyDescent="0.25">
      <c r="A64" s="972" t="s">
        <v>143</v>
      </c>
      <c r="B64" s="973"/>
      <c r="C64" s="974">
        <v>107.8</v>
      </c>
      <c r="D64" s="975"/>
      <c r="E64" s="975"/>
      <c r="F64" s="975"/>
      <c r="G64" s="975"/>
      <c r="H64" s="994"/>
      <c r="I64" s="974">
        <v>107.8</v>
      </c>
      <c r="J64" s="975"/>
      <c r="K64" s="975"/>
      <c r="L64" s="975"/>
      <c r="M64" s="995">
        <v>112.31</v>
      </c>
      <c r="N64" s="996"/>
      <c r="O64" s="997"/>
    </row>
  </sheetData>
  <mergeCells count="86">
    <mergeCell ref="A64:B64"/>
    <mergeCell ref="C64:H64"/>
    <mergeCell ref="I64:L64"/>
    <mergeCell ref="M64:O64"/>
    <mergeCell ref="A62:B62"/>
    <mergeCell ref="C62:H62"/>
    <mergeCell ref="I62:L62"/>
    <mergeCell ref="M62:O62"/>
    <mergeCell ref="A63:B63"/>
    <mergeCell ref="C63:H63"/>
    <mergeCell ref="I63:L63"/>
    <mergeCell ref="M63:O63"/>
    <mergeCell ref="O57:O59"/>
    <mergeCell ref="A60:O60"/>
    <mergeCell ref="A61:B61"/>
    <mergeCell ref="C61:H61"/>
    <mergeCell ref="I61:L61"/>
    <mergeCell ref="M61:O61"/>
    <mergeCell ref="G55:G56"/>
    <mergeCell ref="H55:H56"/>
    <mergeCell ref="I55:N55"/>
    <mergeCell ref="O55:O56"/>
    <mergeCell ref="A57:B59"/>
    <mergeCell ref="C57:C59"/>
    <mergeCell ref="D57:D59"/>
    <mergeCell ref="E57:E59"/>
    <mergeCell ref="F57:F59"/>
    <mergeCell ref="G57:G59"/>
    <mergeCell ref="A55:B56"/>
    <mergeCell ref="C55:C56"/>
    <mergeCell ref="D55:D56"/>
    <mergeCell ref="E55:E56"/>
    <mergeCell ref="F55:F56"/>
    <mergeCell ref="H57:H59"/>
    <mergeCell ref="A53:B53"/>
    <mergeCell ref="C53:H53"/>
    <mergeCell ref="I53:L53"/>
    <mergeCell ref="M53:O53"/>
    <mergeCell ref="A54:O54"/>
    <mergeCell ref="A51:B51"/>
    <mergeCell ref="C51:H51"/>
    <mergeCell ref="I51:L51"/>
    <mergeCell ref="M51:O51"/>
    <mergeCell ref="A52:B52"/>
    <mergeCell ref="C52:H52"/>
    <mergeCell ref="I52:L52"/>
    <mergeCell ref="M52:O52"/>
    <mergeCell ref="H45:H48"/>
    <mergeCell ref="O45:O48"/>
    <mergeCell ref="A49:O49"/>
    <mergeCell ref="A50:B50"/>
    <mergeCell ref="C50:H50"/>
    <mergeCell ref="I50:L50"/>
    <mergeCell ref="M50:O50"/>
    <mergeCell ref="A45:B48"/>
    <mergeCell ref="C45:C48"/>
    <mergeCell ref="D45:D48"/>
    <mergeCell ref="E45:E48"/>
    <mergeCell ref="F45:F48"/>
    <mergeCell ref="G45:G48"/>
    <mergeCell ref="H38:H40"/>
    <mergeCell ref="O38:O40"/>
    <mergeCell ref="A41:B44"/>
    <mergeCell ref="C41:C44"/>
    <mergeCell ref="D41:D44"/>
    <mergeCell ref="E41:E44"/>
    <mergeCell ref="F41:F44"/>
    <mergeCell ref="G41:G44"/>
    <mergeCell ref="H41:H44"/>
    <mergeCell ref="O41:O44"/>
    <mergeCell ref="A38:B40"/>
    <mergeCell ref="C38:C40"/>
    <mergeCell ref="D38:D40"/>
    <mergeCell ref="E38:E40"/>
    <mergeCell ref="F38:F40"/>
    <mergeCell ref="G38:G40"/>
    <mergeCell ref="A35:O35"/>
    <mergeCell ref="A36:B37"/>
    <mergeCell ref="C36:C37"/>
    <mergeCell ref="D36:D37"/>
    <mergeCell ref="E36:E37"/>
    <mergeCell ref="F36:F37"/>
    <mergeCell ref="G36:G37"/>
    <mergeCell ref="H36:H37"/>
    <mergeCell ref="I36:N36"/>
    <mergeCell ref="O36:O37"/>
  </mergeCells>
  <pageMargins left="1.0629921259842521" right="0.27559055118110237" top="2.21" bottom="0.39370078740157483" header="0.51181102362204722" footer="0.27559055118110237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T52"/>
  <sheetViews>
    <sheetView workbookViewId="0">
      <selection activeCell="A31" sqref="A31:S31"/>
    </sheetView>
  </sheetViews>
  <sheetFormatPr defaultColWidth="4.5703125" defaultRowHeight="15.75" x14ac:dyDescent="0.25"/>
  <cols>
    <col min="1" max="1" width="3.7109375" style="16" customWidth="1"/>
    <col min="2" max="2" width="3.85546875" style="19" customWidth="1"/>
    <col min="3" max="3" width="6.28515625" style="19" customWidth="1"/>
    <col min="4" max="4" width="4.28515625" style="19" customWidth="1"/>
    <col min="5" max="6" width="4.7109375" style="16" customWidth="1"/>
    <col min="7" max="7" width="5.85546875" style="16" customWidth="1"/>
    <col min="8" max="8" width="4.7109375" style="16" customWidth="1"/>
    <col min="9" max="9" width="4.85546875" style="16" customWidth="1"/>
    <col min="10" max="11" width="4.28515625" style="16" customWidth="1"/>
    <col min="12" max="12" width="5.42578125" style="16" customWidth="1"/>
    <col min="13" max="13" width="6.140625" style="16" customWidth="1"/>
    <col min="14" max="14" width="5.28515625" style="16" customWidth="1"/>
    <col min="15" max="15" width="6" style="16" customWidth="1"/>
    <col min="16" max="16" width="4.85546875" style="16" customWidth="1"/>
    <col min="17" max="17" width="5.140625" style="16" customWidth="1"/>
    <col min="18" max="18" width="4.42578125" style="16" customWidth="1"/>
    <col min="19" max="19" width="5.7109375" style="16" customWidth="1"/>
    <col min="20" max="20" width="5" style="16" customWidth="1"/>
    <col min="21" max="21" width="3.5703125" style="16" customWidth="1"/>
    <col min="22" max="228" width="4.28515625" style="16" customWidth="1"/>
    <col min="229" max="16384" width="4.5703125" style="16"/>
  </cols>
  <sheetData>
    <row r="1" spans="1:47" ht="24" customHeight="1" x14ac:dyDescent="0.2">
      <c r="A1" s="1059" t="s">
        <v>530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</row>
    <row r="2" spans="1:47" ht="23.25" customHeight="1" thickBot="1" x14ac:dyDescent="0.25">
      <c r="A2" s="271"/>
      <c r="B2" s="271"/>
      <c r="C2" s="271"/>
      <c r="D2" s="271"/>
      <c r="E2" s="271"/>
      <c r="S2" s="272" t="s">
        <v>132</v>
      </c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ht="27" customHeight="1" thickBot="1" x14ac:dyDescent="0.25">
      <c r="A3" s="1091" t="s">
        <v>15</v>
      </c>
      <c r="B3" s="1092"/>
      <c r="C3" s="1092"/>
      <c r="D3" s="1092"/>
      <c r="E3" s="1093"/>
      <c r="F3" s="1094" t="s">
        <v>113</v>
      </c>
      <c r="G3" s="1095"/>
      <c r="H3" s="1094" t="s">
        <v>48</v>
      </c>
      <c r="I3" s="1096"/>
      <c r="J3" s="1095"/>
      <c r="K3" s="1094" t="s">
        <v>49</v>
      </c>
      <c r="L3" s="1096"/>
      <c r="M3" s="1095"/>
      <c r="N3" s="1075" t="s">
        <v>16</v>
      </c>
      <c r="O3" s="1097"/>
      <c r="P3" s="1076"/>
      <c r="Q3" s="1075" t="s">
        <v>59</v>
      </c>
      <c r="R3" s="1097"/>
      <c r="S3" s="1076"/>
    </row>
    <row r="4" spans="1:47" ht="37.5" customHeight="1" thickBot="1" x14ac:dyDescent="0.25">
      <c r="A4" s="1098" t="s">
        <v>129</v>
      </c>
      <c r="B4" s="1099"/>
      <c r="C4" s="1099"/>
      <c r="D4" s="1099"/>
      <c r="E4" s="1100"/>
      <c r="F4" s="1101" t="s">
        <v>17</v>
      </c>
      <c r="G4" s="1102"/>
      <c r="H4" s="1103" t="s">
        <v>532</v>
      </c>
      <c r="I4" s="1104"/>
      <c r="J4" s="1105"/>
      <c r="K4" s="1103">
        <v>20</v>
      </c>
      <c r="L4" s="1104"/>
      <c r="M4" s="1105"/>
      <c r="N4" s="1103">
        <v>19</v>
      </c>
      <c r="O4" s="1104"/>
      <c r="P4" s="1105"/>
      <c r="Q4" s="1077">
        <v>18.12</v>
      </c>
      <c r="R4" s="1078"/>
      <c r="S4" s="1079"/>
    </row>
    <row r="5" spans="1:47" ht="33.75" customHeight="1" thickBot="1" x14ac:dyDescent="0.25">
      <c r="A5" s="1072" t="s">
        <v>18</v>
      </c>
      <c r="B5" s="1073"/>
      <c r="C5" s="1073"/>
      <c r="D5" s="1073"/>
      <c r="E5" s="1074"/>
      <c r="F5" s="1075" t="s">
        <v>157</v>
      </c>
      <c r="G5" s="1076"/>
      <c r="H5" s="1080">
        <v>45.59</v>
      </c>
      <c r="I5" s="1081"/>
      <c r="J5" s="1082"/>
      <c r="K5" s="1080">
        <v>37.049999999999997</v>
      </c>
      <c r="L5" s="1081"/>
      <c r="M5" s="1082"/>
      <c r="N5" s="1080">
        <v>23.8</v>
      </c>
      <c r="O5" s="1081"/>
      <c r="P5" s="1082"/>
      <c r="Q5" s="1080">
        <v>34.47</v>
      </c>
      <c r="R5" s="1081"/>
      <c r="S5" s="1082"/>
    </row>
    <row r="6" spans="1:47" ht="33" customHeight="1" thickBot="1" x14ac:dyDescent="0.25">
      <c r="A6" s="1083" t="s">
        <v>19</v>
      </c>
      <c r="B6" s="1084"/>
      <c r="C6" s="1084"/>
      <c r="D6" s="1084"/>
      <c r="E6" s="1085"/>
      <c r="F6" s="1086" t="s">
        <v>156</v>
      </c>
      <c r="G6" s="1087"/>
      <c r="H6" s="1088">
        <v>1050.75</v>
      </c>
      <c r="I6" s="1089"/>
      <c r="J6" s="1090"/>
      <c r="K6" s="1088">
        <v>1136.5999999999999</v>
      </c>
      <c r="L6" s="1089"/>
      <c r="M6" s="1090"/>
      <c r="N6" s="1088">
        <v>1237.81</v>
      </c>
      <c r="O6" s="1089"/>
      <c r="P6" s="1090"/>
      <c r="Q6" s="1088">
        <v>1255.1500000000001</v>
      </c>
      <c r="R6" s="1089"/>
      <c r="S6" s="1090"/>
    </row>
    <row r="7" spans="1:47" ht="36" customHeight="1" thickBot="1" x14ac:dyDescent="0.25">
      <c r="A7" s="1091" t="s">
        <v>20</v>
      </c>
      <c r="B7" s="1092"/>
      <c r="C7" s="1092"/>
      <c r="D7" s="1092"/>
      <c r="E7" s="1093"/>
      <c r="F7" s="1075" t="s">
        <v>157</v>
      </c>
      <c r="G7" s="1076"/>
      <c r="H7" s="1080">
        <v>63.05</v>
      </c>
      <c r="I7" s="1081"/>
      <c r="J7" s="1082"/>
      <c r="K7" s="1080">
        <v>70.53</v>
      </c>
      <c r="L7" s="1081"/>
      <c r="M7" s="1082"/>
      <c r="N7" s="1080">
        <v>83.56</v>
      </c>
      <c r="O7" s="1081"/>
      <c r="P7" s="1082"/>
      <c r="Q7" s="1080">
        <v>88.13</v>
      </c>
      <c r="R7" s="1081"/>
      <c r="S7" s="1082"/>
    </row>
    <row r="8" spans="1:47" ht="39" customHeight="1" thickBot="1" x14ac:dyDescent="0.25">
      <c r="A8" s="1072" t="s">
        <v>128</v>
      </c>
      <c r="B8" s="1073"/>
      <c r="C8" s="1073"/>
      <c r="D8" s="1073"/>
      <c r="E8" s="1074"/>
      <c r="F8" s="1075" t="s">
        <v>389</v>
      </c>
      <c r="G8" s="1076"/>
      <c r="H8" s="1077">
        <v>133</v>
      </c>
      <c r="I8" s="1078"/>
      <c r="J8" s="1079"/>
      <c r="K8" s="1077">
        <v>133</v>
      </c>
      <c r="L8" s="1078"/>
      <c r="M8" s="1079"/>
      <c r="N8" s="1077">
        <v>133</v>
      </c>
      <c r="O8" s="1078"/>
      <c r="P8" s="1079"/>
      <c r="Q8" s="1077">
        <v>133</v>
      </c>
      <c r="R8" s="1078"/>
      <c r="S8" s="1079"/>
    </row>
    <row r="9" spans="1:47" ht="15" customHeight="1" x14ac:dyDescent="0.2">
      <c r="A9" s="1058" t="s">
        <v>387</v>
      </c>
      <c r="B9" s="1058"/>
      <c r="C9" s="1058"/>
      <c r="D9" s="1058"/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58"/>
      <c r="P9" s="1058"/>
      <c r="Q9" s="1058"/>
      <c r="R9" s="1058"/>
      <c r="S9" s="1058"/>
    </row>
    <row r="10" spans="1:47" ht="34.5" customHeight="1" x14ac:dyDescent="0.2">
      <c r="A10" s="1058" t="s">
        <v>331</v>
      </c>
      <c r="B10" s="1058"/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</row>
    <row r="11" spans="1:47" ht="17.25" customHeight="1" thickBot="1" x14ac:dyDescent="0.25">
      <c r="A11" s="1059" t="s">
        <v>401</v>
      </c>
      <c r="B11" s="1060"/>
      <c r="C11" s="1060"/>
      <c r="D11" s="1060"/>
      <c r="E11" s="1060"/>
      <c r="F11" s="1060"/>
      <c r="G11" s="1060"/>
      <c r="H11" s="1060"/>
      <c r="I11" s="1060"/>
      <c r="J11" s="1060"/>
      <c r="K11" s="1060"/>
      <c r="L11" s="1060"/>
      <c r="M11" s="1060"/>
      <c r="N11" s="1060"/>
      <c r="O11" s="1060"/>
      <c r="P11" s="1060"/>
      <c r="Q11" s="1060"/>
      <c r="R11" s="1060"/>
      <c r="S11" s="1060"/>
    </row>
    <row r="12" spans="1:47" ht="15" customHeight="1" thickBot="1" x14ac:dyDescent="0.25">
      <c r="A12" s="1061"/>
      <c r="B12" s="1062"/>
      <c r="C12" s="1063"/>
      <c r="D12" s="1064" t="s">
        <v>527</v>
      </c>
      <c r="E12" s="1065"/>
      <c r="F12" s="1065"/>
      <c r="G12" s="1066"/>
      <c r="H12" s="1067" t="s">
        <v>528</v>
      </c>
      <c r="I12" s="1068"/>
      <c r="J12" s="1068"/>
      <c r="K12" s="1069"/>
      <c r="L12" s="1070" t="s">
        <v>529</v>
      </c>
      <c r="M12" s="1065"/>
      <c r="N12" s="1065"/>
      <c r="O12" s="1071"/>
      <c r="P12" s="1070" t="s">
        <v>531</v>
      </c>
      <c r="Q12" s="1065"/>
      <c r="R12" s="1065"/>
      <c r="S12" s="1071"/>
    </row>
    <row r="13" spans="1:47" ht="15" customHeight="1" x14ac:dyDescent="0.25">
      <c r="A13" s="1049" t="s">
        <v>22</v>
      </c>
      <c r="B13" s="1050"/>
      <c r="C13" s="1051"/>
      <c r="D13" s="1052" t="s">
        <v>257</v>
      </c>
      <c r="E13" s="1053"/>
      <c r="F13" s="1053"/>
      <c r="G13" s="1054"/>
      <c r="H13" s="1055" t="s">
        <v>257</v>
      </c>
      <c r="I13" s="1056"/>
      <c r="J13" s="1056"/>
      <c r="K13" s="1057"/>
      <c r="L13" s="1055">
        <v>32</v>
      </c>
      <c r="M13" s="1056"/>
      <c r="N13" s="1056"/>
      <c r="O13" s="1057"/>
      <c r="P13" s="1055" t="s">
        <v>456</v>
      </c>
      <c r="Q13" s="1056"/>
      <c r="R13" s="1056"/>
      <c r="S13" s="1057"/>
    </row>
    <row r="14" spans="1:47" ht="15" customHeight="1" x14ac:dyDescent="0.25">
      <c r="A14" s="1031" t="s">
        <v>130</v>
      </c>
      <c r="B14" s="1032"/>
      <c r="C14" s="1033"/>
      <c r="D14" s="1034">
        <v>35</v>
      </c>
      <c r="E14" s="1035"/>
      <c r="F14" s="1035"/>
      <c r="G14" s="1036"/>
      <c r="H14" s="1037">
        <v>34</v>
      </c>
      <c r="I14" s="1038"/>
      <c r="J14" s="1038"/>
      <c r="K14" s="1039"/>
      <c r="L14" s="1037">
        <v>36</v>
      </c>
      <c r="M14" s="1038"/>
      <c r="N14" s="1038"/>
      <c r="O14" s="1039"/>
      <c r="P14" s="1037" t="s">
        <v>457</v>
      </c>
      <c r="Q14" s="1038"/>
      <c r="R14" s="1038"/>
      <c r="S14" s="1039"/>
      <c r="V14" s="16" t="s">
        <v>171</v>
      </c>
    </row>
    <row r="15" spans="1:47" ht="15" customHeight="1" x14ac:dyDescent="0.25">
      <c r="A15" s="1031" t="s">
        <v>131</v>
      </c>
      <c r="B15" s="1032"/>
      <c r="C15" s="1033"/>
      <c r="D15" s="1034">
        <v>38</v>
      </c>
      <c r="E15" s="1035"/>
      <c r="F15" s="1035"/>
      <c r="G15" s="1036"/>
      <c r="H15" s="1037" t="s">
        <v>461</v>
      </c>
      <c r="I15" s="1038"/>
      <c r="J15" s="1038"/>
      <c r="K15" s="1039"/>
      <c r="L15" s="1037">
        <v>42</v>
      </c>
      <c r="M15" s="1038"/>
      <c r="N15" s="1038"/>
      <c r="O15" s="1039"/>
      <c r="P15" s="1037" t="s">
        <v>458</v>
      </c>
      <c r="Q15" s="1038"/>
      <c r="R15" s="1038"/>
      <c r="S15" s="1039"/>
      <c r="V15" s="16" t="s">
        <v>171</v>
      </c>
    </row>
    <row r="16" spans="1:47" ht="15" customHeight="1" thickBot="1" x14ac:dyDescent="0.3">
      <c r="A16" s="1040" t="s">
        <v>23</v>
      </c>
      <c r="B16" s="1041"/>
      <c r="C16" s="1042"/>
      <c r="D16" s="1043" t="s">
        <v>459</v>
      </c>
      <c r="E16" s="1044"/>
      <c r="F16" s="1044"/>
      <c r="G16" s="1045"/>
      <c r="H16" s="1046">
        <v>41</v>
      </c>
      <c r="I16" s="1047"/>
      <c r="J16" s="1047"/>
      <c r="K16" s="1048"/>
      <c r="L16" s="1046">
        <v>41</v>
      </c>
      <c r="M16" s="1047"/>
      <c r="N16" s="1047"/>
      <c r="O16" s="1048"/>
      <c r="P16" s="1046">
        <v>46</v>
      </c>
      <c r="Q16" s="1047"/>
      <c r="R16" s="1047"/>
      <c r="S16" s="1048"/>
    </row>
    <row r="17" spans="1:34" ht="20.25" customHeight="1" x14ac:dyDescent="0.2">
      <c r="A17" s="1020"/>
      <c r="B17" s="1020"/>
      <c r="C17" s="1020"/>
      <c r="D17" s="1020"/>
      <c r="E17" s="1020"/>
      <c r="F17" s="1020"/>
      <c r="G17" s="1020"/>
      <c r="H17" s="1020"/>
      <c r="I17" s="1020"/>
      <c r="J17" s="1020"/>
      <c r="K17" s="1020"/>
      <c r="L17" s="1020"/>
      <c r="M17" s="1020"/>
      <c r="N17" s="1020"/>
      <c r="O17" s="1020"/>
      <c r="P17" s="1020"/>
      <c r="Q17" s="1020"/>
      <c r="R17" s="1020"/>
      <c r="S17" s="1020"/>
    </row>
    <row r="18" spans="1:34" ht="30.75" customHeight="1" thickBot="1" x14ac:dyDescent="0.3">
      <c r="A18" s="1022" t="s">
        <v>371</v>
      </c>
      <c r="B18" s="1022"/>
      <c r="C18" s="1022"/>
      <c r="D18" s="1022"/>
      <c r="E18" s="1022"/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1022"/>
      <c r="Q18" s="1022"/>
      <c r="R18" s="1022"/>
      <c r="S18" s="1022"/>
    </row>
    <row r="19" spans="1:34" ht="13.5" customHeight="1" x14ac:dyDescent="0.2">
      <c r="A19" s="1023" t="s">
        <v>127</v>
      </c>
      <c r="B19" s="1024"/>
      <c r="C19" s="1024"/>
      <c r="D19" s="1024" t="s">
        <v>450</v>
      </c>
      <c r="E19" s="1024"/>
      <c r="F19" s="1024"/>
      <c r="G19" s="1024"/>
      <c r="H19" s="1027" t="s">
        <v>451</v>
      </c>
      <c r="I19" s="1027"/>
      <c r="J19" s="1027"/>
      <c r="K19" s="1027"/>
      <c r="L19" s="1027"/>
      <c r="M19" s="1027"/>
      <c r="N19" s="1027"/>
      <c r="O19" s="1027"/>
      <c r="P19" s="1027"/>
      <c r="Q19" s="1027"/>
      <c r="R19" s="1027"/>
      <c r="S19" s="1028"/>
    </row>
    <row r="20" spans="1:34" ht="13.5" customHeight="1" thickBot="1" x14ac:dyDescent="0.25">
      <c r="A20" s="1025"/>
      <c r="B20" s="1026"/>
      <c r="C20" s="1026"/>
      <c r="D20" s="1026"/>
      <c r="E20" s="1026"/>
      <c r="F20" s="1026"/>
      <c r="G20" s="1026"/>
      <c r="H20" s="1029" t="s">
        <v>372</v>
      </c>
      <c r="I20" s="1029"/>
      <c r="J20" s="1029"/>
      <c r="K20" s="1029"/>
      <c r="L20" s="1026" t="s">
        <v>373</v>
      </c>
      <c r="M20" s="1026"/>
      <c r="N20" s="1026"/>
      <c r="O20" s="1026"/>
      <c r="P20" s="1029" t="s">
        <v>381</v>
      </c>
      <c r="Q20" s="1029"/>
      <c r="R20" s="1029"/>
      <c r="S20" s="1030"/>
    </row>
    <row r="21" spans="1:34" ht="14.25" customHeight="1" thickBot="1" x14ac:dyDescent="0.25">
      <c r="A21" s="1007" t="s">
        <v>493</v>
      </c>
      <c r="B21" s="1008"/>
      <c r="C21" s="1008"/>
      <c r="D21" s="1013">
        <v>55.538919999999997</v>
      </c>
      <c r="E21" s="1013"/>
      <c r="F21" s="1013"/>
      <c r="G21" s="1013"/>
      <c r="H21" s="1010" t="s">
        <v>469</v>
      </c>
      <c r="I21" s="1010"/>
      <c r="J21" s="1010"/>
      <c r="K21" s="1010"/>
      <c r="L21" s="1011" t="s">
        <v>485</v>
      </c>
      <c r="M21" s="1011"/>
      <c r="N21" s="1011"/>
      <c r="O21" s="1011"/>
      <c r="P21" s="1010" t="s">
        <v>483</v>
      </c>
      <c r="Q21" s="1010"/>
      <c r="R21" s="1010"/>
      <c r="S21" s="1012"/>
    </row>
    <row r="22" spans="1:34" ht="25.5" customHeight="1" thickBot="1" x14ac:dyDescent="0.25">
      <c r="A22" s="1014" t="s">
        <v>487</v>
      </c>
      <c r="B22" s="1015"/>
      <c r="C22" s="1016"/>
      <c r="D22" s="1017">
        <v>38.37608500000001</v>
      </c>
      <c r="E22" s="1018"/>
      <c r="F22" s="1018"/>
      <c r="G22" s="1019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2"/>
    </row>
    <row r="23" spans="1:34" ht="16.5" thickBot="1" x14ac:dyDescent="0.25">
      <c r="A23" s="1007" t="s">
        <v>179</v>
      </c>
      <c r="B23" s="1008"/>
      <c r="C23" s="1008"/>
      <c r="D23" s="1009">
        <v>61.877299999999998</v>
      </c>
      <c r="E23" s="1009"/>
      <c r="F23" s="1009"/>
      <c r="G23" s="1009"/>
      <c r="H23" s="1010" t="s">
        <v>119</v>
      </c>
      <c r="I23" s="1010"/>
      <c r="J23" s="1010"/>
      <c r="K23" s="1010"/>
      <c r="L23" s="1011" t="s">
        <v>533</v>
      </c>
      <c r="M23" s="1011"/>
      <c r="N23" s="1011"/>
      <c r="O23" s="1011"/>
      <c r="P23" s="1010" t="s">
        <v>535</v>
      </c>
      <c r="Q23" s="1010"/>
      <c r="R23" s="1010"/>
      <c r="S23" s="1012"/>
    </row>
    <row r="24" spans="1:34" ht="48.75" customHeight="1" thickBot="1" x14ac:dyDescent="0.3">
      <c r="A24" s="1022" t="s">
        <v>452</v>
      </c>
      <c r="B24" s="1022"/>
      <c r="C24" s="1022"/>
      <c r="D24" s="1022"/>
      <c r="E24" s="1022"/>
      <c r="F24" s="1022"/>
      <c r="G24" s="1022"/>
      <c r="H24" s="1022"/>
      <c r="I24" s="1022"/>
      <c r="J24" s="1022"/>
      <c r="K24" s="1022"/>
      <c r="L24" s="1022"/>
      <c r="M24" s="1022"/>
      <c r="N24" s="1022"/>
      <c r="O24" s="1022"/>
      <c r="P24" s="1022"/>
      <c r="Q24" s="1022"/>
      <c r="R24" s="1022"/>
      <c r="S24" s="1022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3.5" customHeight="1" x14ac:dyDescent="0.2">
      <c r="A25" s="1023" t="s">
        <v>127</v>
      </c>
      <c r="B25" s="1024"/>
      <c r="C25" s="1024"/>
      <c r="D25" s="1024" t="s">
        <v>450</v>
      </c>
      <c r="E25" s="1024"/>
      <c r="F25" s="1024"/>
      <c r="G25" s="1024"/>
      <c r="H25" s="1027" t="s">
        <v>451</v>
      </c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8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3.5" customHeight="1" thickBot="1" x14ac:dyDescent="0.25">
      <c r="A26" s="1025"/>
      <c r="B26" s="1026"/>
      <c r="C26" s="1026"/>
      <c r="D26" s="1026"/>
      <c r="E26" s="1026"/>
      <c r="F26" s="1026"/>
      <c r="G26" s="1026"/>
      <c r="H26" s="1029" t="s">
        <v>372</v>
      </c>
      <c r="I26" s="1029"/>
      <c r="J26" s="1029"/>
      <c r="K26" s="1029"/>
      <c r="L26" s="1026" t="s">
        <v>373</v>
      </c>
      <c r="M26" s="1026"/>
      <c r="N26" s="1026"/>
      <c r="O26" s="1026"/>
      <c r="P26" s="1029" t="s">
        <v>381</v>
      </c>
      <c r="Q26" s="1029"/>
      <c r="R26" s="1029"/>
      <c r="S26" s="1030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ht="15" customHeight="1" thickBot="1" x14ac:dyDescent="0.25">
      <c r="A27" s="1007" t="s">
        <v>148</v>
      </c>
      <c r="B27" s="1008"/>
      <c r="C27" s="1008"/>
      <c r="D27" s="1009">
        <v>68.479690000000005</v>
      </c>
      <c r="E27" s="1009"/>
      <c r="F27" s="1009"/>
      <c r="G27" s="1009"/>
      <c r="H27" s="1010" t="s">
        <v>470</v>
      </c>
      <c r="I27" s="1010"/>
      <c r="J27" s="1010"/>
      <c r="K27" s="1010"/>
      <c r="L27" s="1011" t="s">
        <v>486</v>
      </c>
      <c r="M27" s="1011"/>
      <c r="N27" s="1011"/>
      <c r="O27" s="1011"/>
      <c r="P27" s="1010" t="s">
        <v>484</v>
      </c>
      <c r="Q27" s="1010"/>
      <c r="R27" s="1010"/>
      <c r="S27" s="1012"/>
      <c r="Y27" s="24"/>
      <c r="Z27" s="24"/>
      <c r="AA27" s="24"/>
      <c r="AB27" s="24"/>
      <c r="AC27" s="24"/>
      <c r="AD27" s="24"/>
      <c r="AE27" s="24"/>
      <c r="AF27" s="24"/>
      <c r="AG27" s="220"/>
      <c r="AH27" s="24"/>
    </row>
    <row r="28" spans="1:34" ht="25.5" customHeight="1" thickBot="1" x14ac:dyDescent="0.25">
      <c r="A28" s="1014" t="s">
        <v>487</v>
      </c>
      <c r="B28" s="1015"/>
      <c r="C28" s="1016"/>
      <c r="D28" s="1017">
        <v>50.765932499999998</v>
      </c>
      <c r="E28" s="1018"/>
      <c r="F28" s="1018"/>
      <c r="G28" s="1019"/>
      <c r="H28" s="689"/>
      <c r="I28" s="689"/>
      <c r="J28" s="689"/>
      <c r="K28" s="689"/>
      <c r="L28" s="689"/>
      <c r="M28" s="689"/>
      <c r="N28" s="689"/>
      <c r="O28" s="689"/>
      <c r="P28" s="689"/>
      <c r="Q28" s="689"/>
      <c r="R28" s="689"/>
      <c r="S28" s="690"/>
      <c r="Y28" s="24"/>
      <c r="Z28" s="24"/>
      <c r="AA28" s="24"/>
      <c r="AB28" s="24"/>
      <c r="AC28" s="24"/>
      <c r="AD28" s="24"/>
      <c r="AE28" s="24"/>
      <c r="AF28" s="24"/>
      <c r="AG28" s="220"/>
      <c r="AH28" s="24"/>
    </row>
    <row r="29" spans="1:34" ht="16.5" thickBot="1" x14ac:dyDescent="0.25">
      <c r="A29" s="1007" t="s">
        <v>179</v>
      </c>
      <c r="B29" s="1008"/>
      <c r="C29" s="1008"/>
      <c r="D29" s="1009">
        <v>72.677099999999996</v>
      </c>
      <c r="E29" s="1009"/>
      <c r="F29" s="1009"/>
      <c r="G29" s="1009"/>
      <c r="H29" s="1010" t="s">
        <v>119</v>
      </c>
      <c r="I29" s="1010"/>
      <c r="J29" s="1010"/>
      <c r="K29" s="1010"/>
      <c r="L29" s="1011" t="s">
        <v>534</v>
      </c>
      <c r="M29" s="1011"/>
      <c r="N29" s="1011"/>
      <c r="O29" s="1011"/>
      <c r="P29" s="1010" t="s">
        <v>536</v>
      </c>
      <c r="Q29" s="1010"/>
      <c r="R29" s="1010"/>
      <c r="S29" s="1012"/>
      <c r="Y29" s="24"/>
      <c r="Z29" s="24"/>
      <c r="AA29" s="24"/>
      <c r="AB29" s="24"/>
      <c r="AC29" s="24"/>
      <c r="AD29" s="24"/>
      <c r="AE29" s="24"/>
      <c r="AF29" s="24"/>
      <c r="AG29" s="220"/>
      <c r="AH29" s="24"/>
    </row>
    <row r="30" spans="1:34" ht="19.5" customHeight="1" x14ac:dyDescent="0.2">
      <c r="A30" s="1020" t="s">
        <v>544</v>
      </c>
      <c r="B30" s="1020"/>
      <c r="C30" s="1020"/>
      <c r="D30" s="1020"/>
      <c r="E30" s="1020"/>
      <c r="F30" s="1020"/>
      <c r="G30" s="1020"/>
      <c r="H30" s="1020"/>
      <c r="I30" s="1020"/>
      <c r="J30" s="1020"/>
      <c r="K30" s="1020"/>
      <c r="L30" s="1020"/>
      <c r="M30" s="1020"/>
      <c r="N30" s="1020"/>
      <c r="O30" s="1020"/>
      <c r="P30" s="1020"/>
      <c r="Q30" s="1020"/>
      <c r="R30" s="1020"/>
      <c r="S30" s="1020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62.25" customHeight="1" x14ac:dyDescent="0.2">
      <c r="A31" s="1021" t="s">
        <v>460</v>
      </c>
      <c r="B31" s="1021"/>
      <c r="C31" s="1021"/>
      <c r="D31" s="1021"/>
      <c r="E31" s="1021"/>
      <c r="F31" s="1021"/>
      <c r="G31" s="1021"/>
      <c r="H31" s="1021"/>
      <c r="I31" s="1021"/>
      <c r="J31" s="1021"/>
      <c r="K31" s="1021"/>
      <c r="L31" s="1021"/>
      <c r="M31" s="1021"/>
      <c r="N31" s="1021"/>
      <c r="O31" s="1021"/>
      <c r="P31" s="1021"/>
      <c r="Q31" s="1021"/>
      <c r="R31" s="1021"/>
      <c r="S31" s="1021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22.5" customHeight="1" x14ac:dyDescent="0.3">
      <c r="A32" s="270"/>
      <c r="B32" s="57"/>
      <c r="C32" s="58"/>
      <c r="D32" s="58"/>
      <c r="E32" s="58"/>
      <c r="F32" s="198"/>
      <c r="G32" s="199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ht="24" customHeight="1" x14ac:dyDescent="0.3">
      <c r="A33" s="270"/>
      <c r="B33" s="57"/>
      <c r="C33" s="58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1006"/>
      <c r="P33" s="1006"/>
      <c r="Q33" s="1006"/>
      <c r="R33" s="1006"/>
      <c r="S33" s="1006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41.25" customHeight="1" x14ac:dyDescent="0.3">
      <c r="A34" s="57"/>
      <c r="B34" s="201"/>
      <c r="C34" s="201"/>
      <c r="D34" s="58"/>
      <c r="E34" s="58"/>
      <c r="F34" s="198"/>
      <c r="G34" s="199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</row>
    <row r="35" spans="1:34" ht="15.75" customHeight="1" x14ac:dyDescent="0.3">
      <c r="D35" s="58"/>
      <c r="E35" s="58"/>
      <c r="F35" s="198"/>
      <c r="G35" s="199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</row>
    <row r="36" spans="1:34" ht="18.75" x14ac:dyDescent="0.3">
      <c r="D36" s="201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Q36" s="200"/>
      <c r="R36" s="200"/>
      <c r="S36" s="200"/>
    </row>
    <row r="37" spans="1:34" ht="18.75" x14ac:dyDescent="0.3">
      <c r="A37" s="57"/>
    </row>
    <row r="40" spans="1:34" ht="18.75" x14ac:dyDescent="0.3">
      <c r="A40" s="57"/>
      <c r="B40" s="57"/>
      <c r="C40" s="58"/>
    </row>
    <row r="42" spans="1:34" ht="18.75" x14ac:dyDescent="0.3">
      <c r="B42" s="57"/>
      <c r="C42" s="58"/>
    </row>
    <row r="43" spans="1:34" ht="18.75" x14ac:dyDescent="0.3">
      <c r="A43" s="57"/>
      <c r="B43" s="57"/>
      <c r="C43" s="58"/>
    </row>
    <row r="47" spans="1:34" ht="18.75" x14ac:dyDescent="0.3">
      <c r="A47" s="57"/>
      <c r="B47" s="57"/>
      <c r="C47" s="58"/>
    </row>
    <row r="50" spans="1:228" ht="18.75" x14ac:dyDescent="0.3">
      <c r="A50" s="57"/>
      <c r="B50" s="57"/>
      <c r="C50" s="58"/>
    </row>
    <row r="52" spans="1:228" s="19" customFormat="1" ht="18.75" x14ac:dyDescent="0.3">
      <c r="A52" s="57"/>
      <c r="B52" s="57"/>
      <c r="C52" s="5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</row>
  </sheetData>
  <mergeCells count="107"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H7:J7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P29:S29"/>
    <mergeCell ref="A24:S24"/>
    <mergeCell ref="A25:C26"/>
    <mergeCell ref="D25:G26"/>
    <mergeCell ref="H25:S25"/>
    <mergeCell ref="H26:K26"/>
    <mergeCell ref="L26:O26"/>
    <mergeCell ref="P26:S26"/>
    <mergeCell ref="A17:S17"/>
    <mergeCell ref="A18:S18"/>
    <mergeCell ref="A19:C20"/>
    <mergeCell ref="D19:G20"/>
    <mergeCell ref="H19:S19"/>
    <mergeCell ref="H20:K20"/>
    <mergeCell ref="L20:O20"/>
    <mergeCell ref="P20:S20"/>
    <mergeCell ref="A28:C28"/>
    <mergeCell ref="D28:G28"/>
    <mergeCell ref="O33:S33"/>
    <mergeCell ref="A27:C27"/>
    <mergeCell ref="D27:G27"/>
    <mergeCell ref="H27:K27"/>
    <mergeCell ref="L27:O27"/>
    <mergeCell ref="P27:S27"/>
    <mergeCell ref="A21:C21"/>
    <mergeCell ref="D21:G21"/>
    <mergeCell ref="H21:K21"/>
    <mergeCell ref="L21:O21"/>
    <mergeCell ref="P21:S21"/>
    <mergeCell ref="A22:C22"/>
    <mergeCell ref="D22:G22"/>
    <mergeCell ref="A30:S30"/>
    <mergeCell ref="A31:S31"/>
    <mergeCell ref="A23:C23"/>
    <mergeCell ref="D23:G23"/>
    <mergeCell ref="H23:K23"/>
    <mergeCell ref="L23:O23"/>
    <mergeCell ref="P23:S23"/>
    <mergeCell ref="A29:C29"/>
    <mergeCell ref="D29:G29"/>
    <mergeCell ref="H29:K29"/>
    <mergeCell ref="L29:O29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&amp;C17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6"/>
  <sheetViews>
    <sheetView tabSelected="1" zoomScaleNormal="100" workbookViewId="0">
      <selection activeCell="M14" sqref="M14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6" customWidth="1"/>
    <col min="4" max="5" width="22" style="26" customWidth="1"/>
    <col min="6" max="6" width="18.5703125" style="26" customWidth="1"/>
    <col min="7" max="7" width="14.85546875" style="26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 x14ac:dyDescent="0.3">
      <c r="A1" s="762" t="s">
        <v>154</v>
      </c>
      <c r="B1" s="762"/>
      <c r="C1" s="762"/>
      <c r="D1" s="762"/>
      <c r="E1" s="762"/>
      <c r="F1" s="762"/>
      <c r="G1" s="762"/>
      <c r="H1" s="762"/>
      <c r="I1" s="138"/>
      <c r="J1" s="122"/>
    </row>
    <row r="2" spans="1:12" ht="32.25" customHeight="1" thickBot="1" x14ac:dyDescent="0.35">
      <c r="A2" s="274"/>
      <c r="B2" s="274"/>
      <c r="C2" s="274"/>
      <c r="D2" s="274"/>
      <c r="E2" s="274"/>
      <c r="F2" s="274"/>
      <c r="G2" s="738" t="s">
        <v>188</v>
      </c>
      <c r="H2" s="738"/>
      <c r="I2" s="115"/>
      <c r="J2" s="111"/>
    </row>
    <row r="3" spans="1:12" ht="51.75" customHeight="1" thickBot="1" x14ac:dyDescent="0.25">
      <c r="A3" s="734" t="s">
        <v>68</v>
      </c>
      <c r="B3" s="736" t="s">
        <v>379</v>
      </c>
      <c r="C3" s="726" t="s">
        <v>300</v>
      </c>
      <c r="D3" s="726"/>
      <c r="E3" s="726"/>
      <c r="F3" s="726"/>
      <c r="G3" s="745" t="s">
        <v>384</v>
      </c>
      <c r="H3" s="746"/>
      <c r="I3" s="4"/>
      <c r="J3" s="123"/>
    </row>
    <row r="4" spans="1:12" ht="41.25" customHeight="1" thickBot="1" x14ac:dyDescent="0.25">
      <c r="A4" s="735"/>
      <c r="B4" s="737"/>
      <c r="C4" s="440" t="s">
        <v>369</v>
      </c>
      <c r="D4" s="440" t="s">
        <v>465</v>
      </c>
      <c r="E4" s="739" t="s">
        <v>466</v>
      </c>
      <c r="F4" s="740"/>
      <c r="G4" s="747" t="s">
        <v>369</v>
      </c>
      <c r="H4" s="748"/>
      <c r="I4" s="4"/>
      <c r="J4" s="124"/>
    </row>
    <row r="5" spans="1:12" ht="20.25" thickBot="1" x14ac:dyDescent="0.25">
      <c r="A5" s="441" t="s">
        <v>319</v>
      </c>
      <c r="B5" s="442" t="s">
        <v>27</v>
      </c>
      <c r="C5" s="393">
        <v>177326</v>
      </c>
      <c r="D5" s="393" t="s">
        <v>482</v>
      </c>
      <c r="E5" s="741">
        <v>-322</v>
      </c>
      <c r="F5" s="742"/>
      <c r="G5" s="749">
        <v>33861</v>
      </c>
      <c r="H5" s="750"/>
      <c r="I5" s="499"/>
      <c r="J5" s="733"/>
      <c r="L5" s="39"/>
    </row>
    <row r="6" spans="1:12" ht="19.5" hidden="1" customHeight="1" x14ac:dyDescent="0.2">
      <c r="A6" s="443" t="s">
        <v>151</v>
      </c>
      <c r="B6" s="444" t="s">
        <v>27</v>
      </c>
      <c r="C6" s="422"/>
      <c r="D6" s="267"/>
      <c r="E6" s="121"/>
      <c r="G6" s="422"/>
      <c r="H6" s="630"/>
      <c r="I6" s="4"/>
      <c r="J6" s="733"/>
    </row>
    <row r="7" spans="1:12" ht="17.25" hidden="1" customHeight="1" thickBot="1" x14ac:dyDescent="0.3">
      <c r="A7" s="133" t="s">
        <v>133</v>
      </c>
      <c r="B7" s="445" t="s">
        <v>27</v>
      </c>
      <c r="C7" s="394"/>
      <c r="D7" s="267"/>
      <c r="E7" s="121"/>
      <c r="G7" s="422"/>
      <c r="H7" s="630"/>
      <c r="I7" s="4"/>
      <c r="J7" s="733"/>
    </row>
    <row r="8" spans="1:12" ht="19.5" customHeight="1" x14ac:dyDescent="0.25">
      <c r="A8" s="446" t="s">
        <v>69</v>
      </c>
      <c r="B8" s="442"/>
      <c r="C8" s="423"/>
      <c r="D8" s="423"/>
      <c r="E8" s="741"/>
      <c r="F8" s="742"/>
      <c r="G8" s="753"/>
      <c r="H8" s="754"/>
      <c r="I8" s="4"/>
      <c r="J8" s="125"/>
      <c r="K8" s="39"/>
    </row>
    <row r="9" spans="1:12" ht="20.25" customHeight="1" thickBot="1" x14ac:dyDescent="0.3">
      <c r="A9" s="447" t="s">
        <v>67</v>
      </c>
      <c r="B9" s="444" t="s">
        <v>27</v>
      </c>
      <c r="C9" s="424">
        <v>11008</v>
      </c>
      <c r="D9" s="424">
        <v>12056</v>
      </c>
      <c r="E9" s="757">
        <f>D9-C9</f>
        <v>1048</v>
      </c>
      <c r="F9" s="758"/>
      <c r="G9" s="751">
        <v>1571</v>
      </c>
      <c r="H9" s="752"/>
      <c r="I9" s="499"/>
      <c r="J9" s="125"/>
      <c r="K9" s="39"/>
    </row>
    <row r="10" spans="1:12" ht="18.75" customHeight="1" x14ac:dyDescent="0.25">
      <c r="A10" s="436" t="s">
        <v>70</v>
      </c>
      <c r="B10" s="442"/>
      <c r="C10" s="202"/>
      <c r="D10" s="202"/>
      <c r="E10" s="760"/>
      <c r="F10" s="761"/>
      <c r="G10" s="755"/>
      <c r="H10" s="756"/>
      <c r="I10" s="4"/>
      <c r="J10" s="4"/>
    </row>
    <row r="11" spans="1:12" ht="20.25" customHeight="1" thickBot="1" x14ac:dyDescent="0.3">
      <c r="A11" s="447" t="s">
        <v>67</v>
      </c>
      <c r="B11" s="444" t="s">
        <v>27</v>
      </c>
      <c r="C11" s="424">
        <v>13872</v>
      </c>
      <c r="D11" s="424">
        <v>14094</v>
      </c>
      <c r="E11" s="757">
        <f>D11-C11</f>
        <v>222</v>
      </c>
      <c r="F11" s="758"/>
      <c r="G11" s="751">
        <v>1995</v>
      </c>
      <c r="H11" s="752"/>
      <c r="I11" s="4"/>
      <c r="J11" s="125"/>
    </row>
    <row r="12" spans="1:12" ht="18.75" customHeight="1" x14ac:dyDescent="0.25">
      <c r="A12" s="448" t="s">
        <v>63</v>
      </c>
      <c r="B12" s="442"/>
      <c r="C12" s="202"/>
      <c r="D12" s="202"/>
      <c r="E12" s="760"/>
      <c r="F12" s="761"/>
      <c r="G12" s="753"/>
      <c r="H12" s="754"/>
      <c r="I12" s="499"/>
      <c r="J12" s="125"/>
      <c r="K12" s="39"/>
    </row>
    <row r="13" spans="1:12" ht="19.5" customHeight="1" thickBot="1" x14ac:dyDescent="0.3">
      <c r="A13" s="449" t="s">
        <v>67</v>
      </c>
      <c r="B13" s="433" t="s">
        <v>27</v>
      </c>
      <c r="C13" s="425">
        <v>-2864</v>
      </c>
      <c r="D13" s="425">
        <f>D9-D11</f>
        <v>-2038</v>
      </c>
      <c r="E13" s="757">
        <v>-826</v>
      </c>
      <c r="F13" s="758"/>
      <c r="G13" s="757">
        <v>-424</v>
      </c>
      <c r="H13" s="758"/>
      <c r="I13" s="499"/>
      <c r="J13" s="126"/>
    </row>
    <row r="14" spans="1:12" ht="15.75" x14ac:dyDescent="0.2">
      <c r="A14" s="765" t="s">
        <v>318</v>
      </c>
      <c r="B14" s="765"/>
      <c r="C14" s="765"/>
      <c r="D14" s="765"/>
      <c r="E14" s="765"/>
      <c r="F14" s="765"/>
      <c r="G14" s="765"/>
      <c r="H14" s="765"/>
    </row>
    <row r="15" spans="1:12" ht="15.75" x14ac:dyDescent="0.25">
      <c r="A15" s="759" t="s">
        <v>481</v>
      </c>
      <c r="B15" s="759"/>
      <c r="C15" s="759"/>
      <c r="D15" s="759"/>
      <c r="E15" s="759"/>
      <c r="F15" s="759"/>
      <c r="G15" s="759"/>
      <c r="H15" s="759"/>
    </row>
    <row r="16" spans="1:12" ht="18" customHeight="1" thickBot="1" x14ac:dyDescent="0.3">
      <c r="A16" s="430"/>
      <c r="B16" s="430"/>
      <c r="C16" s="431"/>
      <c r="D16" s="431"/>
      <c r="E16" s="431"/>
      <c r="F16" s="431"/>
      <c r="G16" s="431"/>
      <c r="H16" s="431"/>
    </row>
    <row r="17" spans="1:10" ht="53.45" customHeight="1" thickBot="1" x14ac:dyDescent="0.25">
      <c r="A17" s="763" t="s">
        <v>68</v>
      </c>
      <c r="B17" s="736" t="s">
        <v>379</v>
      </c>
      <c r="C17" s="726" t="s">
        <v>300</v>
      </c>
      <c r="D17" s="726"/>
      <c r="E17" s="726"/>
      <c r="F17" s="726"/>
      <c r="G17" s="727" t="s">
        <v>384</v>
      </c>
      <c r="H17" s="728"/>
    </row>
    <row r="18" spans="1:10" ht="44.25" customHeight="1" thickBot="1" x14ac:dyDescent="0.25">
      <c r="A18" s="764"/>
      <c r="B18" s="737"/>
      <c r="C18" s="429" t="s">
        <v>491</v>
      </c>
      <c r="D18" s="429" t="s">
        <v>467</v>
      </c>
      <c r="E18" s="617" t="s">
        <v>489</v>
      </c>
      <c r="F18" s="604" t="s">
        <v>490</v>
      </c>
      <c r="G18" s="729" t="s">
        <v>524</v>
      </c>
      <c r="H18" s="730"/>
    </row>
    <row r="19" spans="1:10" ht="19.5" customHeight="1" thickBot="1" x14ac:dyDescent="0.3">
      <c r="A19" s="432" t="s">
        <v>32</v>
      </c>
      <c r="B19" s="609" t="s">
        <v>27</v>
      </c>
      <c r="C19" s="395">
        <v>219</v>
      </c>
      <c r="D19" s="395">
        <v>2814</v>
      </c>
      <c r="E19" s="605">
        <v>208</v>
      </c>
      <c r="F19" s="605">
        <f>E19-C19</f>
        <v>-11</v>
      </c>
      <c r="G19" s="724">
        <v>35</v>
      </c>
      <c r="H19" s="725"/>
      <c r="J19" s="112"/>
    </row>
    <row r="20" spans="1:10" ht="20.25" customHeight="1" thickBot="1" x14ac:dyDescent="0.3">
      <c r="A20" s="434" t="s">
        <v>33</v>
      </c>
      <c r="B20" s="435" t="s">
        <v>27</v>
      </c>
      <c r="C20" s="395">
        <v>97</v>
      </c>
      <c r="D20" s="395">
        <v>1111</v>
      </c>
      <c r="E20" s="605">
        <v>117</v>
      </c>
      <c r="F20" s="605">
        <f>E20-C20</f>
        <v>20</v>
      </c>
      <c r="G20" s="724">
        <v>27</v>
      </c>
      <c r="H20" s="725"/>
      <c r="J20" s="112"/>
    </row>
    <row r="21" spans="1:10" ht="18.75" customHeight="1" x14ac:dyDescent="0.25">
      <c r="A21" s="436" t="s">
        <v>161</v>
      </c>
      <c r="B21" s="743" t="s">
        <v>27</v>
      </c>
      <c r="C21" s="731">
        <f>C19-C20</f>
        <v>122</v>
      </c>
      <c r="D21" s="731">
        <f>D19-D20</f>
        <v>1703</v>
      </c>
      <c r="E21" s="731">
        <f>E19-E20</f>
        <v>91</v>
      </c>
      <c r="F21" s="731">
        <f>E21-C21</f>
        <v>-31</v>
      </c>
      <c r="G21" s="741">
        <f>G19-G20</f>
        <v>8</v>
      </c>
      <c r="H21" s="742"/>
    </row>
    <row r="22" spans="1:10" ht="17.25" thickBot="1" x14ac:dyDescent="0.3">
      <c r="A22" s="437" t="s">
        <v>67</v>
      </c>
      <c r="B22" s="744"/>
      <c r="C22" s="732"/>
      <c r="D22" s="732"/>
      <c r="E22" s="732"/>
      <c r="F22" s="732"/>
      <c r="G22" s="757"/>
      <c r="H22" s="758"/>
    </row>
    <row r="23" spans="1:10" ht="19.5" customHeight="1" thickBot="1" x14ac:dyDescent="0.3">
      <c r="A23" s="438" t="s">
        <v>391</v>
      </c>
      <c r="B23" s="609"/>
      <c r="C23" s="395">
        <v>102</v>
      </c>
      <c r="D23" s="395">
        <v>1959</v>
      </c>
      <c r="E23" s="605">
        <v>117</v>
      </c>
      <c r="F23" s="605">
        <f>E23-C23</f>
        <v>15</v>
      </c>
      <c r="G23" s="724">
        <v>16</v>
      </c>
      <c r="H23" s="725"/>
    </row>
    <row r="24" spans="1:10" ht="20.25" customHeight="1" thickBot="1" x14ac:dyDescent="0.3">
      <c r="A24" s="439" t="s">
        <v>390</v>
      </c>
      <c r="B24" s="435"/>
      <c r="C24" s="395">
        <v>118</v>
      </c>
      <c r="D24" s="395">
        <v>1251</v>
      </c>
      <c r="E24" s="605">
        <v>121</v>
      </c>
      <c r="F24" s="605">
        <f>E24-C24</f>
        <v>3</v>
      </c>
      <c r="G24" s="724">
        <v>13</v>
      </c>
      <c r="H24" s="725"/>
    </row>
    <row r="25" spans="1:10" ht="20.25" customHeight="1" x14ac:dyDescent="0.25">
      <c r="A25" s="426" t="s">
        <v>488</v>
      </c>
      <c r="B25" s="427"/>
      <c r="C25" s="375"/>
      <c r="D25" s="375"/>
      <c r="E25" s="608"/>
      <c r="F25" s="375"/>
      <c r="G25" s="375"/>
      <c r="H25" s="125"/>
    </row>
    <row r="26" spans="1:10" ht="15.75" customHeight="1" x14ac:dyDescent="0.25">
      <c r="A26" s="428" t="s">
        <v>480</v>
      </c>
    </row>
    <row r="36" ht="12" customHeight="1" x14ac:dyDescent="0.2"/>
  </sheetData>
  <mergeCells count="40">
    <mergeCell ref="E10:F10"/>
    <mergeCell ref="A1:H1"/>
    <mergeCell ref="A17:A18"/>
    <mergeCell ref="B17:B18"/>
    <mergeCell ref="E13:F13"/>
    <mergeCell ref="E11:F11"/>
    <mergeCell ref="E12:F12"/>
    <mergeCell ref="A14:H14"/>
    <mergeCell ref="B21:B22"/>
    <mergeCell ref="C21:C22"/>
    <mergeCell ref="D21:D22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G21:H22"/>
    <mergeCell ref="A15:H15"/>
    <mergeCell ref="E9:F9"/>
    <mergeCell ref="E8:F8"/>
    <mergeCell ref="J5:J7"/>
    <mergeCell ref="A3:A4"/>
    <mergeCell ref="B3:B4"/>
    <mergeCell ref="G2:H2"/>
    <mergeCell ref="C3:F3"/>
    <mergeCell ref="E4:F4"/>
    <mergeCell ref="E5:F5"/>
    <mergeCell ref="G23:H23"/>
    <mergeCell ref="G24:H24"/>
    <mergeCell ref="C17:F17"/>
    <mergeCell ref="G17:H17"/>
    <mergeCell ref="G18:H18"/>
    <mergeCell ref="G19:H19"/>
    <mergeCell ref="G20:H20"/>
    <mergeCell ref="E21:E22"/>
    <mergeCell ref="F21:F2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9"/>
  <sheetViews>
    <sheetView zoomScaleNormal="100" workbookViewId="0">
      <selection activeCell="L21" sqref="L21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767" t="s">
        <v>398</v>
      </c>
      <c r="B1" s="767"/>
      <c r="C1" s="767"/>
      <c r="D1" s="767"/>
      <c r="E1" s="767"/>
      <c r="F1" s="767"/>
      <c r="G1" s="767"/>
      <c r="H1" s="767"/>
      <c r="I1" s="767"/>
    </row>
    <row r="2" spans="1:12" ht="12" customHeight="1" thickBot="1" x14ac:dyDescent="0.35">
      <c r="B2" s="268"/>
      <c r="C2" s="268"/>
      <c r="D2" s="794"/>
      <c r="E2" s="794"/>
      <c r="F2" s="794"/>
      <c r="G2" s="794"/>
      <c r="H2" s="794"/>
      <c r="I2" s="268"/>
    </row>
    <row r="3" spans="1:12" ht="17.25" customHeight="1" thickBot="1" x14ac:dyDescent="0.25">
      <c r="A3" s="811"/>
      <c r="B3" s="802" t="s">
        <v>68</v>
      </c>
      <c r="C3" s="805" t="s">
        <v>379</v>
      </c>
      <c r="D3" s="808" t="s">
        <v>494</v>
      </c>
      <c r="E3" s="795" t="s">
        <v>492</v>
      </c>
      <c r="F3" s="795" t="s">
        <v>495</v>
      </c>
      <c r="G3" s="798" t="s">
        <v>496</v>
      </c>
      <c r="H3" s="799"/>
      <c r="I3" s="357" t="s">
        <v>53</v>
      </c>
    </row>
    <row r="4" spans="1:12" ht="13.5" customHeight="1" thickBot="1" x14ac:dyDescent="0.25">
      <c r="A4" s="812"/>
      <c r="B4" s="803"/>
      <c r="C4" s="806"/>
      <c r="D4" s="809"/>
      <c r="E4" s="796"/>
      <c r="F4" s="796"/>
      <c r="G4" s="800"/>
      <c r="H4" s="801"/>
      <c r="I4" s="357"/>
    </row>
    <row r="5" spans="1:12" ht="15.75" customHeight="1" thickBot="1" x14ac:dyDescent="0.25">
      <c r="A5" s="813"/>
      <c r="B5" s="804"/>
      <c r="C5" s="807"/>
      <c r="D5" s="810"/>
      <c r="E5" s="797"/>
      <c r="F5" s="797"/>
      <c r="G5" s="355" t="s">
        <v>123</v>
      </c>
      <c r="H5" s="358" t="s">
        <v>28</v>
      </c>
      <c r="I5" s="359" t="s">
        <v>120</v>
      </c>
    </row>
    <row r="6" spans="1:12" ht="41.25" customHeight="1" x14ac:dyDescent="0.2">
      <c r="A6" s="698" t="s">
        <v>60</v>
      </c>
      <c r="B6" s="699" t="s">
        <v>364</v>
      </c>
      <c r="C6" s="700" t="s">
        <v>27</v>
      </c>
      <c r="D6" s="696">
        <v>84475</v>
      </c>
      <c r="E6" s="696">
        <v>84281</v>
      </c>
      <c r="F6" s="696">
        <v>84569</v>
      </c>
      <c r="G6" s="696">
        <f>F6-D6</f>
        <v>94</v>
      </c>
      <c r="H6" s="708">
        <f>F6/D6*100</f>
        <v>100.11127552530334</v>
      </c>
      <c r="I6" s="127"/>
      <c r="J6" s="27"/>
      <c r="K6" s="27"/>
    </row>
    <row r="7" spans="1:12" ht="16.5" x14ac:dyDescent="0.2">
      <c r="A7" s="452"/>
      <c r="B7" s="453" t="s">
        <v>30</v>
      </c>
      <c r="C7" s="454"/>
      <c r="D7" s="450"/>
      <c r="E7" s="450"/>
      <c r="F7" s="450"/>
      <c r="G7" s="450"/>
      <c r="H7" s="451"/>
      <c r="I7" s="128"/>
    </row>
    <row r="8" spans="1:12" ht="19.5" x14ac:dyDescent="0.2">
      <c r="A8" s="455" t="s">
        <v>338</v>
      </c>
      <c r="B8" s="456" t="s">
        <v>365</v>
      </c>
      <c r="C8" s="454"/>
      <c r="D8" s="504" t="s">
        <v>310</v>
      </c>
      <c r="E8" s="504" t="s">
        <v>310</v>
      </c>
      <c r="F8" s="504" t="s">
        <v>310</v>
      </c>
      <c r="G8" s="450"/>
      <c r="H8" s="451"/>
      <c r="I8" s="128"/>
    </row>
    <row r="9" spans="1:12" ht="16.5" x14ac:dyDescent="0.2">
      <c r="A9" s="455" t="s">
        <v>339</v>
      </c>
      <c r="B9" s="701" t="s">
        <v>353</v>
      </c>
      <c r="C9" s="457" t="s">
        <v>27</v>
      </c>
      <c r="D9" s="450">
        <v>10371</v>
      </c>
      <c r="E9" s="450">
        <v>10258</v>
      </c>
      <c r="F9" s="450">
        <v>10313</v>
      </c>
      <c r="G9" s="450">
        <f t="shared" ref="G9:G21" si="0">F9-D9</f>
        <v>-58</v>
      </c>
      <c r="H9" s="451">
        <f t="shared" ref="H9:H21" si="1">F9/D9*100</f>
        <v>99.440748240285416</v>
      </c>
      <c r="I9" s="128"/>
      <c r="J9" s="9"/>
      <c r="K9" s="27"/>
      <c r="L9" s="9"/>
    </row>
    <row r="10" spans="1:12" ht="16.5" x14ac:dyDescent="0.2">
      <c r="A10" s="455" t="s">
        <v>340</v>
      </c>
      <c r="B10" s="702" t="s">
        <v>354</v>
      </c>
      <c r="C10" s="457" t="s">
        <v>27</v>
      </c>
      <c r="D10" s="450">
        <v>23889</v>
      </c>
      <c r="E10" s="450">
        <v>23854</v>
      </c>
      <c r="F10" s="450">
        <v>23599</v>
      </c>
      <c r="G10" s="450">
        <f t="shared" si="0"/>
        <v>-290</v>
      </c>
      <c r="H10" s="451">
        <f t="shared" si="1"/>
        <v>98.786052157896947</v>
      </c>
      <c r="I10" s="128"/>
      <c r="J10" s="9"/>
      <c r="K10" s="27"/>
      <c r="L10" s="9"/>
    </row>
    <row r="11" spans="1:12" ht="16.5" x14ac:dyDescent="0.2">
      <c r="A11" s="455" t="s">
        <v>341</v>
      </c>
      <c r="B11" s="458" t="s">
        <v>355</v>
      </c>
      <c r="C11" s="457" t="s">
        <v>27</v>
      </c>
      <c r="D11" s="450">
        <v>3506</v>
      </c>
      <c r="E11" s="450">
        <v>3469</v>
      </c>
      <c r="F11" s="450">
        <v>3485</v>
      </c>
      <c r="G11" s="450">
        <f t="shared" si="0"/>
        <v>-21</v>
      </c>
      <c r="H11" s="451">
        <f t="shared" si="1"/>
        <v>99.401026811180841</v>
      </c>
      <c r="I11" s="128"/>
      <c r="J11" s="9"/>
      <c r="K11" s="27"/>
      <c r="L11" s="9"/>
    </row>
    <row r="12" spans="1:12" ht="16.5" x14ac:dyDescent="0.2">
      <c r="A12" s="455" t="s">
        <v>342</v>
      </c>
      <c r="B12" s="354" t="s">
        <v>356</v>
      </c>
      <c r="C12" s="457" t="s">
        <v>27</v>
      </c>
      <c r="D12" s="450">
        <v>5950</v>
      </c>
      <c r="E12" s="450">
        <v>6247</v>
      </c>
      <c r="F12" s="450">
        <v>6930</v>
      </c>
      <c r="G12" s="450">
        <f t="shared" si="0"/>
        <v>980</v>
      </c>
      <c r="H12" s="451">
        <f t="shared" si="1"/>
        <v>116.47058823529413</v>
      </c>
      <c r="I12" s="128"/>
      <c r="J12" s="9"/>
      <c r="K12" s="27"/>
      <c r="L12" s="9"/>
    </row>
    <row r="13" spans="1:12" ht="33" x14ac:dyDescent="0.2">
      <c r="A13" s="455" t="s">
        <v>343</v>
      </c>
      <c r="B13" s="703" t="s">
        <v>357</v>
      </c>
      <c r="C13" s="704" t="s">
        <v>27</v>
      </c>
      <c r="D13" s="450">
        <v>1514</v>
      </c>
      <c r="E13" s="450">
        <v>1534</v>
      </c>
      <c r="F13" s="450">
        <v>1672</v>
      </c>
      <c r="G13" s="450">
        <f t="shared" si="0"/>
        <v>158</v>
      </c>
      <c r="H13" s="451">
        <f t="shared" si="1"/>
        <v>110.43593130779392</v>
      </c>
      <c r="I13" s="128"/>
      <c r="J13" s="9"/>
      <c r="K13" s="27"/>
      <c r="L13" s="9"/>
    </row>
    <row r="14" spans="1:12" s="28" customFormat="1" ht="16.5" x14ac:dyDescent="0.2">
      <c r="A14" s="455" t="s">
        <v>344</v>
      </c>
      <c r="B14" s="703" t="s">
        <v>358</v>
      </c>
      <c r="C14" s="704" t="s">
        <v>27</v>
      </c>
      <c r="D14" s="450">
        <v>1245</v>
      </c>
      <c r="E14" s="450">
        <v>1214</v>
      </c>
      <c r="F14" s="450">
        <v>1189</v>
      </c>
      <c r="G14" s="450">
        <f t="shared" si="0"/>
        <v>-56</v>
      </c>
      <c r="H14" s="451">
        <f t="shared" si="1"/>
        <v>95.502008032128515</v>
      </c>
      <c r="I14" s="129"/>
      <c r="J14" s="34"/>
      <c r="K14" s="35"/>
      <c r="L14" s="34"/>
    </row>
    <row r="15" spans="1:12" ht="16.5" x14ac:dyDescent="0.2">
      <c r="A15" s="455" t="s">
        <v>345</v>
      </c>
      <c r="B15" s="459" t="s">
        <v>160</v>
      </c>
      <c r="C15" s="457" t="s">
        <v>27</v>
      </c>
      <c r="D15" s="450">
        <v>10680</v>
      </c>
      <c r="E15" s="450">
        <v>10501</v>
      </c>
      <c r="F15" s="450">
        <v>10243</v>
      </c>
      <c r="G15" s="450">
        <f t="shared" si="0"/>
        <v>-437</v>
      </c>
      <c r="H15" s="451">
        <f t="shared" si="1"/>
        <v>95.908239700374537</v>
      </c>
      <c r="I15" s="128"/>
      <c r="J15" s="9"/>
      <c r="K15" s="27"/>
      <c r="L15" s="9"/>
    </row>
    <row r="16" spans="1:12" ht="16.5" x14ac:dyDescent="0.2">
      <c r="A16" s="455" t="s">
        <v>346</v>
      </c>
      <c r="B16" s="705" t="s">
        <v>359</v>
      </c>
      <c r="C16" s="457" t="s">
        <v>27</v>
      </c>
      <c r="D16" s="450">
        <v>911</v>
      </c>
      <c r="E16" s="450">
        <v>866</v>
      </c>
      <c r="F16" s="450">
        <v>792</v>
      </c>
      <c r="G16" s="450">
        <f t="shared" si="0"/>
        <v>-119</v>
      </c>
      <c r="H16" s="451">
        <f t="shared" si="1"/>
        <v>86.937431394072448</v>
      </c>
      <c r="I16" s="128"/>
      <c r="J16" s="9"/>
      <c r="K16" s="27"/>
      <c r="L16" s="9"/>
    </row>
    <row r="17" spans="1:12" ht="16.5" customHeight="1" x14ac:dyDescent="0.2">
      <c r="A17" s="455" t="s">
        <v>347</v>
      </c>
      <c r="B17" s="354" t="s">
        <v>360</v>
      </c>
      <c r="C17" s="457" t="s">
        <v>27</v>
      </c>
      <c r="D17" s="450">
        <v>5605</v>
      </c>
      <c r="E17" s="450">
        <v>5611</v>
      </c>
      <c r="F17" s="450">
        <v>5623</v>
      </c>
      <c r="G17" s="450">
        <f t="shared" si="0"/>
        <v>18</v>
      </c>
      <c r="H17" s="451">
        <f t="shared" si="1"/>
        <v>100.32114183764496</v>
      </c>
      <c r="I17" s="128"/>
      <c r="J17" s="9"/>
      <c r="K17" s="27"/>
      <c r="L17" s="9"/>
    </row>
    <row r="18" spans="1:12" ht="33" x14ac:dyDescent="0.2">
      <c r="A18" s="455" t="s">
        <v>348</v>
      </c>
      <c r="B18" s="354" t="s">
        <v>361</v>
      </c>
      <c r="C18" s="457" t="s">
        <v>27</v>
      </c>
      <c r="D18" s="450">
        <v>4620</v>
      </c>
      <c r="E18" s="450">
        <v>4621</v>
      </c>
      <c r="F18" s="450">
        <v>4643</v>
      </c>
      <c r="G18" s="450">
        <f t="shared" si="0"/>
        <v>23</v>
      </c>
      <c r="H18" s="451">
        <f t="shared" si="1"/>
        <v>100.49783549783551</v>
      </c>
      <c r="I18" s="128"/>
      <c r="J18" s="9"/>
      <c r="K18" s="27"/>
      <c r="L18" s="9"/>
    </row>
    <row r="19" spans="1:12" ht="16.5" x14ac:dyDescent="0.2">
      <c r="A19" s="455" t="s">
        <v>349</v>
      </c>
      <c r="B19" s="354" t="s">
        <v>55</v>
      </c>
      <c r="C19" s="457" t="s">
        <v>27</v>
      </c>
      <c r="D19" s="450">
        <v>7522</v>
      </c>
      <c r="E19" s="450">
        <v>7520</v>
      </c>
      <c r="F19" s="450">
        <v>7583</v>
      </c>
      <c r="G19" s="450">
        <f t="shared" si="0"/>
        <v>61</v>
      </c>
      <c r="H19" s="451">
        <f t="shared" si="1"/>
        <v>100.81095453336879</v>
      </c>
      <c r="I19" s="128"/>
      <c r="J19" s="9"/>
      <c r="K19" s="27"/>
      <c r="L19" s="9"/>
    </row>
    <row r="20" spans="1:12" ht="16.5" x14ac:dyDescent="0.2">
      <c r="A20" s="455" t="s">
        <v>350</v>
      </c>
      <c r="B20" s="354" t="s">
        <v>362</v>
      </c>
      <c r="C20" s="457" t="s">
        <v>27</v>
      </c>
      <c r="D20" s="450">
        <v>6352</v>
      </c>
      <c r="E20" s="450">
        <v>6312</v>
      </c>
      <c r="F20" s="450">
        <v>6261</v>
      </c>
      <c r="G20" s="450">
        <f t="shared" si="0"/>
        <v>-91</v>
      </c>
      <c r="H20" s="451">
        <f t="shared" si="1"/>
        <v>98.567380352644847</v>
      </c>
      <c r="I20" s="128"/>
      <c r="J20" s="9"/>
      <c r="K20" s="27"/>
      <c r="L20" s="9"/>
    </row>
    <row r="21" spans="1:12" ht="16.5" x14ac:dyDescent="0.2">
      <c r="A21" s="455" t="s">
        <v>351</v>
      </c>
      <c r="B21" s="354" t="s">
        <v>112</v>
      </c>
      <c r="C21" s="457" t="s">
        <v>27</v>
      </c>
      <c r="D21" s="450">
        <v>2289</v>
      </c>
      <c r="E21" s="450">
        <v>2251</v>
      </c>
      <c r="F21" s="450">
        <v>2212</v>
      </c>
      <c r="G21" s="450">
        <f t="shared" si="0"/>
        <v>-77</v>
      </c>
      <c r="H21" s="451">
        <f t="shared" si="1"/>
        <v>96.63608562691131</v>
      </c>
      <c r="I21" s="128"/>
      <c r="J21" s="9"/>
      <c r="K21" s="27"/>
      <c r="L21" s="9"/>
    </row>
    <row r="22" spans="1:12" s="12" customFormat="1" ht="19.5" x14ac:dyDescent="0.2">
      <c r="A22" s="455" t="s">
        <v>352</v>
      </c>
      <c r="B22" s="460" t="s">
        <v>366</v>
      </c>
      <c r="C22" s="457" t="s">
        <v>27</v>
      </c>
      <c r="D22" s="504" t="s">
        <v>310</v>
      </c>
      <c r="E22" s="504" t="s">
        <v>310</v>
      </c>
      <c r="F22" s="504" t="s">
        <v>310</v>
      </c>
      <c r="G22" s="450"/>
      <c r="H22" s="451"/>
      <c r="I22" s="130"/>
      <c r="J22" s="9"/>
      <c r="K22" s="27"/>
      <c r="L22" s="9"/>
    </row>
    <row r="23" spans="1:12" s="12" customFormat="1" ht="36" x14ac:dyDescent="0.2">
      <c r="A23" s="360" t="s">
        <v>61</v>
      </c>
      <c r="B23" s="361" t="s">
        <v>396</v>
      </c>
      <c r="C23" s="362" t="s">
        <v>27</v>
      </c>
      <c r="D23" s="363">
        <v>7056</v>
      </c>
      <c r="E23" s="363">
        <v>7056</v>
      </c>
      <c r="F23" s="363">
        <v>7056</v>
      </c>
      <c r="G23" s="363">
        <v>0</v>
      </c>
      <c r="H23" s="364">
        <v>100</v>
      </c>
      <c r="I23" s="130"/>
      <c r="J23" s="9"/>
      <c r="K23" s="27"/>
      <c r="L23" s="9"/>
    </row>
    <row r="24" spans="1:12" s="12" customFormat="1" ht="36.75" customHeight="1" thickBot="1" x14ac:dyDescent="0.25">
      <c r="A24" s="706" t="s">
        <v>62</v>
      </c>
      <c r="B24" s="707" t="s">
        <v>367</v>
      </c>
      <c r="C24" s="693" t="s">
        <v>27</v>
      </c>
      <c r="D24" s="697">
        <f>D6+D23</f>
        <v>91531</v>
      </c>
      <c r="E24" s="697">
        <f>E6+E23</f>
        <v>91337</v>
      </c>
      <c r="F24" s="697">
        <f>F6+F23</f>
        <v>91625</v>
      </c>
      <c r="G24" s="697">
        <f>F24-D24</f>
        <v>94</v>
      </c>
      <c r="H24" s="709">
        <f>F24/D24*100</f>
        <v>100.10269744676667</v>
      </c>
      <c r="I24" s="130"/>
      <c r="J24" s="9"/>
      <c r="K24" s="27"/>
      <c r="L24" s="9"/>
    </row>
    <row r="25" spans="1:12" s="12" customFormat="1" ht="21" customHeight="1" x14ac:dyDescent="0.2">
      <c r="A25" s="766" t="s">
        <v>383</v>
      </c>
      <c r="B25" s="766"/>
      <c r="C25" s="766"/>
      <c r="D25" s="766"/>
      <c r="E25" s="766"/>
      <c r="F25" s="766"/>
      <c r="G25" s="766"/>
      <c r="H25" s="766"/>
      <c r="I25" s="130"/>
      <c r="J25" s="9"/>
      <c r="K25" s="27"/>
      <c r="L25" s="9"/>
    </row>
    <row r="26" spans="1:12" s="12" customFormat="1" ht="34.5" customHeight="1" x14ac:dyDescent="0.2">
      <c r="A26" s="766" t="s">
        <v>363</v>
      </c>
      <c r="B26" s="766"/>
      <c r="C26" s="766"/>
      <c r="D26" s="766"/>
      <c r="E26" s="766"/>
      <c r="F26" s="766"/>
      <c r="G26" s="766"/>
      <c r="H26" s="766"/>
      <c r="I26" s="130"/>
      <c r="J26" s="9"/>
      <c r="K26" s="27"/>
      <c r="L26" s="9"/>
    </row>
    <row r="27" spans="1:12" s="12" customFormat="1" ht="19.5" customHeight="1" x14ac:dyDescent="0.2">
      <c r="A27" s="766" t="s">
        <v>388</v>
      </c>
      <c r="B27" s="766"/>
      <c r="C27" s="766"/>
      <c r="D27" s="766"/>
      <c r="E27" s="766"/>
      <c r="F27" s="766"/>
      <c r="G27" s="766"/>
      <c r="H27" s="766"/>
      <c r="I27" s="139"/>
      <c r="J27" s="9"/>
      <c r="K27" s="27"/>
      <c r="L27" s="9"/>
    </row>
    <row r="28" spans="1:12" s="12" customFormat="1" ht="9" customHeight="1" x14ac:dyDescent="0.2">
      <c r="A28" s="221"/>
      <c r="B28" s="221"/>
      <c r="C28" s="221"/>
      <c r="D28" s="221"/>
      <c r="E28" s="613"/>
      <c r="F28" s="221"/>
      <c r="G28" s="221"/>
      <c r="H28" s="221"/>
      <c r="I28" s="139"/>
      <c r="J28" s="9"/>
      <c r="K28" s="27"/>
      <c r="L28" s="9"/>
    </row>
    <row r="29" spans="1:12" s="12" customFormat="1" ht="19.5" customHeight="1" x14ac:dyDescent="0.2">
      <c r="A29" s="767" t="s">
        <v>174</v>
      </c>
      <c r="B29" s="767"/>
      <c r="C29" s="767"/>
      <c r="D29" s="767"/>
      <c r="E29" s="767"/>
      <c r="F29" s="767"/>
      <c r="G29" s="767"/>
      <c r="H29" s="767"/>
      <c r="I29" s="139"/>
      <c r="J29" s="9"/>
      <c r="K29" s="27"/>
      <c r="L29" s="9"/>
    </row>
    <row r="30" spans="1:12" s="12" customFormat="1" ht="12.75" customHeight="1" thickBot="1" x14ac:dyDescent="0.25">
      <c r="A30" s="221"/>
      <c r="B30" s="221"/>
      <c r="C30" s="221"/>
      <c r="D30" s="221"/>
      <c r="E30" s="613"/>
      <c r="F30" s="221"/>
      <c r="G30" s="221"/>
      <c r="H30" s="221"/>
      <c r="I30" s="139"/>
      <c r="J30" s="9"/>
      <c r="K30" s="27"/>
      <c r="L30" s="9"/>
    </row>
    <row r="31" spans="1:12" s="12" customFormat="1" ht="28.5" customHeight="1" thickBot="1" x14ac:dyDescent="0.25">
      <c r="A31" s="768" t="s">
        <v>68</v>
      </c>
      <c r="B31" s="769"/>
      <c r="C31" s="776" t="s">
        <v>113</v>
      </c>
      <c r="D31" s="778" t="s">
        <v>497</v>
      </c>
      <c r="E31" s="778" t="s">
        <v>493</v>
      </c>
      <c r="F31" s="778" t="s">
        <v>499</v>
      </c>
      <c r="G31" s="784" t="s">
        <v>498</v>
      </c>
      <c r="H31" s="785"/>
      <c r="I31" s="264"/>
      <c r="J31" s="9"/>
      <c r="K31" s="27"/>
      <c r="L31" s="9"/>
    </row>
    <row r="32" spans="1:12" s="12" customFormat="1" ht="17.25" thickBot="1" x14ac:dyDescent="0.25">
      <c r="A32" s="770"/>
      <c r="B32" s="771"/>
      <c r="C32" s="777"/>
      <c r="D32" s="779"/>
      <c r="E32" s="779"/>
      <c r="F32" s="779"/>
      <c r="G32" s="355" t="s">
        <v>123</v>
      </c>
      <c r="H32" s="356" t="s">
        <v>28</v>
      </c>
      <c r="I32" s="264"/>
      <c r="J32" s="9"/>
      <c r="K32" s="27"/>
      <c r="L32" s="9"/>
    </row>
    <row r="33" spans="1:13" s="12" customFormat="1" ht="28.5" customHeight="1" x14ac:dyDescent="0.2">
      <c r="A33" s="780" t="s">
        <v>385</v>
      </c>
      <c r="B33" s="781"/>
      <c r="C33" s="476" t="s">
        <v>27</v>
      </c>
      <c r="D33" s="467">
        <v>9800</v>
      </c>
      <c r="E33" s="467">
        <v>9888</v>
      </c>
      <c r="F33" s="467">
        <f>F34+F36+F37+F38+F39</f>
        <v>9890</v>
      </c>
      <c r="G33" s="467">
        <f>F33-D33</f>
        <v>90</v>
      </c>
      <c r="H33" s="469">
        <f>F33/D33*100</f>
        <v>100.91836734693878</v>
      </c>
      <c r="I33" s="264"/>
      <c r="J33" s="9"/>
      <c r="K33" s="27"/>
      <c r="L33" s="9"/>
    </row>
    <row r="34" spans="1:13" s="12" customFormat="1" ht="30.75" customHeight="1" x14ac:dyDescent="0.2">
      <c r="A34" s="782" t="s">
        <v>333</v>
      </c>
      <c r="B34" s="783"/>
      <c r="C34" s="369" t="s">
        <v>27</v>
      </c>
      <c r="D34" s="372">
        <v>988</v>
      </c>
      <c r="E34" s="372">
        <v>978</v>
      </c>
      <c r="F34" s="372">
        <v>974</v>
      </c>
      <c r="G34" s="372">
        <f>F34-D34</f>
        <v>-14</v>
      </c>
      <c r="H34" s="373">
        <f>F34/D34*100</f>
        <v>98.582995951417004</v>
      </c>
      <c r="I34" s="139"/>
      <c r="J34" s="9"/>
      <c r="K34" s="27"/>
      <c r="L34" s="9"/>
    </row>
    <row r="35" spans="1:13" s="12" customFormat="1" ht="19.5" customHeight="1" x14ac:dyDescent="0.2">
      <c r="A35" s="782" t="s">
        <v>334</v>
      </c>
      <c r="B35" s="783"/>
      <c r="C35" s="472"/>
      <c r="D35" s="473"/>
      <c r="E35" s="473"/>
      <c r="F35" s="474"/>
      <c r="G35" s="141"/>
      <c r="H35" s="273"/>
      <c r="I35" s="139"/>
      <c r="J35" s="9"/>
      <c r="K35" s="27"/>
      <c r="L35" s="9"/>
    </row>
    <row r="36" spans="1:13" s="12" customFormat="1" ht="19.5" customHeight="1" x14ac:dyDescent="0.2">
      <c r="A36" s="772" t="s">
        <v>335</v>
      </c>
      <c r="B36" s="773"/>
      <c r="C36" s="471" t="s">
        <v>27</v>
      </c>
      <c r="D36" s="464">
        <v>412</v>
      </c>
      <c r="E36" s="464">
        <v>421</v>
      </c>
      <c r="F36" s="464">
        <v>420</v>
      </c>
      <c r="G36" s="464">
        <f t="shared" ref="G36:G41" si="2">F36-D36</f>
        <v>8</v>
      </c>
      <c r="H36" s="465">
        <f t="shared" ref="H36:H42" si="3">F36/D36*100</f>
        <v>101.94174757281553</v>
      </c>
      <c r="I36" s="139"/>
      <c r="J36" s="9"/>
      <c r="K36" s="27"/>
      <c r="L36" s="9"/>
    </row>
    <row r="37" spans="1:13" s="12" customFormat="1" ht="36" customHeight="1" x14ac:dyDescent="0.2">
      <c r="A37" s="772" t="s">
        <v>471</v>
      </c>
      <c r="B37" s="773"/>
      <c r="C37" s="471" t="s">
        <v>27</v>
      </c>
      <c r="D37" s="464">
        <v>413</v>
      </c>
      <c r="E37" s="464">
        <v>385</v>
      </c>
      <c r="F37" s="464">
        <v>395</v>
      </c>
      <c r="G37" s="464">
        <f t="shared" si="2"/>
        <v>-18</v>
      </c>
      <c r="H37" s="465">
        <f t="shared" si="3"/>
        <v>95.641646489104119</v>
      </c>
      <c r="I37" s="139"/>
      <c r="J37" s="9"/>
      <c r="K37" s="27"/>
      <c r="L37" s="9"/>
    </row>
    <row r="38" spans="1:13" s="12" customFormat="1" ht="19.5" customHeight="1" x14ac:dyDescent="0.2">
      <c r="A38" s="774" t="s">
        <v>336</v>
      </c>
      <c r="B38" s="775"/>
      <c r="C38" s="466" t="s">
        <v>27</v>
      </c>
      <c r="D38" s="463">
        <v>6819</v>
      </c>
      <c r="E38" s="463">
        <v>6908</v>
      </c>
      <c r="F38" s="463">
        <v>6911</v>
      </c>
      <c r="G38" s="464">
        <f t="shared" si="2"/>
        <v>92</v>
      </c>
      <c r="H38" s="465">
        <f t="shared" si="3"/>
        <v>101.34917143276141</v>
      </c>
      <c r="I38" s="139"/>
      <c r="J38" s="9"/>
      <c r="K38" s="27"/>
      <c r="L38" s="9"/>
    </row>
    <row r="39" spans="1:13" s="12" customFormat="1" ht="17.25" customHeight="1" x14ac:dyDescent="0.2">
      <c r="A39" s="782" t="s">
        <v>337</v>
      </c>
      <c r="B39" s="783"/>
      <c r="C39" s="141" t="s">
        <v>27</v>
      </c>
      <c r="D39" s="141">
        <v>1168</v>
      </c>
      <c r="E39" s="141">
        <v>1196</v>
      </c>
      <c r="F39" s="141">
        <v>1190</v>
      </c>
      <c r="G39" s="372">
        <f t="shared" si="2"/>
        <v>22</v>
      </c>
      <c r="H39" s="462">
        <f t="shared" si="3"/>
        <v>101.88356164383561</v>
      </c>
      <c r="I39" s="139"/>
      <c r="J39" s="9"/>
      <c r="K39" s="27"/>
      <c r="L39" s="9"/>
    </row>
    <row r="40" spans="1:13" s="12" customFormat="1" ht="37.5" customHeight="1" x14ac:dyDescent="0.2">
      <c r="A40" s="790" t="s">
        <v>500</v>
      </c>
      <c r="B40" s="791"/>
      <c r="C40" s="475" t="s">
        <v>27</v>
      </c>
      <c r="D40" s="468">
        <v>1054</v>
      </c>
      <c r="E40" s="468">
        <v>446</v>
      </c>
      <c r="F40" s="468">
        <v>81</v>
      </c>
      <c r="G40" s="468">
        <f t="shared" si="2"/>
        <v>-973</v>
      </c>
      <c r="H40" s="470">
        <f t="shared" si="3"/>
        <v>7.6850094876660338</v>
      </c>
      <c r="I40" s="139"/>
      <c r="J40" s="9"/>
      <c r="K40" s="27"/>
      <c r="L40" s="9"/>
    </row>
    <row r="41" spans="1:13" s="12" customFormat="1" ht="36.75" customHeight="1" x14ac:dyDescent="0.2">
      <c r="A41" s="790" t="s">
        <v>501</v>
      </c>
      <c r="B41" s="791"/>
      <c r="C41" s="475" t="s">
        <v>27</v>
      </c>
      <c r="D41" s="468">
        <v>1525</v>
      </c>
      <c r="E41" s="468">
        <v>1841</v>
      </c>
      <c r="F41" s="468">
        <v>1022</v>
      </c>
      <c r="G41" s="468">
        <f t="shared" si="2"/>
        <v>-503</v>
      </c>
      <c r="H41" s="470">
        <f t="shared" si="3"/>
        <v>67.016393442622942</v>
      </c>
      <c r="I41" s="139"/>
      <c r="J41" s="9"/>
      <c r="K41" s="27"/>
      <c r="L41" s="9"/>
    </row>
    <row r="42" spans="1:13" s="12" customFormat="1" ht="19.5" customHeight="1" thickBot="1" x14ac:dyDescent="0.25">
      <c r="A42" s="792" t="s">
        <v>503</v>
      </c>
      <c r="B42" s="793"/>
      <c r="C42" s="477" t="s">
        <v>27</v>
      </c>
      <c r="D42" s="478">
        <f>D33+D40+D41</f>
        <v>12379</v>
      </c>
      <c r="E42" s="478">
        <f>E33+E40+E41</f>
        <v>12175</v>
      </c>
      <c r="F42" s="478">
        <f>F33+F40+F41</f>
        <v>10993</v>
      </c>
      <c r="G42" s="429">
        <f>F42-D42</f>
        <v>-1386</v>
      </c>
      <c r="H42" s="479">
        <f t="shared" si="3"/>
        <v>88.803619032232007</v>
      </c>
      <c r="I42" s="264"/>
      <c r="J42" s="9"/>
      <c r="K42" s="27"/>
      <c r="L42" s="9"/>
      <c r="M42" s="217"/>
    </row>
    <row r="43" spans="1:13" s="12" customFormat="1" ht="32.25" customHeight="1" x14ac:dyDescent="0.2">
      <c r="A43" s="786" t="s">
        <v>505</v>
      </c>
      <c r="B43" s="786"/>
      <c r="C43" s="786"/>
      <c r="D43" s="786"/>
      <c r="E43" s="786"/>
      <c r="F43" s="786"/>
      <c r="G43" s="786"/>
      <c r="H43" s="786"/>
      <c r="I43" s="139"/>
      <c r="J43" s="9"/>
      <c r="K43" s="27"/>
      <c r="L43" s="9"/>
    </row>
    <row r="44" spans="1:13" s="12" customFormat="1" ht="21.75" customHeight="1" x14ac:dyDescent="0.2">
      <c r="A44" s="786" t="s">
        <v>502</v>
      </c>
      <c r="B44" s="786"/>
      <c r="C44" s="786"/>
      <c r="D44" s="786"/>
      <c r="E44" s="786"/>
      <c r="F44" s="786"/>
      <c r="G44" s="786"/>
      <c r="H44" s="786"/>
      <c r="I44" s="139"/>
      <c r="J44" s="9"/>
      <c r="K44" s="27"/>
      <c r="L44" s="9"/>
    </row>
    <row r="45" spans="1:13" s="12" customFormat="1" ht="32.25" customHeight="1" x14ac:dyDescent="0.25">
      <c r="A45" s="789" t="s">
        <v>504</v>
      </c>
      <c r="B45" s="789"/>
      <c r="C45" s="789"/>
      <c r="D45" s="789"/>
      <c r="E45" s="789"/>
      <c r="F45" s="789"/>
      <c r="G45" s="789"/>
      <c r="H45" s="789"/>
      <c r="I45" s="139"/>
      <c r="J45" s="9"/>
      <c r="K45" s="27"/>
      <c r="L45" s="9"/>
    </row>
    <row r="46" spans="1:13" s="12" customFormat="1" ht="9.75" customHeight="1" x14ac:dyDescent="0.25">
      <c r="A46" s="365"/>
      <c r="B46" s="365"/>
      <c r="C46" s="365"/>
      <c r="D46" s="365"/>
      <c r="E46" s="612"/>
      <c r="F46" s="365"/>
      <c r="G46" s="365"/>
      <c r="H46" s="365"/>
      <c r="I46" s="139"/>
      <c r="J46" s="9"/>
      <c r="K46" s="27"/>
      <c r="L46" s="9"/>
    </row>
    <row r="47" spans="1:13" s="12" customFormat="1" ht="20.25" customHeight="1" x14ac:dyDescent="0.2">
      <c r="A47" s="767" t="s">
        <v>449</v>
      </c>
      <c r="B47" s="767"/>
      <c r="C47" s="767"/>
      <c r="D47" s="767"/>
      <c r="E47" s="767"/>
      <c r="F47" s="767"/>
      <c r="G47" s="767"/>
      <c r="H47" s="767"/>
      <c r="I47" s="139"/>
      <c r="J47" s="9"/>
      <c r="K47" s="27"/>
      <c r="L47" s="9"/>
    </row>
    <row r="48" spans="1:13" s="12" customFormat="1" ht="9.75" customHeight="1" thickBot="1" x14ac:dyDescent="0.25">
      <c r="A48" s="221"/>
      <c r="B48" s="221"/>
      <c r="C48" s="221"/>
      <c r="D48" s="221"/>
      <c r="E48" s="613"/>
      <c r="F48" s="221"/>
      <c r="G48" s="221"/>
      <c r="H48" s="221"/>
      <c r="I48" s="139"/>
      <c r="J48" s="9"/>
      <c r="K48" s="27"/>
      <c r="L48" s="9"/>
    </row>
    <row r="49" spans="1:12" s="12" customFormat="1" ht="33.75" customHeight="1" thickBot="1" x14ac:dyDescent="0.25">
      <c r="A49" s="817" t="s">
        <v>68</v>
      </c>
      <c r="B49" s="818"/>
      <c r="C49" s="787" t="s">
        <v>113</v>
      </c>
      <c r="D49" s="827" t="s">
        <v>506</v>
      </c>
      <c r="E49" s="778" t="s">
        <v>464</v>
      </c>
      <c r="F49" s="778" t="s">
        <v>507</v>
      </c>
      <c r="G49" s="825" t="s">
        <v>508</v>
      </c>
      <c r="H49" s="826"/>
      <c r="I49" s="139"/>
      <c r="J49" s="9"/>
      <c r="K49" s="61"/>
      <c r="L49" s="9"/>
    </row>
    <row r="50" spans="1:12" s="12" customFormat="1" ht="17.25" thickBot="1" x14ac:dyDescent="0.25">
      <c r="A50" s="819"/>
      <c r="B50" s="820"/>
      <c r="C50" s="788"/>
      <c r="D50" s="828"/>
      <c r="E50" s="779"/>
      <c r="F50" s="779"/>
      <c r="G50" s="355" t="s">
        <v>123</v>
      </c>
      <c r="H50" s="356" t="s">
        <v>28</v>
      </c>
      <c r="I50" s="139"/>
      <c r="J50" s="9"/>
      <c r="K50" s="61"/>
      <c r="L50" s="9"/>
    </row>
    <row r="51" spans="1:12" ht="26.25" customHeight="1" x14ac:dyDescent="0.2">
      <c r="A51" s="821" t="s">
        <v>399</v>
      </c>
      <c r="B51" s="822"/>
      <c r="C51" s="369" t="s">
        <v>27</v>
      </c>
      <c r="D51" s="366">
        <v>39540</v>
      </c>
      <c r="E51" s="366">
        <v>40070</v>
      </c>
      <c r="F51" s="366">
        <v>40171</v>
      </c>
      <c r="G51" s="372">
        <f>F51-D51</f>
        <v>631</v>
      </c>
      <c r="H51" s="373">
        <f>F51/D51*100</f>
        <v>101.59585230146686</v>
      </c>
      <c r="I51" s="120"/>
      <c r="K51" s="4"/>
      <c r="L51" s="39"/>
    </row>
    <row r="52" spans="1:12" ht="16.5" x14ac:dyDescent="0.2">
      <c r="A52" s="782" t="s">
        <v>172</v>
      </c>
      <c r="B52" s="783"/>
      <c r="C52" s="370" t="s">
        <v>27</v>
      </c>
      <c r="D52" s="367">
        <v>21847</v>
      </c>
      <c r="E52" s="367" t="s">
        <v>473</v>
      </c>
      <c r="F52" s="367" t="s">
        <v>473</v>
      </c>
      <c r="G52" s="372"/>
      <c r="H52" s="373"/>
      <c r="I52" s="120"/>
      <c r="K52" s="4"/>
    </row>
    <row r="53" spans="1:12" ht="16.5" x14ac:dyDescent="0.2">
      <c r="A53" s="782" t="s">
        <v>173</v>
      </c>
      <c r="B53" s="783"/>
      <c r="C53" s="370" t="s">
        <v>27</v>
      </c>
      <c r="D53" s="367">
        <v>17693</v>
      </c>
      <c r="E53" s="367" t="s">
        <v>473</v>
      </c>
      <c r="F53" s="367" t="s">
        <v>473</v>
      </c>
      <c r="G53" s="372"/>
      <c r="H53" s="373"/>
      <c r="I53" s="120"/>
      <c r="K53" s="4"/>
    </row>
    <row r="54" spans="1:12" ht="18" customHeight="1" x14ac:dyDescent="0.2">
      <c r="A54" s="823" t="s">
        <v>309</v>
      </c>
      <c r="B54" s="824"/>
      <c r="C54" s="370"/>
      <c r="D54" s="367"/>
      <c r="E54" s="367"/>
      <c r="F54" s="367"/>
      <c r="G54" s="372"/>
      <c r="H54" s="373"/>
      <c r="I54" s="120"/>
      <c r="K54" s="4"/>
    </row>
    <row r="55" spans="1:12" ht="16.5" x14ac:dyDescent="0.2">
      <c r="A55" s="823" t="s">
        <v>159</v>
      </c>
      <c r="B55" s="824"/>
      <c r="C55" s="370" t="s">
        <v>27</v>
      </c>
      <c r="D55" s="367">
        <v>34788</v>
      </c>
      <c r="E55" s="367" t="s">
        <v>473</v>
      </c>
      <c r="F55" s="367" t="s">
        <v>473</v>
      </c>
      <c r="G55" s="372"/>
      <c r="H55" s="373"/>
      <c r="I55" s="120"/>
      <c r="K55" s="4"/>
    </row>
    <row r="56" spans="1:12" ht="16.5" x14ac:dyDescent="0.2">
      <c r="A56" s="782" t="s">
        <v>172</v>
      </c>
      <c r="B56" s="783"/>
      <c r="C56" s="370" t="s">
        <v>27</v>
      </c>
      <c r="D56" s="367">
        <v>21531</v>
      </c>
      <c r="E56" s="367" t="s">
        <v>473</v>
      </c>
      <c r="F56" s="367" t="s">
        <v>473</v>
      </c>
      <c r="G56" s="372"/>
      <c r="H56" s="373"/>
      <c r="I56" s="120"/>
      <c r="K56" s="4"/>
    </row>
    <row r="57" spans="1:12" ht="16.5" x14ac:dyDescent="0.2">
      <c r="A57" s="782" t="s">
        <v>173</v>
      </c>
      <c r="B57" s="783"/>
      <c r="C57" s="370" t="s">
        <v>27</v>
      </c>
      <c r="D57" s="367">
        <v>13257</v>
      </c>
      <c r="E57" s="367" t="s">
        <v>473</v>
      </c>
      <c r="F57" s="367" t="s">
        <v>473</v>
      </c>
      <c r="G57" s="372"/>
      <c r="H57" s="373"/>
      <c r="I57" s="120"/>
      <c r="K57" s="4"/>
    </row>
    <row r="58" spans="1:12" ht="16.5" x14ac:dyDescent="0.2">
      <c r="A58" s="790" t="s">
        <v>158</v>
      </c>
      <c r="B58" s="791"/>
      <c r="C58" s="370" t="s">
        <v>27</v>
      </c>
      <c r="D58" s="367">
        <v>1879</v>
      </c>
      <c r="E58" s="367" t="s">
        <v>473</v>
      </c>
      <c r="F58" s="367" t="s">
        <v>473</v>
      </c>
      <c r="G58" s="372"/>
      <c r="H58" s="373"/>
      <c r="I58" s="120"/>
      <c r="K58" s="4"/>
      <c r="L58" s="39"/>
    </row>
    <row r="59" spans="1:12" ht="16.5" x14ac:dyDescent="0.2">
      <c r="A59" s="782" t="s">
        <v>172</v>
      </c>
      <c r="B59" s="783"/>
      <c r="C59" s="370" t="s">
        <v>27</v>
      </c>
      <c r="D59" s="367">
        <v>311</v>
      </c>
      <c r="E59" s="367" t="s">
        <v>473</v>
      </c>
      <c r="F59" s="367" t="s">
        <v>473</v>
      </c>
      <c r="G59" s="372"/>
      <c r="H59" s="373"/>
      <c r="I59" s="120"/>
      <c r="K59" s="4"/>
    </row>
    <row r="60" spans="1:12" ht="16.5" x14ac:dyDescent="0.2">
      <c r="A60" s="782" t="s">
        <v>173</v>
      </c>
      <c r="B60" s="783"/>
      <c r="C60" s="370" t="s">
        <v>27</v>
      </c>
      <c r="D60" s="367">
        <v>1568</v>
      </c>
      <c r="E60" s="367" t="s">
        <v>473</v>
      </c>
      <c r="F60" s="367" t="s">
        <v>473</v>
      </c>
      <c r="G60" s="372"/>
      <c r="H60" s="373"/>
      <c r="I60" s="120"/>
      <c r="K60" s="4"/>
    </row>
    <row r="61" spans="1:12" ht="33.75" customHeight="1" thickBot="1" x14ac:dyDescent="0.25">
      <c r="A61" s="815" t="s">
        <v>332</v>
      </c>
      <c r="B61" s="816"/>
      <c r="C61" s="371" t="s">
        <v>27</v>
      </c>
      <c r="D61" s="368">
        <v>2873</v>
      </c>
      <c r="E61" s="368" t="s">
        <v>473</v>
      </c>
      <c r="F61" s="368" t="s">
        <v>473</v>
      </c>
      <c r="G61" s="140"/>
      <c r="H61" s="374"/>
      <c r="I61" s="121"/>
      <c r="K61" s="4"/>
    </row>
    <row r="62" spans="1:12" ht="34.5" customHeight="1" x14ac:dyDescent="0.2">
      <c r="A62" s="814" t="s">
        <v>472</v>
      </c>
      <c r="B62" s="814"/>
      <c r="C62" s="814"/>
      <c r="D62" s="814"/>
      <c r="E62" s="814"/>
      <c r="F62" s="814"/>
      <c r="G62" s="814"/>
      <c r="H62" s="814"/>
      <c r="I62" s="56"/>
    </row>
    <row r="69" spans="2:9" x14ac:dyDescent="0.2">
      <c r="B69" s="12"/>
      <c r="C69" s="12"/>
      <c r="D69" s="12"/>
      <c r="E69" s="12"/>
      <c r="F69" s="12"/>
      <c r="G69" s="12"/>
      <c r="H69" s="12"/>
      <c r="I69" s="12"/>
    </row>
  </sheetData>
  <mergeCells count="51">
    <mergeCell ref="A62:H62"/>
    <mergeCell ref="A61:B61"/>
    <mergeCell ref="A49:B50"/>
    <mergeCell ref="A51:B51"/>
    <mergeCell ref="A52:B52"/>
    <mergeCell ref="A53:B53"/>
    <mergeCell ref="A54:B54"/>
    <mergeCell ref="A56:B56"/>
    <mergeCell ref="A59:B59"/>
    <mergeCell ref="A60:B60"/>
    <mergeCell ref="F49:F50"/>
    <mergeCell ref="G49:H49"/>
    <mergeCell ref="A55:B55"/>
    <mergeCell ref="A57:B57"/>
    <mergeCell ref="D49:D50"/>
    <mergeCell ref="A58:B58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3:A5"/>
    <mergeCell ref="E3:E5"/>
    <mergeCell ref="E49:E50"/>
    <mergeCell ref="A47:H47"/>
    <mergeCell ref="F31:F32"/>
    <mergeCell ref="A33:B33"/>
    <mergeCell ref="A34:B34"/>
    <mergeCell ref="A35:B35"/>
    <mergeCell ref="A36:B36"/>
    <mergeCell ref="G31:H31"/>
    <mergeCell ref="A43:H43"/>
    <mergeCell ref="C49:C50"/>
    <mergeCell ref="A45:H45"/>
    <mergeCell ref="A39:B39"/>
    <mergeCell ref="A44:H44"/>
    <mergeCell ref="A40:B40"/>
    <mergeCell ref="A41:B41"/>
    <mergeCell ref="A42:B42"/>
    <mergeCell ref="A27:H27"/>
    <mergeCell ref="A29:H29"/>
    <mergeCell ref="A31:B32"/>
    <mergeCell ref="A37:B37"/>
    <mergeCell ref="A38:B38"/>
    <mergeCell ref="C31:C32"/>
    <mergeCell ref="D31:D32"/>
    <mergeCell ref="E31:E32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R27"/>
  <sheetViews>
    <sheetView zoomScale="90" zoomScaleNormal="90" workbookViewId="0">
      <selection activeCell="J8" sqref="J8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829" t="s">
        <v>39</v>
      </c>
      <c r="B1" s="829"/>
      <c r="C1" s="829"/>
      <c r="D1" s="829"/>
      <c r="E1" s="829"/>
      <c r="F1" s="829"/>
      <c r="G1" s="829"/>
      <c r="H1" s="829"/>
    </row>
    <row r="2" spans="1:13" ht="19.5" thickBot="1" x14ac:dyDescent="0.25">
      <c r="A2" s="376"/>
      <c r="B2" s="376"/>
      <c r="C2" s="376"/>
      <c r="D2" s="376"/>
      <c r="E2" s="376"/>
      <c r="F2" s="376"/>
      <c r="H2" s="11"/>
    </row>
    <row r="3" spans="1:13" ht="51.75" thickBot="1" x14ac:dyDescent="0.25">
      <c r="A3" s="734" t="s">
        <v>68</v>
      </c>
      <c r="B3" s="736" t="s">
        <v>379</v>
      </c>
      <c r="C3" s="831" t="s">
        <v>65</v>
      </c>
      <c r="D3" s="832"/>
      <c r="E3" s="832"/>
      <c r="F3" s="833"/>
      <c r="G3" s="377" t="s">
        <v>150</v>
      </c>
      <c r="H3" s="378" t="s">
        <v>59</v>
      </c>
      <c r="M3" s="30"/>
    </row>
    <row r="4" spans="1:13" ht="54.75" customHeight="1" thickBot="1" x14ac:dyDescent="0.25">
      <c r="A4" s="735"/>
      <c r="B4" s="830"/>
      <c r="C4" s="379" t="s">
        <v>510</v>
      </c>
      <c r="D4" s="380" t="s">
        <v>453</v>
      </c>
      <c r="E4" s="380" t="s">
        <v>509</v>
      </c>
      <c r="F4" s="618" t="s">
        <v>511</v>
      </c>
      <c r="G4" s="381" t="s">
        <v>509</v>
      </c>
      <c r="H4" s="380" t="s">
        <v>509</v>
      </c>
      <c r="M4" s="31"/>
    </row>
    <row r="5" spans="1:13" ht="36.75" customHeight="1" x14ac:dyDescent="0.2">
      <c r="A5" s="385" t="s">
        <v>163</v>
      </c>
      <c r="B5" s="386" t="s">
        <v>27</v>
      </c>
      <c r="C5" s="502">
        <v>1843</v>
      </c>
      <c r="D5" s="503">
        <v>1681</v>
      </c>
      <c r="E5" s="606">
        <v>1618</v>
      </c>
      <c r="F5" s="610">
        <f>E5-C5</f>
        <v>-225</v>
      </c>
      <c r="G5" s="628">
        <v>360</v>
      </c>
      <c r="H5" s="628">
        <v>24100</v>
      </c>
      <c r="M5" s="31"/>
    </row>
    <row r="6" spans="1:13" ht="20.25" customHeight="1" thickBot="1" x14ac:dyDescent="0.25">
      <c r="A6" s="387" t="s">
        <v>31</v>
      </c>
      <c r="B6" s="388" t="s">
        <v>27</v>
      </c>
      <c r="C6" s="382">
        <v>1099</v>
      </c>
      <c r="D6" s="398">
        <v>998</v>
      </c>
      <c r="E6" s="607">
        <v>951</v>
      </c>
      <c r="F6" s="611">
        <f t="shared" ref="F6:F9" si="0">E6-C6</f>
        <v>-148</v>
      </c>
      <c r="G6" s="422">
        <v>294</v>
      </c>
      <c r="H6" s="629">
        <v>18900</v>
      </c>
      <c r="M6" s="31"/>
    </row>
    <row r="7" spans="1:13" ht="35.25" customHeight="1" thickBot="1" x14ac:dyDescent="0.25">
      <c r="A7" s="389" t="s">
        <v>38</v>
      </c>
      <c r="B7" s="390" t="s">
        <v>28</v>
      </c>
      <c r="C7" s="383">
        <v>0.9</v>
      </c>
      <c r="D7" s="396">
        <v>0.8</v>
      </c>
      <c r="E7" s="614">
        <v>0.8</v>
      </c>
      <c r="F7" s="136">
        <f t="shared" si="0"/>
        <v>-9.9999999999999978E-2</v>
      </c>
      <c r="G7" s="496">
        <v>1.8</v>
      </c>
      <c r="H7" s="684">
        <v>1.2</v>
      </c>
      <c r="M7" s="31"/>
    </row>
    <row r="8" spans="1:13" ht="54.75" customHeight="1" thickBot="1" x14ac:dyDescent="0.25">
      <c r="A8" s="391" t="s">
        <v>50</v>
      </c>
      <c r="B8" s="390" t="s">
        <v>512</v>
      </c>
      <c r="C8" s="384">
        <v>2062</v>
      </c>
      <c r="D8" s="397">
        <v>1998</v>
      </c>
      <c r="E8" s="384">
        <v>2158</v>
      </c>
      <c r="F8" s="610">
        <f t="shared" si="0"/>
        <v>96</v>
      </c>
      <c r="G8" s="683">
        <v>261</v>
      </c>
      <c r="H8" s="395">
        <v>32100</v>
      </c>
      <c r="M8" s="31"/>
    </row>
    <row r="9" spans="1:13" ht="43.5" customHeight="1" thickBot="1" x14ac:dyDescent="0.25">
      <c r="A9" s="392" t="s">
        <v>47</v>
      </c>
      <c r="B9" s="390" t="s">
        <v>27</v>
      </c>
      <c r="C9" s="383">
        <v>0.9</v>
      </c>
      <c r="D9" s="396">
        <v>0.8</v>
      </c>
      <c r="E9" s="614">
        <v>0.7</v>
      </c>
      <c r="F9" s="136">
        <f t="shared" si="0"/>
        <v>-0.20000000000000007</v>
      </c>
      <c r="G9" s="496">
        <v>1.7</v>
      </c>
      <c r="H9" s="634">
        <v>0.75</v>
      </c>
    </row>
    <row r="10" spans="1:13" ht="33" hidden="1" x14ac:dyDescent="0.2">
      <c r="A10" s="42" t="s">
        <v>167</v>
      </c>
      <c r="B10" s="43"/>
      <c r="C10" s="44"/>
      <c r="D10" s="45"/>
      <c r="E10" s="45"/>
      <c r="F10" s="67"/>
      <c r="G10" s="66"/>
      <c r="H10" s="46"/>
    </row>
    <row r="11" spans="1:13" ht="21" hidden="1" customHeight="1" x14ac:dyDescent="0.2">
      <c r="A11" s="47" t="s">
        <v>168</v>
      </c>
      <c r="B11" s="48" t="s">
        <v>28</v>
      </c>
      <c r="C11" s="49">
        <v>21.5</v>
      </c>
      <c r="D11" s="40"/>
      <c r="E11" s="40">
        <v>29.4</v>
      </c>
      <c r="F11" s="49">
        <f>E11-C11</f>
        <v>7.8999999999999986</v>
      </c>
      <c r="G11" s="68"/>
      <c r="H11" s="50"/>
    </row>
    <row r="12" spans="1:13" ht="21" hidden="1" customHeight="1" x14ac:dyDescent="0.2">
      <c r="A12" s="47" t="s">
        <v>169</v>
      </c>
      <c r="B12" s="48" t="s">
        <v>28</v>
      </c>
      <c r="C12" s="49">
        <v>69.2</v>
      </c>
      <c r="D12" s="40"/>
      <c r="E12" s="40">
        <v>64.7</v>
      </c>
      <c r="F12" s="49">
        <f>E12-C12</f>
        <v>-4.5</v>
      </c>
      <c r="G12" s="68"/>
      <c r="H12" s="50"/>
    </row>
    <row r="13" spans="1:13" ht="19.5" hidden="1" customHeight="1" thickBot="1" x14ac:dyDescent="0.25">
      <c r="A13" s="51" t="s">
        <v>170</v>
      </c>
      <c r="B13" s="52" t="s">
        <v>28</v>
      </c>
      <c r="C13" s="41">
        <v>9.3000000000000007</v>
      </c>
      <c r="D13" s="53"/>
      <c r="E13" s="53">
        <v>5.9</v>
      </c>
      <c r="F13" s="41">
        <f>E13-C13</f>
        <v>-3.4000000000000004</v>
      </c>
      <c r="G13" s="69"/>
      <c r="H13" s="54"/>
    </row>
    <row r="14" spans="1:13" s="4" customFormat="1" ht="40.5" customHeight="1" x14ac:dyDescent="0.2">
      <c r="A14" s="135"/>
      <c r="B14" s="114"/>
      <c r="C14" s="114"/>
      <c r="D14" s="114"/>
      <c r="E14" s="114"/>
      <c r="F14" s="114"/>
      <c r="G14" s="114"/>
      <c r="H14" s="114"/>
      <c r="I14" s="114"/>
    </row>
    <row r="15" spans="1:13" s="4" customFormat="1" ht="19.5" customHeight="1" x14ac:dyDescent="0.25">
      <c r="A15" s="5"/>
      <c r="B15" s="204"/>
      <c r="C15" s="137"/>
      <c r="D15" s="137"/>
      <c r="E15" s="205"/>
    </row>
    <row r="16" spans="1:13" s="4" customFormat="1" ht="19.5" customHeight="1" x14ac:dyDescent="0.25">
      <c r="A16" s="5"/>
      <c r="B16" s="204"/>
      <c r="C16" s="137"/>
      <c r="D16" s="137"/>
      <c r="E16" s="205"/>
    </row>
    <row r="17" spans="1:18" s="4" customFormat="1" ht="21.75" customHeight="1" x14ac:dyDescent="0.25">
      <c r="A17" s="5"/>
      <c r="B17" s="204"/>
      <c r="C17" s="137"/>
      <c r="D17" s="137"/>
      <c r="E17" s="205"/>
    </row>
    <row r="18" spans="1:18" s="4" customFormat="1" ht="19.5" customHeight="1" x14ac:dyDescent="0.25">
      <c r="A18" s="5"/>
      <c r="B18" s="204"/>
      <c r="C18" s="137"/>
      <c r="D18" s="137"/>
      <c r="E18" s="205"/>
    </row>
    <row r="19" spans="1:18" s="4" customFormat="1" ht="19.5" customHeight="1" x14ac:dyDescent="0.25">
      <c r="A19" s="5"/>
      <c r="B19" s="204"/>
      <c r="C19" s="137"/>
      <c r="D19" s="137"/>
      <c r="E19" s="205"/>
    </row>
    <row r="20" spans="1:18" s="4" customFormat="1" ht="19.5" customHeight="1" x14ac:dyDescent="0.25">
      <c r="A20" s="5"/>
      <c r="B20" s="204"/>
      <c r="C20" s="137"/>
      <c r="D20" s="137"/>
      <c r="E20" s="205"/>
    </row>
    <row r="21" spans="1:18" s="4" customFormat="1" ht="19.5" customHeight="1" x14ac:dyDescent="0.25">
      <c r="A21" s="5"/>
      <c r="B21" s="204"/>
      <c r="C21" s="137"/>
      <c r="D21" s="137"/>
      <c r="E21" s="205"/>
      <c r="P21" s="23"/>
      <c r="Q21" s="60"/>
      <c r="R21" s="60"/>
    </row>
    <row r="22" spans="1:18" s="4" customFormat="1" ht="19.5" customHeight="1" x14ac:dyDescent="0.25">
      <c r="A22" s="5"/>
      <c r="B22" s="204"/>
      <c r="C22" s="137"/>
      <c r="D22" s="137"/>
      <c r="E22" s="205"/>
      <c r="P22" s="23"/>
      <c r="Q22" s="60"/>
      <c r="R22" s="60"/>
    </row>
    <row r="23" spans="1:18" ht="15.75" x14ac:dyDescent="0.25">
      <c r="P23" s="23"/>
      <c r="Q23" s="60"/>
      <c r="R23" s="60"/>
    </row>
    <row r="24" spans="1:18" ht="15.75" x14ac:dyDescent="0.25">
      <c r="P24" s="23"/>
      <c r="Q24" s="60"/>
      <c r="R24" s="60"/>
    </row>
    <row r="25" spans="1:18" ht="15.75" x14ac:dyDescent="0.25">
      <c r="P25" s="23"/>
      <c r="Q25" s="60"/>
      <c r="R25" s="60"/>
    </row>
    <row r="27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N92"/>
  <sheetViews>
    <sheetView view="pageBreakPreview" zoomScale="90" zoomScaleSheetLayoutView="90" zoomScalePageLayoutView="80" workbookViewId="0">
      <selection activeCell="J126" sqref="J126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5" customWidth="1"/>
    <col min="9" max="9" width="14.5703125" style="15" bestFit="1" customWidth="1"/>
    <col min="10" max="10" width="13.7109375" style="15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37" t="s">
        <v>328</v>
      </c>
      <c r="B1" s="837"/>
      <c r="C1" s="837"/>
      <c r="D1" s="837"/>
      <c r="E1" s="837"/>
      <c r="F1" s="837"/>
      <c r="G1" s="837"/>
      <c r="H1" s="837"/>
      <c r="I1" s="837"/>
      <c r="J1" s="837"/>
      <c r="K1" s="101"/>
      <c r="L1" s="22"/>
      <c r="M1" s="22"/>
    </row>
    <row r="2" spans="1:13" ht="22.5" customHeight="1" thickBot="1" x14ac:dyDescent="0.3">
      <c r="A2" s="848"/>
      <c r="B2" s="840" t="s">
        <v>320</v>
      </c>
      <c r="C2" s="841"/>
      <c r="D2" s="842"/>
      <c r="E2" s="840" t="s">
        <v>59</v>
      </c>
      <c r="F2" s="841"/>
      <c r="G2" s="842"/>
      <c r="H2" s="851" t="s">
        <v>24</v>
      </c>
      <c r="I2" s="841"/>
      <c r="J2" s="842"/>
      <c r="K2" s="20"/>
      <c r="L2" s="22"/>
      <c r="M2" s="22"/>
    </row>
    <row r="3" spans="1:13" ht="14.25" x14ac:dyDescent="0.2">
      <c r="A3" s="849"/>
      <c r="B3" s="852" t="s">
        <v>21</v>
      </c>
      <c r="C3" s="853" t="s">
        <v>25</v>
      </c>
      <c r="D3" s="838" t="s">
        <v>518</v>
      </c>
      <c r="E3" s="843" t="s">
        <v>21</v>
      </c>
      <c r="F3" s="845" t="s">
        <v>25</v>
      </c>
      <c r="G3" s="847" t="s">
        <v>518</v>
      </c>
      <c r="H3" s="854" t="s">
        <v>21</v>
      </c>
      <c r="I3" s="853" t="s">
        <v>25</v>
      </c>
      <c r="J3" s="838" t="s">
        <v>518</v>
      </c>
      <c r="K3" s="21"/>
      <c r="L3" s="21"/>
      <c r="M3" s="21"/>
    </row>
    <row r="4" spans="1:13" ht="55.5" customHeight="1" thickBot="1" x14ac:dyDescent="0.25">
      <c r="A4" s="850"/>
      <c r="B4" s="844"/>
      <c r="C4" s="846"/>
      <c r="D4" s="839"/>
      <c r="E4" s="844"/>
      <c r="F4" s="846"/>
      <c r="G4" s="839"/>
      <c r="H4" s="855"/>
      <c r="I4" s="846"/>
      <c r="J4" s="839"/>
      <c r="K4" s="21"/>
      <c r="L4" s="21"/>
      <c r="M4" s="21"/>
    </row>
    <row r="5" spans="1:13" ht="18" hidden="1" customHeight="1" x14ac:dyDescent="0.25">
      <c r="A5" s="285" t="s">
        <v>9</v>
      </c>
      <c r="B5" s="286">
        <v>2679.4</v>
      </c>
      <c r="C5" s="287">
        <v>101.1</v>
      </c>
      <c r="D5" s="288">
        <v>101.1</v>
      </c>
      <c r="E5" s="286">
        <v>1662.34</v>
      </c>
      <c r="F5" s="289">
        <f>E5/1645.8*100</f>
        <v>101.00498237938996</v>
      </c>
      <c r="G5" s="290">
        <f t="shared" ref="G5:G10" si="0">E5/1645.8*100</f>
        <v>101.00498237938996</v>
      </c>
      <c r="H5" s="286">
        <v>1506.8</v>
      </c>
      <c r="I5" s="287">
        <v>102.2</v>
      </c>
      <c r="J5" s="288">
        <v>102.2</v>
      </c>
      <c r="K5" s="21"/>
      <c r="L5" s="21"/>
      <c r="M5" s="21"/>
    </row>
    <row r="6" spans="1:13" ht="18" hidden="1" customHeight="1" x14ac:dyDescent="0.25">
      <c r="A6" s="291" t="s">
        <v>10</v>
      </c>
      <c r="B6" s="292">
        <v>2703.1</v>
      </c>
      <c r="C6" s="269">
        <v>100.9</v>
      </c>
      <c r="D6" s="293">
        <v>102</v>
      </c>
      <c r="E6" s="292">
        <v>1671.55</v>
      </c>
      <c r="F6" s="294">
        <f t="shared" ref="F6:F11" si="1">E6/E5*100</f>
        <v>100.55403828338368</v>
      </c>
      <c r="G6" s="295">
        <f t="shared" si="0"/>
        <v>101.56458864989671</v>
      </c>
      <c r="H6" s="292">
        <v>1524.3</v>
      </c>
      <c r="I6" s="269">
        <v>101.2</v>
      </c>
      <c r="J6" s="293">
        <v>103.4</v>
      </c>
      <c r="K6" s="21"/>
      <c r="L6" s="21"/>
      <c r="M6" s="21"/>
    </row>
    <row r="7" spans="1:13" ht="18" hidden="1" customHeight="1" x14ac:dyDescent="0.25">
      <c r="A7" s="291" t="s">
        <v>11</v>
      </c>
      <c r="B7" s="292">
        <v>2800.3</v>
      </c>
      <c r="C7" s="269">
        <v>103.6</v>
      </c>
      <c r="D7" s="293">
        <v>105.6</v>
      </c>
      <c r="E7" s="292">
        <v>1684.83</v>
      </c>
      <c r="F7" s="294">
        <f t="shared" si="1"/>
        <v>100.79447219646435</v>
      </c>
      <c r="G7" s="295">
        <f t="shared" si="0"/>
        <v>102.37149106817354</v>
      </c>
      <c r="H7" s="292">
        <v>1542.5</v>
      </c>
      <c r="I7" s="269">
        <v>101.2</v>
      </c>
      <c r="J7" s="293">
        <v>104.7</v>
      </c>
      <c r="K7" s="21"/>
      <c r="L7" s="21"/>
      <c r="M7" s="21"/>
    </row>
    <row r="8" spans="1:13" ht="18" hidden="1" customHeight="1" x14ac:dyDescent="0.25">
      <c r="A8" s="291" t="s">
        <v>12</v>
      </c>
      <c r="B8" s="292">
        <v>2903.6</v>
      </c>
      <c r="C8" s="269">
        <v>103.7</v>
      </c>
      <c r="D8" s="293">
        <v>109.5</v>
      </c>
      <c r="E8" s="292">
        <v>1703.7</v>
      </c>
      <c r="F8" s="294">
        <f t="shared" si="1"/>
        <v>101.11999430209578</v>
      </c>
      <c r="G8" s="295">
        <f t="shared" si="0"/>
        <v>103.51804593510757</v>
      </c>
      <c r="H8" s="292">
        <v>1555.4</v>
      </c>
      <c r="I8" s="269">
        <v>100.8</v>
      </c>
      <c r="J8" s="293">
        <v>105.5</v>
      </c>
      <c r="K8" s="21"/>
      <c r="L8" s="20"/>
      <c r="M8" s="20"/>
    </row>
    <row r="9" spans="1:13" ht="18" hidden="1" customHeight="1" x14ac:dyDescent="0.25">
      <c r="A9" s="291" t="s">
        <v>13</v>
      </c>
      <c r="B9" s="292">
        <v>2944.1</v>
      </c>
      <c r="C9" s="269">
        <v>101.4</v>
      </c>
      <c r="D9" s="293">
        <v>111.1</v>
      </c>
      <c r="E9" s="292">
        <v>1752.4</v>
      </c>
      <c r="F9" s="294">
        <f t="shared" si="1"/>
        <v>102.85848447496626</v>
      </c>
      <c r="G9" s="295">
        <f t="shared" si="0"/>
        <v>106.47709320695104</v>
      </c>
      <c r="H9" s="292">
        <v>1589.8</v>
      </c>
      <c r="I9" s="269">
        <v>102.2</v>
      </c>
      <c r="J9" s="293">
        <v>107.9</v>
      </c>
      <c r="K9" s="14"/>
      <c r="L9" s="14"/>
      <c r="M9" s="14"/>
    </row>
    <row r="10" spans="1:13" ht="18" hidden="1" customHeight="1" x14ac:dyDescent="0.25">
      <c r="A10" s="291" t="s">
        <v>14</v>
      </c>
      <c r="B10" s="292">
        <v>2989.1</v>
      </c>
      <c r="C10" s="269">
        <v>101.5</v>
      </c>
      <c r="D10" s="293">
        <v>112.8</v>
      </c>
      <c r="E10" s="292">
        <v>1769.4</v>
      </c>
      <c r="F10" s="294">
        <f t="shared" si="1"/>
        <v>100.97009815110705</v>
      </c>
      <c r="G10" s="295">
        <f t="shared" si="0"/>
        <v>107.5100255195042</v>
      </c>
      <c r="H10" s="292">
        <v>1666.3</v>
      </c>
      <c r="I10" s="269">
        <v>102.2</v>
      </c>
      <c r="J10" s="293">
        <v>113.1</v>
      </c>
      <c r="K10" s="14"/>
      <c r="L10" s="14"/>
      <c r="M10" s="14"/>
    </row>
    <row r="11" spans="1:13" ht="18" hidden="1" customHeight="1" x14ac:dyDescent="0.25">
      <c r="A11" s="291" t="s">
        <v>126</v>
      </c>
      <c r="B11" s="292">
        <v>2970.1</v>
      </c>
      <c r="C11" s="269">
        <v>99.4</v>
      </c>
      <c r="D11" s="293">
        <v>112</v>
      </c>
      <c r="E11" s="292">
        <v>1775.6</v>
      </c>
      <c r="F11" s="294">
        <f t="shared" si="1"/>
        <v>100.35040126596586</v>
      </c>
      <c r="G11" s="295">
        <f>E11/1645.8*100</f>
        <v>107.88674200996475</v>
      </c>
      <c r="H11" s="292">
        <v>1726.5</v>
      </c>
      <c r="I11" s="294">
        <f t="shared" ref="I11:I17" si="2">H11/H10*100</f>
        <v>103.61279481485927</v>
      </c>
      <c r="J11" s="295">
        <f>H11/1473.8*100</f>
        <v>117.14615280227983</v>
      </c>
      <c r="K11" s="14"/>
      <c r="L11" s="14"/>
      <c r="M11" s="14"/>
    </row>
    <row r="12" spans="1:13" ht="18" hidden="1" customHeight="1" x14ac:dyDescent="0.25">
      <c r="A12" s="291" t="s">
        <v>134</v>
      </c>
      <c r="B12" s="292">
        <v>2889.4</v>
      </c>
      <c r="C12" s="294">
        <f t="shared" ref="C12:C17" si="3">B12/B11*100</f>
        <v>97.282919767011222</v>
      </c>
      <c r="D12" s="296">
        <f>B12/2650.25*100</f>
        <v>109.0236770116027</v>
      </c>
      <c r="E12" s="292">
        <v>1783.1</v>
      </c>
      <c r="F12" s="294">
        <f t="shared" ref="F12:F17" si="4">E12/E11*100</f>
        <v>100.42239243072764</v>
      </c>
      <c r="G12" s="295">
        <f>E12/1645.8*100</f>
        <v>108.3424474419735</v>
      </c>
      <c r="H12" s="292">
        <v>1656.9</v>
      </c>
      <c r="I12" s="294">
        <f t="shared" si="2"/>
        <v>95.968722849695922</v>
      </c>
      <c r="J12" s="295">
        <f>H12/1473.8*100</f>
        <v>112.42366671190123</v>
      </c>
      <c r="K12" s="14"/>
      <c r="L12" s="14"/>
      <c r="M12" s="14"/>
    </row>
    <row r="13" spans="1:13" ht="18" hidden="1" customHeight="1" x14ac:dyDescent="0.25">
      <c r="A13" s="297" t="s">
        <v>140</v>
      </c>
      <c r="B13" s="298">
        <v>2726.8</v>
      </c>
      <c r="C13" s="299">
        <f t="shared" si="3"/>
        <v>94.372534090122514</v>
      </c>
      <c r="D13" s="300">
        <f>B13/2650.25*100</f>
        <v>102.88840675407982</v>
      </c>
      <c r="E13" s="298">
        <v>1718.9</v>
      </c>
      <c r="F13" s="299">
        <f t="shared" si="4"/>
        <v>96.399528910324733</v>
      </c>
      <c r="G13" s="301">
        <f>E13/1645.8*100</f>
        <v>104.44160894397862</v>
      </c>
      <c r="H13" s="298">
        <v>1640.4</v>
      </c>
      <c r="I13" s="299">
        <f t="shared" si="2"/>
        <v>99.004164403403948</v>
      </c>
      <c r="J13" s="301">
        <f>H13/1473.8*100</f>
        <v>111.30411181978559</v>
      </c>
      <c r="K13" s="14"/>
      <c r="L13" s="14"/>
      <c r="M13" s="14"/>
    </row>
    <row r="14" spans="1:13" ht="18" hidden="1" customHeight="1" x14ac:dyDescent="0.25">
      <c r="A14" s="297" t="s">
        <v>142</v>
      </c>
      <c r="B14" s="298">
        <v>2842.3</v>
      </c>
      <c r="C14" s="299">
        <f t="shared" si="3"/>
        <v>104.23573419392696</v>
      </c>
      <c r="D14" s="300">
        <f>B14/2650.25*100</f>
        <v>107.24648618054901</v>
      </c>
      <c r="E14" s="298">
        <v>1788.9</v>
      </c>
      <c r="F14" s="299">
        <f t="shared" si="4"/>
        <v>104.07237186572809</v>
      </c>
      <c r="G14" s="301">
        <f>E14/1645.8*100</f>
        <v>108.69485964272695</v>
      </c>
      <c r="H14" s="298">
        <v>1706.3</v>
      </c>
      <c r="I14" s="299">
        <f t="shared" si="2"/>
        <v>104.01731285052425</v>
      </c>
      <c r="J14" s="301">
        <f>H14/1473.8*100</f>
        <v>115.77554620708372</v>
      </c>
      <c r="K14" s="14"/>
      <c r="L14" s="14"/>
      <c r="M14" s="14"/>
    </row>
    <row r="15" spans="1:13" ht="18" hidden="1" customHeight="1" thickBot="1" x14ac:dyDescent="0.3">
      <c r="A15" s="297" t="s">
        <v>147</v>
      </c>
      <c r="B15" s="298">
        <v>2955.4</v>
      </c>
      <c r="C15" s="299">
        <f t="shared" si="3"/>
        <v>103.97917179748795</v>
      </c>
      <c r="D15" s="300">
        <f>B15/2650.25*100</f>
        <v>111.51400811244223</v>
      </c>
      <c r="E15" s="298">
        <v>1847.5</v>
      </c>
      <c r="F15" s="299">
        <f t="shared" si="4"/>
        <v>103.27575605120465</v>
      </c>
      <c r="G15" s="301">
        <f>E15/1645.8*100</f>
        <v>112.25543808482198</v>
      </c>
      <c r="H15" s="298">
        <v>1754.5</v>
      </c>
      <c r="I15" s="299">
        <f t="shared" si="2"/>
        <v>102.82482564613491</v>
      </c>
      <c r="J15" s="301">
        <f>H15/1473.8*100</f>
        <v>119.04600352829422</v>
      </c>
      <c r="K15" s="14"/>
      <c r="L15" s="14"/>
      <c r="M15" s="14"/>
    </row>
    <row r="16" spans="1:13" ht="18" hidden="1" customHeight="1" x14ac:dyDescent="0.25">
      <c r="A16" s="302" t="s">
        <v>149</v>
      </c>
      <c r="B16" s="286">
        <v>3026.4</v>
      </c>
      <c r="C16" s="289">
        <f t="shared" si="3"/>
        <v>102.40238208025987</v>
      </c>
      <c r="D16" s="303">
        <f>B16/B16*100</f>
        <v>100</v>
      </c>
      <c r="E16" s="304">
        <v>1922.04</v>
      </c>
      <c r="F16" s="289">
        <f t="shared" si="4"/>
        <v>104.03464140730716</v>
      </c>
      <c r="G16" s="290">
        <f>E16/E16*100</f>
        <v>100</v>
      </c>
      <c r="H16" s="304">
        <v>1802</v>
      </c>
      <c r="I16" s="289">
        <f t="shared" si="2"/>
        <v>102.70732402393845</v>
      </c>
      <c r="J16" s="290">
        <f>H16/H16*100</f>
        <v>100</v>
      </c>
      <c r="K16" s="14"/>
      <c r="L16" s="14"/>
      <c r="M16" s="14"/>
    </row>
    <row r="17" spans="1:13" ht="18" hidden="1" customHeight="1" x14ac:dyDescent="0.25">
      <c r="A17" s="305" t="s">
        <v>9</v>
      </c>
      <c r="B17" s="306">
        <v>3049.23</v>
      </c>
      <c r="C17" s="299">
        <f t="shared" si="3"/>
        <v>100.75436161776368</v>
      </c>
      <c r="D17" s="300">
        <f>B17/B16*100</f>
        <v>100.75436161776368</v>
      </c>
      <c r="E17" s="306">
        <v>2038.6</v>
      </c>
      <c r="F17" s="299">
        <f t="shared" si="4"/>
        <v>106.06438991904434</v>
      </c>
      <c r="G17" s="301">
        <f>E17/1922*100</f>
        <v>106.06659729448491</v>
      </c>
      <c r="H17" s="306">
        <v>1880</v>
      </c>
      <c r="I17" s="299">
        <f t="shared" si="2"/>
        <v>104.32852386237515</v>
      </c>
      <c r="J17" s="301">
        <f>H17/1802*100</f>
        <v>104.32852386237515</v>
      </c>
      <c r="K17" s="14"/>
      <c r="L17" s="14"/>
      <c r="M17" s="14"/>
    </row>
    <row r="18" spans="1:13" ht="18" hidden="1" customHeight="1" x14ac:dyDescent="0.25">
      <c r="A18" s="305" t="s">
        <v>10</v>
      </c>
      <c r="B18" s="306">
        <v>3222.24</v>
      </c>
      <c r="C18" s="299">
        <f t="shared" ref="C18:C23" si="5">B18/B17*100</f>
        <v>105.67389144144586</v>
      </c>
      <c r="D18" s="300">
        <f>B18/B16*100</f>
        <v>106.4710547184774</v>
      </c>
      <c r="E18" s="306">
        <v>2109.6</v>
      </c>
      <c r="F18" s="299">
        <f t="shared" ref="F18:F23" si="6">E18/E17*100</f>
        <v>103.48278230157952</v>
      </c>
      <c r="G18" s="301">
        <f>E18/E16*100</f>
        <v>109.75838171942311</v>
      </c>
      <c r="H18" s="306">
        <v>1941</v>
      </c>
      <c r="I18" s="299">
        <f t="shared" ref="I18:I23" si="7">H18/H17*100</f>
        <v>103.24468085106382</v>
      </c>
      <c r="J18" s="301">
        <f>H18/H16*100</f>
        <v>107.71365149833518</v>
      </c>
      <c r="K18" s="14"/>
      <c r="L18" s="14"/>
      <c r="M18" s="14"/>
    </row>
    <row r="19" spans="1:13" ht="18" hidden="1" customHeight="1" x14ac:dyDescent="0.25">
      <c r="A19" s="305" t="s">
        <v>11</v>
      </c>
      <c r="B19" s="306">
        <v>3317.51</v>
      </c>
      <c r="C19" s="299">
        <f t="shared" si="5"/>
        <v>102.95663885992354</v>
      </c>
      <c r="D19" s="300">
        <f>B19/B16*100</f>
        <v>109.61901929685436</v>
      </c>
      <c r="E19" s="306">
        <v>2179.4</v>
      </c>
      <c r="F19" s="299">
        <f t="shared" si="6"/>
        <v>103.3086841107319</v>
      </c>
      <c r="G19" s="301">
        <f>E19/E16*100</f>
        <v>113.38993985557013</v>
      </c>
      <c r="H19" s="306">
        <v>1993.5</v>
      </c>
      <c r="I19" s="299">
        <f t="shared" si="7"/>
        <v>102.7047913446677</v>
      </c>
      <c r="J19" s="301">
        <f>H19/H16*100</f>
        <v>110.62708102108768</v>
      </c>
      <c r="K19" s="14"/>
      <c r="L19" s="14"/>
      <c r="M19" s="14"/>
    </row>
    <row r="20" spans="1:13" ht="16.5" hidden="1" customHeight="1" x14ac:dyDescent="0.25">
      <c r="A20" s="307" t="s">
        <v>12</v>
      </c>
      <c r="B20" s="306">
        <v>3437.04</v>
      </c>
      <c r="C20" s="299">
        <f t="shared" si="5"/>
        <v>103.60300345741234</v>
      </c>
      <c r="D20" s="300">
        <f>B20/B16*100</f>
        <v>113.56859635210151</v>
      </c>
      <c r="E20" s="306">
        <v>2274.83</v>
      </c>
      <c r="F20" s="299">
        <f t="shared" si="6"/>
        <v>104.37872809030007</v>
      </c>
      <c r="G20" s="301">
        <f>E20/E16*100</f>
        <v>118.35497700360034</v>
      </c>
      <c r="H20" s="298">
        <v>2070.3000000000002</v>
      </c>
      <c r="I20" s="299">
        <f t="shared" si="7"/>
        <v>103.85252069224981</v>
      </c>
      <c r="J20" s="301">
        <f>H20/H16*100</f>
        <v>114.88901220865706</v>
      </c>
      <c r="K20" s="14"/>
      <c r="L20" s="14"/>
      <c r="M20" s="14"/>
    </row>
    <row r="21" spans="1:13" ht="16.5" hidden="1" customHeight="1" x14ac:dyDescent="0.25">
      <c r="A21" s="308" t="s">
        <v>13</v>
      </c>
      <c r="B21" s="309">
        <v>3674.67</v>
      </c>
      <c r="C21" s="294">
        <f t="shared" si="5"/>
        <v>106.91379791913972</v>
      </c>
      <c r="D21" s="296">
        <f>B21/B16*100</f>
        <v>121.42049960348929</v>
      </c>
      <c r="E21" s="309">
        <v>2357.1</v>
      </c>
      <c r="F21" s="294">
        <f t="shared" si="6"/>
        <v>103.61653398275914</v>
      </c>
      <c r="G21" s="295">
        <f>E21/E16*100</f>
        <v>122.63532496722232</v>
      </c>
      <c r="H21" s="292">
        <v>2155.1999999999998</v>
      </c>
      <c r="I21" s="294">
        <f t="shared" si="7"/>
        <v>104.10085494855817</v>
      </c>
      <c r="J21" s="295">
        <f>H21/H16*100</f>
        <v>119.60044395116536</v>
      </c>
      <c r="K21" s="14"/>
      <c r="L21" s="14"/>
      <c r="M21" s="14"/>
    </row>
    <row r="22" spans="1:13" ht="16.5" hidden="1" customHeight="1" x14ac:dyDescent="0.25">
      <c r="A22" s="307" t="s">
        <v>14</v>
      </c>
      <c r="B22" s="306">
        <v>3705.87</v>
      </c>
      <c r="C22" s="299">
        <f t="shared" si="5"/>
        <v>100.84905583358506</v>
      </c>
      <c r="D22" s="300">
        <f>B22/B16*100</f>
        <v>122.45142743854083</v>
      </c>
      <c r="E22" s="306">
        <v>2355.83</v>
      </c>
      <c r="F22" s="299">
        <f t="shared" si="6"/>
        <v>99.946120232489079</v>
      </c>
      <c r="G22" s="301">
        <f>E22/E16*100</f>
        <v>122.56924933924371</v>
      </c>
      <c r="H22" s="298">
        <v>2173.9</v>
      </c>
      <c r="I22" s="299">
        <f t="shared" si="7"/>
        <v>100.86766889383819</v>
      </c>
      <c r="J22" s="301">
        <f>H22/H16*100</f>
        <v>120.63817980022198</v>
      </c>
      <c r="K22" s="14"/>
      <c r="L22" s="14"/>
      <c r="M22" s="14"/>
    </row>
    <row r="23" spans="1:13" ht="16.5" hidden="1" customHeight="1" x14ac:dyDescent="0.25">
      <c r="A23" s="307" t="s">
        <v>126</v>
      </c>
      <c r="B23" s="306">
        <v>3734.85</v>
      </c>
      <c r="C23" s="299">
        <f t="shared" si="5"/>
        <v>100.78200260667536</v>
      </c>
      <c r="D23" s="300">
        <f>B23/B16*100</f>
        <v>123.40900079302139</v>
      </c>
      <c r="E23" s="306">
        <v>2382.3000000000002</v>
      </c>
      <c r="F23" s="299">
        <f t="shared" si="6"/>
        <v>101.12359550561798</v>
      </c>
      <c r="G23" s="301">
        <f>E23/E16*100</f>
        <v>123.94643191608917</v>
      </c>
      <c r="H23" s="298">
        <v>2147.4</v>
      </c>
      <c r="I23" s="299">
        <f t="shared" si="7"/>
        <v>98.780992685956122</v>
      </c>
      <c r="J23" s="301">
        <f>H23/H16*100</f>
        <v>119.16759156492786</v>
      </c>
      <c r="K23" s="14"/>
      <c r="L23" s="14"/>
      <c r="M23" s="14"/>
    </row>
    <row r="24" spans="1:13" ht="16.5" hidden="1" customHeight="1" x14ac:dyDescent="0.25">
      <c r="A24" s="307" t="s">
        <v>134</v>
      </c>
      <c r="B24" s="309">
        <v>3311.01</v>
      </c>
      <c r="C24" s="294">
        <f t="shared" ref="C24:C31" si="8">B24/B23*100</f>
        <v>88.651753082453126</v>
      </c>
      <c r="D24" s="296">
        <f>B24/B16*100</f>
        <v>109.40424266455196</v>
      </c>
      <c r="E24" s="309">
        <v>2262.54</v>
      </c>
      <c r="F24" s="294">
        <f t="shared" ref="F24:F34" si="9">E24/E23*100</f>
        <v>94.972925324266456</v>
      </c>
      <c r="G24" s="295">
        <f>E24/E16*100</f>
        <v>117.71555222576013</v>
      </c>
      <c r="H24" s="292">
        <v>2068.1</v>
      </c>
      <c r="I24" s="294">
        <f t="shared" ref="I24:I31" si="10">H24/H23*100</f>
        <v>96.307162149576214</v>
      </c>
      <c r="J24" s="295">
        <f>H24/H16*100</f>
        <v>114.76692563817979</v>
      </c>
      <c r="K24" s="14"/>
      <c r="L24" s="14"/>
      <c r="M24" s="14"/>
    </row>
    <row r="25" spans="1:13" ht="16.5" hidden="1" customHeight="1" x14ac:dyDescent="0.25">
      <c r="A25" s="307" t="s">
        <v>140</v>
      </c>
      <c r="B25" s="306">
        <v>3270.26</v>
      </c>
      <c r="C25" s="299">
        <f t="shared" si="8"/>
        <v>98.769257718943777</v>
      </c>
      <c r="D25" s="300">
        <f>B25/B16*100</f>
        <v>108.05775839280993</v>
      </c>
      <c r="E25" s="306">
        <v>2196.8000000000002</v>
      </c>
      <c r="F25" s="299">
        <f t="shared" si="9"/>
        <v>97.094416010324693</v>
      </c>
      <c r="G25" s="301">
        <f>E25/E16*100</f>
        <v>114.29522798693057</v>
      </c>
      <c r="H25" s="298">
        <v>2037.8</v>
      </c>
      <c r="I25" s="299">
        <f t="shared" si="10"/>
        <v>98.534887094434509</v>
      </c>
      <c r="J25" s="301">
        <f>H25/H16*100</f>
        <v>113.08546059933407</v>
      </c>
      <c r="K25" s="14"/>
      <c r="L25" s="14"/>
      <c r="M25" s="14"/>
    </row>
    <row r="26" spans="1:13" ht="16.5" hidden="1" customHeight="1" x14ac:dyDescent="0.25">
      <c r="A26" s="307" t="s">
        <v>142</v>
      </c>
      <c r="B26" s="306">
        <v>3404.45</v>
      </c>
      <c r="C26" s="299">
        <f t="shared" si="8"/>
        <v>104.10334346504557</v>
      </c>
      <c r="D26" s="300">
        <f>B26/B16*100</f>
        <v>112.49173936029607</v>
      </c>
      <c r="E26" s="306">
        <v>2201.81</v>
      </c>
      <c r="F26" s="299">
        <f t="shared" si="9"/>
        <v>100.22805899490166</v>
      </c>
      <c r="G26" s="301">
        <f>E26/E16*100</f>
        <v>114.55588853509812</v>
      </c>
      <c r="H26" s="298">
        <v>2066.8000000000002</v>
      </c>
      <c r="I26" s="299">
        <f t="shared" si="10"/>
        <v>101.42310334674652</v>
      </c>
      <c r="J26" s="301">
        <f>H26/H16*100</f>
        <v>114.69478357380689</v>
      </c>
      <c r="K26" s="14"/>
      <c r="L26" s="14"/>
      <c r="M26" s="14"/>
    </row>
    <row r="27" spans="1:13" ht="16.5" hidden="1" customHeight="1" thickBot="1" x14ac:dyDescent="0.3">
      <c r="A27" s="307" t="s">
        <v>147</v>
      </c>
      <c r="B27" s="306">
        <v>3476.63</v>
      </c>
      <c r="C27" s="299">
        <f>B27/B26*100</f>
        <v>102.12016625299241</v>
      </c>
      <c r="D27" s="300">
        <f>B27/B16*100</f>
        <v>114.87675125561722</v>
      </c>
      <c r="E27" s="306">
        <v>2225.09</v>
      </c>
      <c r="F27" s="299">
        <f>E27/E26*100</f>
        <v>101.05731193881398</v>
      </c>
      <c r="G27" s="301">
        <f>E27/E16*100</f>
        <v>115.76710162119417</v>
      </c>
      <c r="H27" s="298">
        <v>2093.5</v>
      </c>
      <c r="I27" s="299">
        <f>H27/H26*100</f>
        <v>101.2918521385717</v>
      </c>
      <c r="J27" s="301">
        <f>H27/H16*100</f>
        <v>116.1764705882353</v>
      </c>
      <c r="K27" s="14"/>
      <c r="L27" s="14"/>
      <c r="M27" s="14"/>
    </row>
    <row r="28" spans="1:13" ht="16.5" hidden="1" customHeight="1" x14ac:dyDescent="0.25">
      <c r="A28" s="310" t="s">
        <v>162</v>
      </c>
      <c r="B28" s="304">
        <v>3437.58</v>
      </c>
      <c r="C28" s="289">
        <f>B28/B27*100</f>
        <v>98.876785852966805</v>
      </c>
      <c r="D28" s="290">
        <v>120.1</v>
      </c>
      <c r="E28" s="311">
        <v>2241.8000000000002</v>
      </c>
      <c r="F28" s="289">
        <f>E28/E27*100</f>
        <v>100.75098085920121</v>
      </c>
      <c r="G28" s="312">
        <f>E28/E16*100</f>
        <v>116.63649039562134</v>
      </c>
      <c r="H28" s="313">
        <v>2116.4</v>
      </c>
      <c r="I28" s="289">
        <f>H28/H27*100</f>
        <v>101.09386195366612</v>
      </c>
      <c r="J28" s="290">
        <f>H28/H16*100</f>
        <v>117.44728079911211</v>
      </c>
      <c r="K28" s="14"/>
      <c r="L28" s="14"/>
      <c r="M28" s="14"/>
    </row>
    <row r="29" spans="1:13" ht="16.5" hidden="1" customHeight="1" x14ac:dyDescent="0.25">
      <c r="A29" s="314" t="s">
        <v>9</v>
      </c>
      <c r="B29" s="309">
        <v>3458.68</v>
      </c>
      <c r="C29" s="294">
        <f>B29/B28*100</f>
        <v>100.61380389692749</v>
      </c>
      <c r="D29" s="295">
        <f t="shared" ref="D29:D34" si="11">B29/B$28*100</f>
        <v>100.61380389692749</v>
      </c>
      <c r="E29" s="315">
        <v>2295.15</v>
      </c>
      <c r="F29" s="294">
        <f>E29/E28*100</f>
        <v>102.37978410206084</v>
      </c>
      <c r="G29" s="316">
        <f t="shared" ref="G29:G34" si="12">E29/E$28*100</f>
        <v>102.37978410206084</v>
      </c>
      <c r="H29" s="292">
        <v>2159.42</v>
      </c>
      <c r="I29" s="294">
        <f>H29/H28*100</f>
        <v>102.03269703269704</v>
      </c>
      <c r="J29" s="295">
        <f t="shared" ref="J29:J34" si="13">H29/H$28*100</f>
        <v>102.03269703269704</v>
      </c>
      <c r="K29" s="14"/>
      <c r="L29" s="14"/>
      <c r="M29" s="14"/>
    </row>
    <row r="30" spans="1:13" ht="16.5" hidden="1" customHeight="1" x14ac:dyDescent="0.25">
      <c r="A30" s="314" t="s">
        <v>10</v>
      </c>
      <c r="B30" s="309">
        <v>3610.8</v>
      </c>
      <c r="C30" s="294">
        <f t="shared" si="8"/>
        <v>104.39820972162792</v>
      </c>
      <c r="D30" s="295">
        <f t="shared" si="11"/>
        <v>105.0390100012218</v>
      </c>
      <c r="E30" s="315">
        <v>2360.09</v>
      </c>
      <c r="F30" s="294">
        <f t="shared" si="9"/>
        <v>102.82944469860358</v>
      </c>
      <c r="G30" s="316">
        <f t="shared" si="12"/>
        <v>105.27656347577839</v>
      </c>
      <c r="H30" s="292">
        <v>2190.87</v>
      </c>
      <c r="I30" s="294">
        <f t="shared" si="10"/>
        <v>101.45640959146436</v>
      </c>
      <c r="J30" s="295">
        <f t="shared" si="13"/>
        <v>103.51871101871102</v>
      </c>
      <c r="K30" s="14"/>
      <c r="L30" s="14"/>
      <c r="M30" s="14"/>
    </row>
    <row r="31" spans="1:13" ht="16.5" hidden="1" customHeight="1" x14ac:dyDescent="0.25">
      <c r="A31" s="314" t="s">
        <v>11</v>
      </c>
      <c r="B31" s="309">
        <v>3757.48</v>
      </c>
      <c r="C31" s="294">
        <f t="shared" si="8"/>
        <v>104.06225767143016</v>
      </c>
      <c r="D31" s="295">
        <f t="shared" si="11"/>
        <v>109.30596524299072</v>
      </c>
      <c r="E31" s="315">
        <v>2423.02</v>
      </c>
      <c r="F31" s="294">
        <f t="shared" si="9"/>
        <v>102.66642373807777</v>
      </c>
      <c r="G31" s="316">
        <f t="shared" si="12"/>
        <v>108.08368275492906</v>
      </c>
      <c r="H31" s="292">
        <v>2204.0500000000002</v>
      </c>
      <c r="I31" s="294">
        <f t="shared" si="10"/>
        <v>100.60158749720432</v>
      </c>
      <c r="J31" s="295">
        <f t="shared" si="13"/>
        <v>104.14146664146664</v>
      </c>
      <c r="K31" s="14"/>
      <c r="L31" s="14"/>
      <c r="M31" s="14"/>
    </row>
    <row r="32" spans="1:13" ht="16.5" hidden="1" customHeight="1" x14ac:dyDescent="0.25">
      <c r="A32" s="314" t="s">
        <v>12</v>
      </c>
      <c r="B32" s="309">
        <v>3814.09</v>
      </c>
      <c r="C32" s="294">
        <f t="shared" ref="C32:C37" si="14">B32/B31*100</f>
        <v>101.50659484548154</v>
      </c>
      <c r="D32" s="295">
        <f t="shared" si="11"/>
        <v>110.95276328114548</v>
      </c>
      <c r="E32" s="315">
        <v>2406.36</v>
      </c>
      <c r="F32" s="294">
        <f t="shared" si="9"/>
        <v>99.312428291966228</v>
      </c>
      <c r="G32" s="316">
        <f t="shared" si="12"/>
        <v>107.34052993130521</v>
      </c>
      <c r="H32" s="292">
        <v>2212.92</v>
      </c>
      <c r="I32" s="294">
        <f t="shared" ref="I32:I37" si="15">H32/H31*100</f>
        <v>100.40244096095823</v>
      </c>
      <c r="J32" s="295">
        <f t="shared" si="13"/>
        <v>104.56057456057455</v>
      </c>
      <c r="K32" s="14"/>
      <c r="L32" s="14"/>
      <c r="M32" s="14"/>
    </row>
    <row r="33" spans="1:13" ht="16.5" hidden="1" customHeight="1" x14ac:dyDescent="0.25">
      <c r="A33" s="317" t="s">
        <v>13</v>
      </c>
      <c r="B33" s="306">
        <v>3947.2</v>
      </c>
      <c r="C33" s="299">
        <f t="shared" si="14"/>
        <v>103.48995435346306</v>
      </c>
      <c r="D33" s="301">
        <f t="shared" si="11"/>
        <v>114.82496407356338</v>
      </c>
      <c r="E33" s="318">
        <v>2406.1</v>
      </c>
      <c r="F33" s="319">
        <f t="shared" si="9"/>
        <v>99.989195299123978</v>
      </c>
      <c r="G33" s="320">
        <f t="shared" si="12"/>
        <v>107.32893210812739</v>
      </c>
      <c r="H33" s="321">
        <v>2240.4</v>
      </c>
      <c r="I33" s="299">
        <f t="shared" si="15"/>
        <v>101.2417981671276</v>
      </c>
      <c r="J33" s="301">
        <f t="shared" si="13"/>
        <v>105.85900585900585</v>
      </c>
      <c r="K33" s="14"/>
      <c r="L33" s="14"/>
      <c r="M33" s="14"/>
    </row>
    <row r="34" spans="1:13" ht="16.5" hidden="1" customHeight="1" x14ac:dyDescent="0.25">
      <c r="A34" s="314" t="s">
        <v>14</v>
      </c>
      <c r="B34" s="309">
        <v>3926.3</v>
      </c>
      <c r="C34" s="294">
        <f t="shared" si="14"/>
        <v>99.470510741791657</v>
      </c>
      <c r="D34" s="295">
        <f t="shared" si="11"/>
        <v>114.21697822305228</v>
      </c>
      <c r="E34" s="315">
        <v>2410.9299999999998</v>
      </c>
      <c r="F34" s="322">
        <f t="shared" si="9"/>
        <v>100.20073978637629</v>
      </c>
      <c r="G34" s="316">
        <f t="shared" si="12"/>
        <v>107.54438397716119</v>
      </c>
      <c r="H34" s="292">
        <v>2270.63</v>
      </c>
      <c r="I34" s="294">
        <f t="shared" si="15"/>
        <v>101.34931262274594</v>
      </c>
      <c r="J34" s="295">
        <f t="shared" si="13"/>
        <v>107.28737478737477</v>
      </c>
      <c r="K34" s="14"/>
      <c r="L34" s="14"/>
      <c r="M34" s="14"/>
    </row>
    <row r="35" spans="1:13" ht="16.5" hidden="1" customHeight="1" x14ac:dyDescent="0.25">
      <c r="A35" s="314" t="s">
        <v>126</v>
      </c>
      <c r="B35" s="309">
        <v>3709.52</v>
      </c>
      <c r="C35" s="294">
        <f t="shared" si="14"/>
        <v>94.478771362351324</v>
      </c>
      <c r="D35" s="295">
        <f>B35/B$28*100</f>
        <v>107.91079771234415</v>
      </c>
      <c r="E35" s="315">
        <v>2423.37</v>
      </c>
      <c r="F35" s="294">
        <f t="shared" ref="F35:F40" si="16">E35/E34*100</f>
        <v>100.51598345866533</v>
      </c>
      <c r="G35" s="316">
        <f>E35/E$28*100</f>
        <v>108.09929520920687</v>
      </c>
      <c r="H35" s="323">
        <v>2305.1999999999998</v>
      </c>
      <c r="I35" s="294">
        <f t="shared" si="15"/>
        <v>101.52248494911103</v>
      </c>
      <c r="J35" s="295">
        <f>H35/H$28*100</f>
        <v>108.92080892080891</v>
      </c>
      <c r="K35" s="14"/>
      <c r="L35" s="14"/>
      <c r="M35" s="14"/>
    </row>
    <row r="36" spans="1:13" ht="16.5" hidden="1" customHeight="1" x14ac:dyDescent="0.25">
      <c r="A36" s="314" t="s">
        <v>134</v>
      </c>
      <c r="B36" s="309">
        <v>3718.28</v>
      </c>
      <c r="C36" s="294">
        <f t="shared" si="14"/>
        <v>100.23614915137269</v>
      </c>
      <c r="D36" s="295">
        <f>B36/B$28*100</f>
        <v>108.16562814538135</v>
      </c>
      <c r="E36" s="315">
        <v>2428.86</v>
      </c>
      <c r="F36" s="294">
        <f t="shared" si="16"/>
        <v>100.22654402753193</v>
      </c>
      <c r="G36" s="316">
        <f>E36/E$28*100</f>
        <v>108.34418770630742</v>
      </c>
      <c r="H36" s="323">
        <v>2225.67</v>
      </c>
      <c r="I36" s="294">
        <f t="shared" si="15"/>
        <v>96.549973971889642</v>
      </c>
      <c r="J36" s="295">
        <f>H36/H$28*100</f>
        <v>105.16301266301267</v>
      </c>
      <c r="K36" s="14"/>
      <c r="L36" s="14"/>
      <c r="M36" s="14"/>
    </row>
    <row r="37" spans="1:13" ht="16.5" hidden="1" customHeight="1" x14ac:dyDescent="0.25">
      <c r="A37" s="324" t="s">
        <v>140</v>
      </c>
      <c r="B37" s="309">
        <v>3475.35</v>
      </c>
      <c r="C37" s="294">
        <f t="shared" si="14"/>
        <v>93.466602837871278</v>
      </c>
      <c r="D37" s="295">
        <f>B37/B$28*100</f>
        <v>101.09873806573229</v>
      </c>
      <c r="E37" s="315">
        <v>2313.62</v>
      </c>
      <c r="F37" s="294">
        <f t="shared" si="16"/>
        <v>95.25538730103834</v>
      </c>
      <c r="G37" s="295">
        <f>E37/E$28*100</f>
        <v>103.20367561780711</v>
      </c>
      <c r="H37" s="309">
        <v>2139.96</v>
      </c>
      <c r="I37" s="294">
        <f t="shared" si="15"/>
        <v>96.149024788041345</v>
      </c>
      <c r="J37" s="295">
        <f>H37/H$28*100</f>
        <v>101.11321111321112</v>
      </c>
      <c r="K37" s="14"/>
      <c r="L37" s="14"/>
      <c r="M37" s="14"/>
    </row>
    <row r="38" spans="1:13" ht="16.5" hidden="1" customHeight="1" x14ac:dyDescent="0.25">
      <c r="A38" s="324" t="s">
        <v>142</v>
      </c>
      <c r="B38" s="309">
        <v>3484.3</v>
      </c>
      <c r="C38" s="294">
        <f t="shared" ref="C38:C43" si="17">B38/B37*100</f>
        <v>100.25752801876071</v>
      </c>
      <c r="D38" s="295">
        <f>B38/B$28*100</f>
        <v>101.35909564286504</v>
      </c>
      <c r="E38" s="315">
        <v>2259.6999999999998</v>
      </c>
      <c r="F38" s="294">
        <f t="shared" si="16"/>
        <v>97.669453064893972</v>
      </c>
      <c r="G38" s="295">
        <f>E38/E$28*100</f>
        <v>100.79846551877954</v>
      </c>
      <c r="H38" s="309">
        <v>2101.3000000000002</v>
      </c>
      <c r="I38" s="294">
        <f t="shared" ref="I38:I43" si="18">H38/H37*100</f>
        <v>98.193424176152831</v>
      </c>
      <c r="J38" s="295">
        <f>H38/H$28*100</f>
        <v>99.286524286524298</v>
      </c>
      <c r="K38" s="14"/>
      <c r="L38" s="14"/>
      <c r="M38" s="14"/>
    </row>
    <row r="39" spans="1:13" ht="16.5" hidden="1" customHeight="1" thickBot="1" x14ac:dyDescent="0.3">
      <c r="A39" s="325" t="s">
        <v>147</v>
      </c>
      <c r="B39" s="326">
        <v>3509.28</v>
      </c>
      <c r="C39" s="327">
        <f t="shared" si="17"/>
        <v>100.71693022988835</v>
      </c>
      <c r="D39" s="328">
        <f>B39/B$28*100</f>
        <v>102.0857696402702</v>
      </c>
      <c r="E39" s="329">
        <v>2268.39</v>
      </c>
      <c r="F39" s="327">
        <f t="shared" si="16"/>
        <v>100.38456432269771</v>
      </c>
      <c r="G39" s="328">
        <f>E39/E$28*100</f>
        <v>101.1861004549915</v>
      </c>
      <c r="H39" s="326">
        <v>2107.6999999999998</v>
      </c>
      <c r="I39" s="327">
        <f t="shared" si="18"/>
        <v>100.30457335934895</v>
      </c>
      <c r="J39" s="328">
        <f>H39/H$28*100</f>
        <v>99.58892458892457</v>
      </c>
      <c r="K39" s="14"/>
      <c r="L39" s="14"/>
      <c r="M39" s="14"/>
    </row>
    <row r="40" spans="1:13" ht="3" hidden="1" customHeight="1" x14ac:dyDescent="0.2">
      <c r="A40" s="310" t="s">
        <v>175</v>
      </c>
      <c r="B40" s="330">
        <v>3484.4</v>
      </c>
      <c r="C40" s="331">
        <f t="shared" si="17"/>
        <v>99.291022659918838</v>
      </c>
      <c r="D40" s="332">
        <f t="shared" ref="D40:D45" si="19">B40/B$40*100</f>
        <v>100</v>
      </c>
      <c r="E40" s="333">
        <v>2298.23</v>
      </c>
      <c r="F40" s="331">
        <f t="shared" si="16"/>
        <v>101.31547044379494</v>
      </c>
      <c r="G40" s="334">
        <f t="shared" ref="G40:G45" si="20">E40/E$40*100</f>
        <v>100</v>
      </c>
      <c r="H40" s="330">
        <v>2131</v>
      </c>
      <c r="I40" s="331">
        <f t="shared" si="18"/>
        <v>101.10547041799119</v>
      </c>
      <c r="J40" s="332">
        <f t="shared" ref="J40:J45" si="21">H40/H$40*100</f>
        <v>100</v>
      </c>
      <c r="K40" s="14"/>
      <c r="L40" s="14"/>
      <c r="M40" s="14"/>
    </row>
    <row r="41" spans="1:13" ht="16.5" hidden="1" customHeight="1" x14ac:dyDescent="0.25">
      <c r="A41" s="314" t="s">
        <v>9</v>
      </c>
      <c r="B41" s="309">
        <v>3582.03</v>
      </c>
      <c r="C41" s="294">
        <f t="shared" si="17"/>
        <v>102.80191711628974</v>
      </c>
      <c r="D41" s="335">
        <f t="shared" si="19"/>
        <v>102.80191711628974</v>
      </c>
      <c r="E41" s="315">
        <v>2348.34</v>
      </c>
      <c r="F41" s="294">
        <f t="shared" ref="F41:F46" si="22">E41/E40*100</f>
        <v>102.18037359185112</v>
      </c>
      <c r="G41" s="336">
        <f t="shared" si="20"/>
        <v>102.18037359185112</v>
      </c>
      <c r="H41" s="337">
        <v>2192.7199999999998</v>
      </c>
      <c r="I41" s="294">
        <f t="shared" si="18"/>
        <v>102.89629282027218</v>
      </c>
      <c r="J41" s="335">
        <f t="shared" si="21"/>
        <v>102.89629282027218</v>
      </c>
      <c r="K41" s="14"/>
      <c r="L41" s="14"/>
      <c r="M41" s="14"/>
    </row>
    <row r="42" spans="1:13" ht="16.5" hidden="1" customHeight="1" x14ac:dyDescent="0.25">
      <c r="A42" s="314" t="s">
        <v>10</v>
      </c>
      <c r="B42" s="309">
        <v>3667.61</v>
      </c>
      <c r="C42" s="294">
        <f t="shared" si="17"/>
        <v>102.38914805291972</v>
      </c>
      <c r="D42" s="335">
        <f t="shared" si="19"/>
        <v>105.25800711743771</v>
      </c>
      <c r="E42" s="315">
        <v>2397.3200000000002</v>
      </c>
      <c r="F42" s="294">
        <f t="shared" si="22"/>
        <v>102.08572864236014</v>
      </c>
      <c r="G42" s="336">
        <f t="shared" si="20"/>
        <v>104.31157891072695</v>
      </c>
      <c r="H42" s="337">
        <v>2239.67</v>
      </c>
      <c r="I42" s="294">
        <f t="shared" si="18"/>
        <v>102.14117625597432</v>
      </c>
      <c r="J42" s="335">
        <f t="shared" si="21"/>
        <v>105.09948381041765</v>
      </c>
      <c r="K42" s="14"/>
      <c r="L42" s="14"/>
      <c r="M42" s="14"/>
    </row>
    <row r="43" spans="1:13" ht="16.5" hidden="1" customHeight="1" x14ac:dyDescent="0.25">
      <c r="A43" s="314" t="s">
        <v>11</v>
      </c>
      <c r="B43" s="309">
        <v>3761.96</v>
      </c>
      <c r="C43" s="294">
        <f t="shared" si="17"/>
        <v>102.57251997895087</v>
      </c>
      <c r="D43" s="335">
        <f t="shared" si="19"/>
        <v>107.96579037997932</v>
      </c>
      <c r="E43" s="315">
        <v>2457.02</v>
      </c>
      <c r="F43" s="294">
        <f t="shared" si="22"/>
        <v>102.49028081357514</v>
      </c>
      <c r="G43" s="336">
        <f t="shared" si="20"/>
        <v>106.9092301466781</v>
      </c>
      <c r="H43" s="337">
        <v>2272.67</v>
      </c>
      <c r="I43" s="294">
        <f t="shared" si="18"/>
        <v>101.47343135372621</v>
      </c>
      <c r="J43" s="335">
        <f t="shared" si="21"/>
        <v>106.64805255748475</v>
      </c>
      <c r="K43" s="14"/>
      <c r="L43" s="14"/>
      <c r="M43" s="14"/>
    </row>
    <row r="44" spans="1:13" ht="16.5" hidden="1" customHeight="1" x14ac:dyDescent="0.25">
      <c r="A44" s="314" t="s">
        <v>12</v>
      </c>
      <c r="B44" s="309">
        <v>3809.35</v>
      </c>
      <c r="C44" s="294">
        <f t="shared" ref="C44:C49" si="23">B44/B43*100</f>
        <v>101.2597156801242</v>
      </c>
      <c r="D44" s="335">
        <f t="shared" si="19"/>
        <v>109.32585237056594</v>
      </c>
      <c r="E44" s="315">
        <v>2470.25</v>
      </c>
      <c r="F44" s="294">
        <f t="shared" si="22"/>
        <v>100.53845715541591</v>
      </c>
      <c r="G44" s="336">
        <f t="shared" si="20"/>
        <v>107.48489054620293</v>
      </c>
      <c r="H44" s="337">
        <v>2282.61</v>
      </c>
      <c r="I44" s="294">
        <f t="shared" ref="I44:I49" si="24">H44/H43*100</f>
        <v>100.43737102174974</v>
      </c>
      <c r="J44" s="335">
        <f t="shared" si="21"/>
        <v>107.11450023463162</v>
      </c>
      <c r="K44" s="14"/>
      <c r="L44" s="14"/>
      <c r="M44" s="14"/>
    </row>
    <row r="45" spans="1:13" ht="16.5" hidden="1" customHeight="1" x14ac:dyDescent="0.2">
      <c r="A45" s="338" t="s">
        <v>13</v>
      </c>
      <c r="B45" s="337">
        <v>3854.5</v>
      </c>
      <c r="C45" s="339">
        <f t="shared" si="23"/>
        <v>101.18524157664694</v>
      </c>
      <c r="D45" s="335">
        <f t="shared" si="19"/>
        <v>110.62162782688554</v>
      </c>
      <c r="E45" s="340">
        <v>2532.1999999999998</v>
      </c>
      <c r="F45" s="339">
        <f t="shared" si="22"/>
        <v>102.50784333569476</v>
      </c>
      <c r="G45" s="336">
        <f t="shared" si="20"/>
        <v>110.18044321064471</v>
      </c>
      <c r="H45" s="337">
        <v>2316.8000000000002</v>
      </c>
      <c r="I45" s="339">
        <f t="shared" si="24"/>
        <v>101.49784676313519</v>
      </c>
      <c r="J45" s="335">
        <f t="shared" si="21"/>
        <v>108.71891130924449</v>
      </c>
      <c r="K45" s="14"/>
      <c r="L45" s="14"/>
      <c r="M45" s="14"/>
    </row>
    <row r="46" spans="1:13" ht="16.5" hidden="1" customHeight="1" x14ac:dyDescent="0.2">
      <c r="A46" s="338" t="s">
        <v>14</v>
      </c>
      <c r="B46" s="337">
        <v>3808.84</v>
      </c>
      <c r="C46" s="339">
        <f t="shared" si="23"/>
        <v>98.815410559086786</v>
      </c>
      <c r="D46" s="335">
        <f t="shared" ref="D46:D51" si="25">B46/B$40*100</f>
        <v>109.31121570428195</v>
      </c>
      <c r="E46" s="340">
        <v>2548.98</v>
      </c>
      <c r="F46" s="339">
        <f t="shared" si="22"/>
        <v>100.66266487639209</v>
      </c>
      <c r="G46" s="336">
        <f t="shared" ref="G46:G51" si="26">E46/E$40*100</f>
        <v>110.91057030845477</v>
      </c>
      <c r="H46" s="337">
        <v>2344.36</v>
      </c>
      <c r="I46" s="339">
        <f t="shared" si="24"/>
        <v>101.18957182320443</v>
      </c>
      <c r="J46" s="335">
        <f t="shared" ref="J46:J51" si="27">H46/H$40*100</f>
        <v>110.01220084467387</v>
      </c>
      <c r="K46" s="14"/>
      <c r="L46" s="14"/>
      <c r="M46" s="14"/>
    </row>
    <row r="47" spans="1:13" ht="16.5" hidden="1" customHeight="1" x14ac:dyDescent="0.2">
      <c r="A47" s="341" t="s">
        <v>126</v>
      </c>
      <c r="B47" s="342">
        <v>3758.33</v>
      </c>
      <c r="C47" s="206">
        <f t="shared" si="23"/>
        <v>98.673874460465655</v>
      </c>
      <c r="D47" s="207">
        <f t="shared" si="25"/>
        <v>107.86161175525197</v>
      </c>
      <c r="E47" s="343">
        <v>2617.46</v>
      </c>
      <c r="F47" s="206">
        <f>E47/E46*100</f>
        <v>102.68656482200724</v>
      </c>
      <c r="G47" s="344">
        <f t="shared" si="26"/>
        <v>113.89025467424932</v>
      </c>
      <c r="H47" s="342">
        <v>2354.6</v>
      </c>
      <c r="I47" s="206">
        <f t="shared" si="24"/>
        <v>100.4367929840127</v>
      </c>
      <c r="J47" s="207">
        <f t="shared" si="27"/>
        <v>110.49272641952135</v>
      </c>
      <c r="K47" s="14"/>
      <c r="L47" s="14"/>
      <c r="M47" s="14"/>
    </row>
    <row r="48" spans="1:13" ht="16.5" hidden="1" customHeight="1" x14ac:dyDescent="0.2">
      <c r="A48" s="341" t="s">
        <v>134</v>
      </c>
      <c r="B48" s="342">
        <v>3877.71</v>
      </c>
      <c r="C48" s="206">
        <f t="shared" si="23"/>
        <v>103.17641079947744</v>
      </c>
      <c r="D48" s="207">
        <f t="shared" si="25"/>
        <v>111.28773963953623</v>
      </c>
      <c r="E48" s="343">
        <v>2590.12</v>
      </c>
      <c r="F48" s="206">
        <f>E48/E47*100</f>
        <v>98.955475919402772</v>
      </c>
      <c r="G48" s="344">
        <f t="shared" si="26"/>
        <v>112.70064353872327</v>
      </c>
      <c r="H48" s="342">
        <v>2371.96</v>
      </c>
      <c r="I48" s="206">
        <f t="shared" si="24"/>
        <v>100.7372802174467</v>
      </c>
      <c r="J48" s="207">
        <f t="shared" si="27"/>
        <v>111.30736743312998</v>
      </c>
      <c r="K48" s="14"/>
      <c r="L48" s="14"/>
      <c r="M48" s="14"/>
    </row>
    <row r="49" spans="1:13" ht="16.5" hidden="1" customHeight="1" x14ac:dyDescent="0.2">
      <c r="A49" s="341" t="s">
        <v>140</v>
      </c>
      <c r="B49" s="342">
        <v>3758.21</v>
      </c>
      <c r="C49" s="206">
        <f t="shared" si="23"/>
        <v>96.918284245082802</v>
      </c>
      <c r="D49" s="207">
        <f t="shared" si="25"/>
        <v>107.85816783377338</v>
      </c>
      <c r="E49" s="343">
        <v>2496.67</v>
      </c>
      <c r="F49" s="206">
        <f>E49/E48*100</f>
        <v>96.392059055178919</v>
      </c>
      <c r="G49" s="344">
        <f t="shared" si="26"/>
        <v>108.63447087541283</v>
      </c>
      <c r="H49" s="342">
        <v>2442.54</v>
      </c>
      <c r="I49" s="206">
        <f t="shared" si="24"/>
        <v>102.97559823943068</v>
      </c>
      <c r="J49" s="207">
        <f t="shared" si="27"/>
        <v>114.61942749882684</v>
      </c>
      <c r="K49" s="14"/>
      <c r="L49" s="14"/>
      <c r="M49" s="14"/>
    </row>
    <row r="50" spans="1:13" ht="16.5" hidden="1" customHeight="1" x14ac:dyDescent="0.2">
      <c r="A50" s="341" t="s">
        <v>142</v>
      </c>
      <c r="B50" s="342">
        <v>3894.63</v>
      </c>
      <c r="C50" s="206">
        <f>B50/B49*100</f>
        <v>103.62991956277057</v>
      </c>
      <c r="D50" s="207">
        <f t="shared" si="25"/>
        <v>111.77333256801745</v>
      </c>
      <c r="E50" s="343">
        <v>2539.16</v>
      </c>
      <c r="F50" s="206">
        <f>E50/E49*100</f>
        <v>101.70186688669307</v>
      </c>
      <c r="G50" s="344">
        <f t="shared" si="26"/>
        <v>110.48328496277568</v>
      </c>
      <c r="H50" s="342">
        <v>2464.96</v>
      </c>
      <c r="I50" s="206">
        <f>H50/H49*100</f>
        <v>100.91789694334588</v>
      </c>
      <c r="J50" s="207">
        <f t="shared" si="27"/>
        <v>115.67151572031911</v>
      </c>
      <c r="K50" s="14"/>
      <c r="L50" s="14"/>
      <c r="M50" s="14"/>
    </row>
    <row r="51" spans="1:13" ht="1.5" hidden="1" customHeight="1" x14ac:dyDescent="0.2">
      <c r="A51" s="341" t="s">
        <v>147</v>
      </c>
      <c r="B51" s="342">
        <v>3912.55</v>
      </c>
      <c r="C51" s="206">
        <f>B51/B50*100</f>
        <v>100.46012073033896</v>
      </c>
      <c r="D51" s="207">
        <f t="shared" si="25"/>
        <v>112.2876248421536</v>
      </c>
      <c r="E51" s="343">
        <v>2618.0300000000002</v>
      </c>
      <c r="F51" s="206">
        <f>E51/E50*100</f>
        <v>103.10614533940358</v>
      </c>
      <c r="G51" s="344">
        <f t="shared" si="26"/>
        <v>113.91505636946695</v>
      </c>
      <c r="H51" s="342">
        <v>2519.35</v>
      </c>
      <c r="I51" s="206">
        <f>H51/H50*100</f>
        <v>102.20652667791769</v>
      </c>
      <c r="J51" s="207">
        <f t="shared" si="27"/>
        <v>118.22383857343969</v>
      </c>
      <c r="K51" s="14"/>
      <c r="L51" s="14"/>
      <c r="M51" s="14"/>
    </row>
    <row r="52" spans="1:13" ht="16.5" hidden="1" customHeight="1" thickBot="1" x14ac:dyDescent="0.25">
      <c r="A52" s="345" t="s">
        <v>374</v>
      </c>
      <c r="B52" s="208">
        <v>4663.51</v>
      </c>
      <c r="C52" s="209">
        <v>98.945726894678785</v>
      </c>
      <c r="D52" s="210">
        <v>104.97088462568681</v>
      </c>
      <c r="E52" s="208">
        <v>3171.84</v>
      </c>
      <c r="F52" s="209">
        <v>101.01755157027794</v>
      </c>
      <c r="G52" s="210">
        <v>104.26755905615349</v>
      </c>
      <c r="H52" s="208">
        <v>2871.48</v>
      </c>
      <c r="I52" s="209">
        <v>101.24213309828119</v>
      </c>
      <c r="J52" s="210">
        <v>110.06309075716574</v>
      </c>
      <c r="K52" s="14"/>
      <c r="L52" s="14"/>
      <c r="M52" s="14"/>
    </row>
    <row r="53" spans="1:13" ht="16.5" hidden="1" customHeight="1" thickBot="1" x14ac:dyDescent="0.25">
      <c r="A53" s="856" t="s">
        <v>380</v>
      </c>
      <c r="B53" s="857"/>
      <c r="C53" s="857"/>
      <c r="D53" s="857"/>
      <c r="E53" s="857"/>
      <c r="F53" s="857"/>
      <c r="G53" s="857"/>
      <c r="H53" s="857"/>
      <c r="I53" s="857"/>
      <c r="J53" s="858"/>
      <c r="K53" s="14"/>
      <c r="L53" s="14"/>
      <c r="M53" s="14"/>
    </row>
    <row r="54" spans="1:13" ht="15.75" hidden="1" customHeight="1" x14ac:dyDescent="0.2">
      <c r="A54" s="346" t="s">
        <v>9</v>
      </c>
      <c r="B54" s="347">
        <v>4636.76</v>
      </c>
      <c r="C54" s="331">
        <f>B54/B52*100</f>
        <v>99.426397713310365</v>
      </c>
      <c r="D54" s="332">
        <f>B54/B$52*100</f>
        <v>99.426397713310365</v>
      </c>
      <c r="E54" s="347">
        <v>3230.64</v>
      </c>
      <c r="F54" s="331">
        <f>E54/E52*100</f>
        <v>101.85381355932202</v>
      </c>
      <c r="G54" s="332">
        <f t="shared" ref="G54:G61" si="28">E54/E$52*100</f>
        <v>101.85381355932202</v>
      </c>
      <c r="H54" s="347">
        <v>2922.88</v>
      </c>
      <c r="I54" s="331">
        <f>H54/H52*100</f>
        <v>101.79001769122544</v>
      </c>
      <c r="J54" s="332">
        <f t="shared" ref="J54:J61" si="29">H54/H$52*100</f>
        <v>101.79001769122544</v>
      </c>
      <c r="K54" s="14"/>
      <c r="L54" s="14"/>
      <c r="M54" s="14"/>
    </row>
    <row r="55" spans="1:13" ht="17.25" hidden="1" customHeight="1" x14ac:dyDescent="0.2">
      <c r="A55" s="348" t="s">
        <v>10</v>
      </c>
      <c r="B55" s="349">
        <v>4730.58</v>
      </c>
      <c r="C55" s="339">
        <f>B55/B54*100</f>
        <v>102.02339564696037</v>
      </c>
      <c r="D55" s="335">
        <f t="shared" ref="D55:D61" si="30">B55/B$52*100</f>
        <v>101.438187116571</v>
      </c>
      <c r="E55" s="349">
        <v>3288.8</v>
      </c>
      <c r="F55" s="339">
        <f t="shared" ref="F55:F62" si="31">E55/E54*100</f>
        <v>101.80026248668996</v>
      </c>
      <c r="G55" s="335">
        <f t="shared" si="28"/>
        <v>103.68744955609361</v>
      </c>
      <c r="H55" s="349">
        <v>2998.3</v>
      </c>
      <c r="I55" s="339">
        <f t="shared" ref="I55:I62" si="32">H55/H54*100</f>
        <v>102.58033172761112</v>
      </c>
      <c r="J55" s="335">
        <f t="shared" si="29"/>
        <v>104.41653781325311</v>
      </c>
      <c r="K55" s="14"/>
      <c r="L55" s="14"/>
      <c r="M55" s="14"/>
    </row>
    <row r="56" spans="1:13" ht="17.25" hidden="1" customHeight="1" x14ac:dyDescent="0.2">
      <c r="A56" s="350" t="s">
        <v>11</v>
      </c>
      <c r="B56" s="211">
        <v>4763.34</v>
      </c>
      <c r="C56" s="206">
        <f t="shared" ref="C56:C62" si="33">B56/B55*100</f>
        <v>100.69251550549826</v>
      </c>
      <c r="D56" s="207">
        <f t="shared" si="30"/>
        <v>102.14066229084959</v>
      </c>
      <c r="E56" s="211">
        <v>3388</v>
      </c>
      <c r="F56" s="206">
        <f t="shared" si="31"/>
        <v>103.0162977377767</v>
      </c>
      <c r="G56" s="207">
        <f t="shared" si="28"/>
        <v>106.81497175141243</v>
      </c>
      <c r="H56" s="211">
        <v>3080.4</v>
      </c>
      <c r="I56" s="206">
        <f t="shared" si="32"/>
        <v>102.73821832371677</v>
      </c>
      <c r="J56" s="207">
        <f t="shared" si="29"/>
        <v>107.27569058464626</v>
      </c>
      <c r="K56" s="14"/>
      <c r="L56" s="14"/>
      <c r="M56" s="14"/>
    </row>
    <row r="57" spans="1:13" ht="17.25" hidden="1" customHeight="1" x14ac:dyDescent="0.2">
      <c r="A57" s="350" t="s">
        <v>12</v>
      </c>
      <c r="B57" s="211">
        <v>4923.8</v>
      </c>
      <c r="C57" s="206">
        <f t="shared" si="33"/>
        <v>103.3686446904903</v>
      </c>
      <c r="D57" s="207">
        <f t="shared" si="30"/>
        <v>105.58141828794191</v>
      </c>
      <c r="E57" s="211">
        <v>3444.6</v>
      </c>
      <c r="F57" s="206">
        <f t="shared" si="31"/>
        <v>101.67060212514758</v>
      </c>
      <c r="G57" s="207">
        <f t="shared" si="28"/>
        <v>108.5994249394673</v>
      </c>
      <c r="H57" s="211">
        <v>3137.5</v>
      </c>
      <c r="I57" s="206">
        <f t="shared" si="32"/>
        <v>101.85365536943254</v>
      </c>
      <c r="J57" s="207">
        <f t="shared" si="29"/>
        <v>109.26421218326439</v>
      </c>
      <c r="K57" s="14"/>
      <c r="L57" s="14"/>
      <c r="M57" s="14"/>
    </row>
    <row r="58" spans="1:13" ht="18.75" hidden="1" customHeight="1" x14ac:dyDescent="0.2">
      <c r="A58" s="350" t="s">
        <v>13</v>
      </c>
      <c r="B58" s="211">
        <v>5473.72</v>
      </c>
      <c r="C58" s="206">
        <f t="shared" si="33"/>
        <v>111.16860961046346</v>
      </c>
      <c r="D58" s="207">
        <f t="shared" si="30"/>
        <v>117.37339471771261</v>
      </c>
      <c r="E58" s="211">
        <v>3637</v>
      </c>
      <c r="F58" s="206">
        <f t="shared" si="31"/>
        <v>105.58555420077805</v>
      </c>
      <c r="G58" s="207">
        <f t="shared" si="28"/>
        <v>114.66530468119451</v>
      </c>
      <c r="H58" s="211">
        <v>3235.71</v>
      </c>
      <c r="I58" s="206">
        <f t="shared" si="32"/>
        <v>103.13019920318725</v>
      </c>
      <c r="J58" s="207">
        <f t="shared" si="29"/>
        <v>112.68439968239375</v>
      </c>
      <c r="K58" s="14"/>
      <c r="L58" s="14"/>
      <c r="M58" s="14"/>
    </row>
    <row r="59" spans="1:13" hidden="1" x14ac:dyDescent="0.2">
      <c r="A59" s="350" t="s">
        <v>14</v>
      </c>
      <c r="B59" s="211">
        <v>4886.84</v>
      </c>
      <c r="C59" s="206">
        <f t="shared" si="33"/>
        <v>89.278223950074178</v>
      </c>
      <c r="D59" s="207">
        <f t="shared" si="30"/>
        <v>104.78888219388401</v>
      </c>
      <c r="E59" s="211">
        <v>3571.24</v>
      </c>
      <c r="F59" s="206">
        <f t="shared" si="31"/>
        <v>98.191916414627428</v>
      </c>
      <c r="G59" s="207">
        <f t="shared" si="28"/>
        <v>112.59206012913639</v>
      </c>
      <c r="H59" s="211">
        <v>3281.88</v>
      </c>
      <c r="I59" s="206">
        <f t="shared" si="32"/>
        <v>101.42688930713817</v>
      </c>
      <c r="J59" s="207">
        <f t="shared" si="29"/>
        <v>114.29228133227465</v>
      </c>
      <c r="K59" s="14"/>
      <c r="L59" s="14"/>
      <c r="M59" s="14"/>
    </row>
    <row r="60" spans="1:13" hidden="1" x14ac:dyDescent="0.2">
      <c r="A60" s="350" t="s">
        <v>126</v>
      </c>
      <c r="B60" s="211">
        <v>4926.45</v>
      </c>
      <c r="C60" s="206">
        <f t="shared" si="33"/>
        <v>100.81054423717575</v>
      </c>
      <c r="D60" s="207">
        <f t="shared" si="30"/>
        <v>105.63824243970743</v>
      </c>
      <c r="E60" s="211">
        <v>3592.64</v>
      </c>
      <c r="F60" s="206">
        <f t="shared" si="31"/>
        <v>100.59923163943057</v>
      </c>
      <c r="G60" s="207">
        <f t="shared" si="28"/>
        <v>113.26674737691687</v>
      </c>
      <c r="H60" s="211">
        <v>3180.11</v>
      </c>
      <c r="I60" s="206">
        <f t="shared" si="32"/>
        <v>96.899033480809777</v>
      </c>
      <c r="J60" s="207">
        <f t="shared" si="29"/>
        <v>110.74811595414211</v>
      </c>
      <c r="K60" s="14"/>
      <c r="L60" s="14"/>
      <c r="M60" s="14"/>
    </row>
    <row r="61" spans="1:13" hidden="1" x14ac:dyDescent="0.2">
      <c r="A61" s="348" t="s">
        <v>134</v>
      </c>
      <c r="B61" s="349">
        <v>4913.3500000000004</v>
      </c>
      <c r="C61" s="339">
        <f>B61/B60*100</f>
        <v>99.73408844096663</v>
      </c>
      <c r="D61" s="335">
        <f t="shared" si="30"/>
        <v>105.35733814230055</v>
      </c>
      <c r="E61" s="349">
        <v>3552.92</v>
      </c>
      <c r="F61" s="339">
        <f>E61/E60*100</f>
        <v>98.894406341854463</v>
      </c>
      <c r="G61" s="335">
        <f t="shared" si="28"/>
        <v>112.01447740112994</v>
      </c>
      <c r="H61" s="349">
        <v>3017.5</v>
      </c>
      <c r="I61" s="339">
        <f>H61/H60*100</f>
        <v>94.886654864139913</v>
      </c>
      <c r="J61" s="335">
        <f t="shared" si="29"/>
        <v>105.08518255394431</v>
      </c>
      <c r="K61" s="14"/>
      <c r="L61" s="14"/>
      <c r="M61" s="14"/>
    </row>
    <row r="62" spans="1:13" ht="17.25" hidden="1" customHeight="1" x14ac:dyDescent="0.2">
      <c r="A62" s="348" t="s">
        <v>140</v>
      </c>
      <c r="B62" s="349">
        <v>4746.9399999999996</v>
      </c>
      <c r="C62" s="339">
        <f t="shared" si="33"/>
        <v>96.613105111583735</v>
      </c>
      <c r="D62" s="335">
        <f>B62/B$52*100</f>
        <v>101.78899584218752</v>
      </c>
      <c r="E62" s="349">
        <v>3429.76</v>
      </c>
      <c r="F62" s="339">
        <f t="shared" si="31"/>
        <v>96.533555498012902</v>
      </c>
      <c r="G62" s="335">
        <f>E62/E$52*100</f>
        <v>108.13155770782889</v>
      </c>
      <c r="H62" s="349">
        <v>2996.05</v>
      </c>
      <c r="I62" s="339">
        <f t="shared" si="32"/>
        <v>99.289146644573322</v>
      </c>
      <c r="J62" s="335">
        <f>H62/H$52*100</f>
        <v>104.33818100770335</v>
      </c>
      <c r="K62" s="14"/>
      <c r="L62" s="14"/>
      <c r="M62" s="14"/>
    </row>
    <row r="63" spans="1:13" ht="15.75" hidden="1" customHeight="1" x14ac:dyDescent="0.2">
      <c r="A63" s="351" t="s">
        <v>142</v>
      </c>
      <c r="B63" s="214">
        <v>4675.8999999999996</v>
      </c>
      <c r="C63" s="215">
        <f>B63/B62*100</f>
        <v>98.503456963854603</v>
      </c>
      <c r="D63" s="216">
        <f>B63/B$52*100</f>
        <v>100.26567971334894</v>
      </c>
      <c r="E63" s="214">
        <v>3401.8</v>
      </c>
      <c r="F63" s="215">
        <f>E63/E62*100</f>
        <v>99.184782608695656</v>
      </c>
      <c r="G63" s="216">
        <f>E63/E$52*100</f>
        <v>107.25005044390639</v>
      </c>
      <c r="H63" s="214">
        <v>3043.7</v>
      </c>
      <c r="I63" s="215">
        <f>H63/H62*100</f>
        <v>101.59042739607149</v>
      </c>
      <c r="J63" s="216">
        <f>H63/H$52*100</f>
        <v>105.99760402301253</v>
      </c>
      <c r="K63" s="14"/>
      <c r="L63" s="14"/>
      <c r="M63" s="14"/>
    </row>
    <row r="64" spans="1:13" ht="15.75" hidden="1" customHeight="1" x14ac:dyDescent="0.2">
      <c r="A64" s="350" t="s">
        <v>147</v>
      </c>
      <c r="B64" s="211">
        <v>4645.1000000000004</v>
      </c>
      <c r="C64" s="206">
        <f>B64/B63*100</f>
        <v>99.341303278513237</v>
      </c>
      <c r="D64" s="207">
        <f>B64/B$52*100</f>
        <v>99.605232968300712</v>
      </c>
      <c r="E64" s="211">
        <v>3472.7</v>
      </c>
      <c r="F64" s="206">
        <f>E64/E63*100</f>
        <v>102.08419072255863</v>
      </c>
      <c r="G64" s="207">
        <f>E64/E$52*100</f>
        <v>109.48534604519773</v>
      </c>
      <c r="H64" s="211">
        <v>3139.4</v>
      </c>
      <c r="I64" s="206">
        <f>H64/H63*100</f>
        <v>103.14419949403688</v>
      </c>
      <c r="J64" s="207">
        <f>H64/H$52*100</f>
        <v>109.33038015239529</v>
      </c>
      <c r="K64" s="14"/>
      <c r="L64" s="14"/>
      <c r="M64" s="14"/>
    </row>
    <row r="65" spans="1:14" ht="16.5" customHeight="1" thickBot="1" x14ac:dyDescent="0.25">
      <c r="A65" s="345" t="s">
        <v>493</v>
      </c>
      <c r="B65" s="208">
        <v>4758.3999999999996</v>
      </c>
      <c r="C65" s="209">
        <f>B65/B64*100</f>
        <v>102.43912940517963</v>
      </c>
      <c r="D65" s="210">
        <f>B65/B$52*100</f>
        <v>102.0347334947282</v>
      </c>
      <c r="E65" s="208">
        <v>3603.54</v>
      </c>
      <c r="F65" s="209">
        <f>E65/E64*100</f>
        <v>103.76767356811702</v>
      </c>
      <c r="G65" s="210">
        <f>E65/E$52*100</f>
        <v>113.61039648910412</v>
      </c>
      <c r="H65" s="208">
        <v>3297.89</v>
      </c>
      <c r="I65" s="209">
        <f>H65/H64*100</f>
        <v>105.04841689494808</v>
      </c>
      <c r="J65" s="210">
        <f>H65/H$52*100</f>
        <v>114.84983353531976</v>
      </c>
      <c r="K65" s="14"/>
      <c r="L65" s="14"/>
      <c r="M65" s="14"/>
    </row>
    <row r="66" spans="1:14" ht="16.5" customHeight="1" thickBot="1" x14ac:dyDescent="0.25">
      <c r="A66" s="856" t="s">
        <v>516</v>
      </c>
      <c r="B66" s="857"/>
      <c r="C66" s="857"/>
      <c r="D66" s="857"/>
      <c r="E66" s="857"/>
      <c r="F66" s="857"/>
      <c r="G66" s="857"/>
      <c r="H66" s="857"/>
      <c r="I66" s="857"/>
      <c r="J66" s="858"/>
      <c r="K66" s="14"/>
      <c r="L66" s="14"/>
      <c r="M66" s="14"/>
    </row>
    <row r="67" spans="1:14" ht="16.5" customHeight="1" thickBot="1" x14ac:dyDescent="0.25">
      <c r="A67" s="621" t="s">
        <v>9</v>
      </c>
      <c r="B67" s="622">
        <v>5223.7700000000004</v>
      </c>
      <c r="C67" s="623">
        <f>B67/B65*100</f>
        <v>109.77996805648959</v>
      </c>
      <c r="D67" s="624">
        <f>B67/B$65*100</f>
        <v>109.77996805648959</v>
      </c>
      <c r="E67" s="622">
        <v>3900.95</v>
      </c>
      <c r="F67" s="623">
        <f>E67/E65*100</f>
        <v>108.25327317027144</v>
      </c>
      <c r="G67" s="624">
        <f>E67/E$65*100</f>
        <v>108.25327317027144</v>
      </c>
      <c r="H67" s="622">
        <v>3592.51</v>
      </c>
      <c r="I67" s="623">
        <f>H67/H65*100</f>
        <v>108.93359087173921</v>
      </c>
      <c r="J67" s="624">
        <f>H67/H$65*100</f>
        <v>108.93359087173921</v>
      </c>
      <c r="K67" s="14"/>
      <c r="L67" s="14"/>
      <c r="M67" s="14"/>
    </row>
    <row r="68" spans="1:14" ht="22.5" customHeight="1" x14ac:dyDescent="0.2">
      <c r="A68" s="860" t="s">
        <v>386</v>
      </c>
      <c r="B68" s="860"/>
      <c r="C68" s="860"/>
      <c r="D68" s="860"/>
      <c r="E68" s="860"/>
      <c r="F68" s="860"/>
      <c r="G68" s="860"/>
      <c r="H68" s="860"/>
      <c r="I68" s="860"/>
      <c r="J68" s="860"/>
      <c r="K68" s="14"/>
      <c r="L68" s="14"/>
      <c r="M68" s="14"/>
    </row>
    <row r="69" spans="1:14" ht="9.75" customHeight="1" x14ac:dyDescent="0.2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14"/>
      <c r="L69" s="14"/>
      <c r="M69" s="14"/>
    </row>
    <row r="70" spans="1:14" ht="24" customHeight="1" x14ac:dyDescent="0.3">
      <c r="A70" s="859" t="s">
        <v>517</v>
      </c>
      <c r="B70" s="859"/>
      <c r="C70" s="859"/>
      <c r="D70" s="859"/>
      <c r="E70" s="859"/>
      <c r="F70" s="859"/>
      <c r="G70" s="859"/>
      <c r="H70" s="859"/>
      <c r="I70" s="859"/>
      <c r="J70" s="859"/>
      <c r="K70" s="213"/>
    </row>
    <row r="71" spans="1:14" ht="6" customHeight="1" x14ac:dyDescent="0.25">
      <c r="A71" s="16"/>
      <c r="B71" s="16"/>
      <c r="C71" s="16"/>
      <c r="D71" s="16"/>
      <c r="E71" s="16"/>
      <c r="F71" s="16"/>
      <c r="G71" s="16"/>
      <c r="H71" s="19"/>
      <c r="I71" s="19"/>
      <c r="J71" s="19"/>
    </row>
    <row r="73" spans="1:14" x14ac:dyDescent="0.25">
      <c r="N73" s="37"/>
    </row>
    <row r="74" spans="1:14" x14ac:dyDescent="0.25">
      <c r="N74" s="37"/>
    </row>
    <row r="75" spans="1:14" x14ac:dyDescent="0.25">
      <c r="N75" s="37"/>
    </row>
    <row r="76" spans="1:14" x14ac:dyDescent="0.25">
      <c r="N76" s="37"/>
    </row>
    <row r="77" spans="1:14" x14ac:dyDescent="0.25">
      <c r="N77" s="37"/>
    </row>
    <row r="78" spans="1:14" x14ac:dyDescent="0.25">
      <c r="N78" s="37"/>
    </row>
    <row r="79" spans="1:14" x14ac:dyDescent="0.25">
      <c r="M79" s="37"/>
      <c r="N79" s="37"/>
    </row>
    <row r="80" spans="1:14" x14ac:dyDescent="0.25">
      <c r="M80" s="37"/>
      <c r="N80" s="37"/>
    </row>
    <row r="81" spans="13:14" x14ac:dyDescent="0.25">
      <c r="M81" s="37"/>
      <c r="N81" s="37"/>
    </row>
    <row r="82" spans="13:14" x14ac:dyDescent="0.25">
      <c r="M82" s="37"/>
      <c r="N82" s="37"/>
    </row>
    <row r="83" spans="13:14" x14ac:dyDescent="0.25">
      <c r="M83" s="37"/>
      <c r="N83" s="37"/>
    </row>
    <row r="84" spans="13:14" x14ac:dyDescent="0.25">
      <c r="M84" s="37"/>
      <c r="N84" s="37"/>
    </row>
    <row r="85" spans="13:14" x14ac:dyDescent="0.25">
      <c r="M85" s="37"/>
      <c r="N85" s="37"/>
    </row>
    <row r="86" spans="13:14" x14ac:dyDescent="0.25">
      <c r="M86" s="37"/>
      <c r="N86" s="37"/>
    </row>
    <row r="87" spans="13:14" x14ac:dyDescent="0.25">
      <c r="M87" s="37"/>
    </row>
    <row r="88" spans="13:14" x14ac:dyDescent="0.25">
      <c r="M88" s="37"/>
    </row>
    <row r="89" spans="13:14" x14ac:dyDescent="0.25">
      <c r="M89" s="37"/>
    </row>
    <row r="90" spans="13:14" x14ac:dyDescent="0.25">
      <c r="M90" s="37"/>
    </row>
    <row r="91" spans="13:14" x14ac:dyDescent="0.25">
      <c r="M91" s="37"/>
    </row>
    <row r="92" spans="13:14" x14ac:dyDescent="0.25">
      <c r="M92" s="37"/>
    </row>
  </sheetData>
  <mergeCells count="18">
    <mergeCell ref="A53:J53"/>
    <mergeCell ref="A70:J70"/>
    <mergeCell ref="A68:J68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3"/>
  <sheetViews>
    <sheetView topLeftCell="A15" zoomScale="80" zoomScaleNormal="80" zoomScaleSheetLayoutView="90" workbookViewId="0">
      <selection activeCell="K24" sqref="K24"/>
    </sheetView>
  </sheetViews>
  <sheetFormatPr defaultColWidth="9.140625" defaultRowHeight="16.5" x14ac:dyDescent="0.25"/>
  <cols>
    <col min="1" max="1" width="50" style="7" customWidth="1"/>
    <col min="2" max="2" width="11.28515625" style="8" bestFit="1" customWidth="1"/>
    <col min="3" max="3" width="18.5703125" style="8" customWidth="1"/>
    <col min="4" max="4" width="18.5703125" style="8" bestFit="1" customWidth="1"/>
    <col min="5" max="5" width="14.5703125" style="8" bestFit="1" customWidth="1"/>
    <col min="6" max="6" width="9.140625" style="8"/>
    <col min="7" max="7" width="20.85546875" style="8" customWidth="1"/>
    <col min="8" max="8" width="14.140625" style="62" customWidth="1"/>
    <col min="9" max="16384" width="9.140625" style="8"/>
  </cols>
  <sheetData>
    <row r="1" spans="1:8" ht="87" customHeight="1" x14ac:dyDescent="0.25">
      <c r="A1" s="861" t="s">
        <v>141</v>
      </c>
      <c r="B1" s="861"/>
      <c r="C1" s="861"/>
      <c r="D1" s="861"/>
      <c r="E1" s="861"/>
    </row>
    <row r="2" spans="1:8" ht="18.75" customHeight="1" thickBot="1" x14ac:dyDescent="0.3">
      <c r="A2" s="275"/>
      <c r="B2" s="275"/>
      <c r="C2" s="275"/>
      <c r="D2" s="275"/>
      <c r="E2" s="275"/>
    </row>
    <row r="3" spans="1:8" ht="31.5" customHeight="1" thickBot="1" x14ac:dyDescent="0.3">
      <c r="A3" s="636" t="s">
        <v>71</v>
      </c>
      <c r="B3" s="276" t="s">
        <v>66</v>
      </c>
      <c r="C3" s="277" t="s">
        <v>542</v>
      </c>
      <c r="D3" s="277" t="s">
        <v>543</v>
      </c>
      <c r="E3" s="637" t="s">
        <v>57</v>
      </c>
    </row>
    <row r="4" spans="1:8" ht="24" customHeight="1" x14ac:dyDescent="0.25">
      <c r="A4" s="278" t="s">
        <v>311</v>
      </c>
      <c r="B4" s="279"/>
      <c r="C4" s="280"/>
      <c r="D4" s="280"/>
      <c r="E4" s="710"/>
    </row>
    <row r="5" spans="1:8" ht="24" customHeight="1" x14ac:dyDescent="0.25">
      <c r="A5" s="480" t="s">
        <v>108</v>
      </c>
      <c r="B5" s="32" t="s">
        <v>54</v>
      </c>
      <c r="C5" s="491">
        <v>7.4319497700000001</v>
      </c>
      <c r="D5" s="491">
        <v>14.39455315</v>
      </c>
      <c r="E5" s="695">
        <f>D5/C5*100</f>
        <v>193.68474754909437</v>
      </c>
      <c r="F5" s="59"/>
      <c r="G5" s="62"/>
      <c r="H5" s="63"/>
    </row>
    <row r="6" spans="1:8" ht="33" x14ac:dyDescent="0.25">
      <c r="A6" s="354" t="s">
        <v>109</v>
      </c>
      <c r="B6" s="481" t="s">
        <v>54</v>
      </c>
      <c r="C6" s="492">
        <v>0</v>
      </c>
      <c r="D6" s="492">
        <v>0</v>
      </c>
      <c r="E6" s="273"/>
      <c r="F6" s="59"/>
      <c r="G6" s="62"/>
      <c r="H6" s="63"/>
    </row>
    <row r="7" spans="1:8" ht="30" customHeight="1" x14ac:dyDescent="0.25">
      <c r="A7" s="482" t="s">
        <v>110</v>
      </c>
      <c r="B7" s="483" t="s">
        <v>54</v>
      </c>
      <c r="C7" s="493">
        <v>0</v>
      </c>
      <c r="D7" s="493">
        <v>0</v>
      </c>
      <c r="E7" s="273"/>
      <c r="F7" s="59"/>
      <c r="G7" s="62"/>
      <c r="H7" s="63"/>
    </row>
    <row r="8" spans="1:8" ht="21" customHeight="1" x14ac:dyDescent="0.25">
      <c r="A8" s="461" t="s">
        <v>55</v>
      </c>
      <c r="B8" s="483" t="s">
        <v>54</v>
      </c>
      <c r="C8" s="493">
        <v>0</v>
      </c>
      <c r="D8" s="493">
        <v>0.45295289</v>
      </c>
      <c r="E8" s="273"/>
      <c r="F8" s="59"/>
      <c r="G8" s="62"/>
      <c r="H8" s="63"/>
    </row>
    <row r="9" spans="1:8" ht="21.75" customHeight="1" x14ac:dyDescent="0.25">
      <c r="A9" s="354" t="s">
        <v>182</v>
      </c>
      <c r="B9" s="483" t="s">
        <v>54</v>
      </c>
      <c r="C9" s="492">
        <v>0</v>
      </c>
      <c r="D9" s="711">
        <v>0</v>
      </c>
      <c r="E9" s="273"/>
      <c r="F9" s="59"/>
      <c r="G9" s="62"/>
      <c r="H9" s="63"/>
    </row>
    <row r="10" spans="1:8" ht="9.75" hidden="1" customHeight="1" x14ac:dyDescent="0.25">
      <c r="A10" s="482" t="s">
        <v>181</v>
      </c>
      <c r="B10" s="483" t="s">
        <v>54</v>
      </c>
      <c r="C10" s="493">
        <v>0</v>
      </c>
      <c r="D10" s="493">
        <v>0</v>
      </c>
      <c r="E10" s="273"/>
      <c r="F10" s="59"/>
      <c r="G10" s="62"/>
      <c r="H10" s="64"/>
    </row>
    <row r="11" spans="1:8" ht="21" hidden="1" customHeight="1" x14ac:dyDescent="0.25">
      <c r="A11" s="459" t="s">
        <v>56</v>
      </c>
      <c r="B11" s="483" t="s">
        <v>54</v>
      </c>
      <c r="C11" s="492">
        <v>0</v>
      </c>
      <c r="D11" s="492" t="s">
        <v>427</v>
      </c>
      <c r="E11" s="273"/>
      <c r="F11" s="59"/>
      <c r="G11" s="62"/>
      <c r="H11" s="63"/>
    </row>
    <row r="12" spans="1:8" ht="21" customHeight="1" x14ac:dyDescent="0.25">
      <c r="A12" s="484" t="s">
        <v>183</v>
      </c>
      <c r="B12" s="485" t="s">
        <v>54</v>
      </c>
      <c r="C12" s="494">
        <v>0</v>
      </c>
      <c r="D12" s="494">
        <v>0</v>
      </c>
      <c r="E12" s="273"/>
      <c r="F12" s="59"/>
      <c r="G12" s="62"/>
      <c r="H12" s="63"/>
    </row>
    <row r="13" spans="1:8" ht="21" customHeight="1" x14ac:dyDescent="0.25">
      <c r="A13" s="484" t="s">
        <v>111</v>
      </c>
      <c r="B13" s="486" t="s">
        <v>54</v>
      </c>
      <c r="C13" s="494">
        <v>0</v>
      </c>
      <c r="D13" s="492">
        <v>2.6862401199999999</v>
      </c>
      <c r="E13" s="273"/>
      <c r="F13" s="59"/>
      <c r="G13" s="62"/>
      <c r="H13" s="63"/>
    </row>
    <row r="14" spans="1:8" ht="18" hidden="1" customHeight="1" x14ac:dyDescent="0.25">
      <c r="A14" s="459" t="s">
        <v>41</v>
      </c>
      <c r="B14" s="481" t="s">
        <v>54</v>
      </c>
      <c r="C14" s="492">
        <v>0</v>
      </c>
      <c r="D14" s="492">
        <v>0</v>
      </c>
      <c r="E14" s="273">
        <v>0</v>
      </c>
      <c r="F14" s="59"/>
      <c r="G14" s="62"/>
      <c r="H14" s="64"/>
    </row>
    <row r="15" spans="1:8" ht="24" customHeight="1" thickBot="1" x14ac:dyDescent="0.3">
      <c r="A15" s="487" t="s">
        <v>40</v>
      </c>
      <c r="B15" s="488" t="s">
        <v>54</v>
      </c>
      <c r="C15" s="495">
        <f>SUM(C5:C14)</f>
        <v>7.4319497700000001</v>
      </c>
      <c r="D15" s="495">
        <f>SUM(D5:D14)</f>
        <v>17.53374616</v>
      </c>
      <c r="E15" s="712">
        <f>D15/C15*100</f>
        <v>235.92390560519084</v>
      </c>
      <c r="F15" s="59"/>
      <c r="G15" s="62"/>
      <c r="H15" s="64"/>
    </row>
    <row r="16" spans="1:8" ht="29.25" customHeight="1" thickBot="1" x14ac:dyDescent="0.3">
      <c r="A16" s="489" t="s">
        <v>312</v>
      </c>
      <c r="B16" s="241" t="s">
        <v>54</v>
      </c>
      <c r="C16" s="496">
        <v>0</v>
      </c>
      <c r="D16" s="496">
        <v>0.31962288</v>
      </c>
      <c r="E16" s="136"/>
      <c r="F16" s="59"/>
      <c r="G16" s="62"/>
      <c r="H16" s="63"/>
    </row>
    <row r="17" spans="1:8" ht="36.75" customHeight="1" thickBot="1" x14ac:dyDescent="0.3">
      <c r="A17" s="490" t="s">
        <v>313</v>
      </c>
      <c r="B17" s="241" t="s">
        <v>54</v>
      </c>
      <c r="C17" s="497">
        <v>0</v>
      </c>
      <c r="D17" s="497">
        <v>0</v>
      </c>
      <c r="E17" s="136"/>
      <c r="F17" s="59"/>
      <c r="G17" s="62"/>
      <c r="H17" s="63"/>
    </row>
    <row r="18" spans="1:8" ht="22.5" customHeight="1" thickBot="1" x14ac:dyDescent="0.3">
      <c r="A18" s="498" t="s">
        <v>329</v>
      </c>
      <c r="B18" s="147" t="s">
        <v>54</v>
      </c>
      <c r="C18" s="638">
        <f>C15+C16+C17</f>
        <v>7.4319497700000001</v>
      </c>
      <c r="D18" s="694">
        <f>D15+D16+D17</f>
        <v>17.85336904</v>
      </c>
      <c r="E18" s="136">
        <f t="shared" ref="E18" si="0">D18/C18*100</f>
        <v>240.22456545747079</v>
      </c>
      <c r="F18" s="59"/>
      <c r="G18" s="62"/>
    </row>
    <row r="19" spans="1:8" ht="36" customHeight="1" x14ac:dyDescent="0.25">
      <c r="A19" s="862" t="s">
        <v>330</v>
      </c>
      <c r="B19" s="862"/>
      <c r="C19" s="862"/>
      <c r="D19" s="862"/>
      <c r="E19" s="862"/>
    </row>
    <row r="20" spans="1:8" ht="23.25" customHeight="1" x14ac:dyDescent="0.25">
      <c r="A20" s="221"/>
      <c r="B20" s="221"/>
      <c r="C20" s="221"/>
      <c r="D20" s="221"/>
      <c r="E20" s="221"/>
    </row>
    <row r="21" spans="1:8" ht="39" customHeight="1" x14ac:dyDescent="0.25">
      <c r="A21" s="786"/>
      <c r="B21" s="786"/>
      <c r="C21" s="786"/>
      <c r="D21" s="786"/>
      <c r="E21" s="786"/>
      <c r="F21" s="29"/>
    </row>
    <row r="43" spans="1:8" ht="9.75" customHeight="1" x14ac:dyDescent="0.25">
      <c r="A43" s="8"/>
      <c r="H43" s="8"/>
    </row>
  </sheetData>
  <mergeCells count="3">
    <mergeCell ref="A1:E1"/>
    <mergeCell ref="A19:E19"/>
    <mergeCell ref="A21:E21"/>
  </mergeCells>
  <printOptions horizontalCentered="1"/>
  <pageMargins left="0.74803149606299213" right="0.19685039370078741" top="0.27559055118110237" bottom="0.19685039370078741" header="0.19685039370078741" footer="0.19685039370078741"/>
  <pageSetup paperSize="9" scale="82" orientation="portrait" r:id="rId1"/>
  <headerFooter alignWithMargins="0">
    <oddFooter>&amp;C11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2"/>
  <sheetViews>
    <sheetView view="pageBreakPreview" zoomScale="80" zoomScaleNormal="100" zoomScaleSheetLayoutView="80" workbookViewId="0">
      <selection activeCell="E26" sqref="E26"/>
    </sheetView>
  </sheetViews>
  <sheetFormatPr defaultColWidth="5.7109375" defaultRowHeight="16.5" x14ac:dyDescent="0.25"/>
  <cols>
    <col min="1" max="1" width="5.7109375" style="116" customWidth="1"/>
    <col min="2" max="2" width="112.5703125" style="117" customWidth="1"/>
    <col min="3" max="3" width="10.140625" style="117" bestFit="1" customWidth="1"/>
    <col min="4" max="4" width="18.85546875" style="117" customWidth="1"/>
    <col min="5" max="5" width="19" style="119" customWidth="1"/>
    <col min="6" max="6" width="19.5703125" style="116" customWidth="1"/>
    <col min="7" max="7" width="16.7109375" style="117" customWidth="1"/>
    <col min="8" max="255" width="9.140625" style="117" customWidth="1"/>
    <col min="256" max="256" width="5.7109375" style="117"/>
    <col min="257" max="257" width="5.7109375" style="117" customWidth="1"/>
    <col min="258" max="258" width="112.5703125" style="117" customWidth="1"/>
    <col min="259" max="259" width="10.140625" style="117" bestFit="1" customWidth="1"/>
    <col min="260" max="260" width="18.85546875" style="117" customWidth="1"/>
    <col min="261" max="261" width="19" style="117" customWidth="1"/>
    <col min="262" max="262" width="19.5703125" style="117" customWidth="1"/>
    <col min="263" max="263" width="16.7109375" style="117" customWidth="1"/>
    <col min="264" max="511" width="9.140625" style="117" customWidth="1"/>
    <col min="512" max="512" width="5.7109375" style="117"/>
    <col min="513" max="513" width="5.7109375" style="117" customWidth="1"/>
    <col min="514" max="514" width="112.5703125" style="117" customWidth="1"/>
    <col min="515" max="515" width="10.140625" style="117" bestFit="1" customWidth="1"/>
    <col min="516" max="516" width="18.85546875" style="117" customWidth="1"/>
    <col min="517" max="517" width="19" style="117" customWidth="1"/>
    <col min="518" max="518" width="19.5703125" style="117" customWidth="1"/>
    <col min="519" max="519" width="16.7109375" style="117" customWidth="1"/>
    <col min="520" max="767" width="9.140625" style="117" customWidth="1"/>
    <col min="768" max="768" width="5.7109375" style="117"/>
    <col min="769" max="769" width="5.7109375" style="117" customWidth="1"/>
    <col min="770" max="770" width="112.5703125" style="117" customWidth="1"/>
    <col min="771" max="771" width="10.140625" style="117" bestFit="1" customWidth="1"/>
    <col min="772" max="772" width="18.85546875" style="117" customWidth="1"/>
    <col min="773" max="773" width="19" style="117" customWidth="1"/>
    <col min="774" max="774" width="19.5703125" style="117" customWidth="1"/>
    <col min="775" max="775" width="16.7109375" style="117" customWidth="1"/>
    <col min="776" max="1023" width="9.140625" style="117" customWidth="1"/>
    <col min="1024" max="1024" width="5.7109375" style="117"/>
    <col min="1025" max="1025" width="5.7109375" style="117" customWidth="1"/>
    <col min="1026" max="1026" width="112.5703125" style="117" customWidth="1"/>
    <col min="1027" max="1027" width="10.140625" style="117" bestFit="1" customWidth="1"/>
    <col min="1028" max="1028" width="18.85546875" style="117" customWidth="1"/>
    <col min="1029" max="1029" width="19" style="117" customWidth="1"/>
    <col min="1030" max="1030" width="19.5703125" style="117" customWidth="1"/>
    <col min="1031" max="1031" width="16.7109375" style="117" customWidth="1"/>
    <col min="1032" max="1279" width="9.140625" style="117" customWidth="1"/>
    <col min="1280" max="1280" width="5.7109375" style="117"/>
    <col min="1281" max="1281" width="5.7109375" style="117" customWidth="1"/>
    <col min="1282" max="1282" width="112.5703125" style="117" customWidth="1"/>
    <col min="1283" max="1283" width="10.140625" style="117" bestFit="1" customWidth="1"/>
    <col min="1284" max="1284" width="18.85546875" style="117" customWidth="1"/>
    <col min="1285" max="1285" width="19" style="117" customWidth="1"/>
    <col min="1286" max="1286" width="19.5703125" style="117" customWidth="1"/>
    <col min="1287" max="1287" width="16.7109375" style="117" customWidth="1"/>
    <col min="1288" max="1535" width="9.140625" style="117" customWidth="1"/>
    <col min="1536" max="1536" width="5.7109375" style="117"/>
    <col min="1537" max="1537" width="5.7109375" style="117" customWidth="1"/>
    <col min="1538" max="1538" width="112.5703125" style="117" customWidth="1"/>
    <col min="1539" max="1539" width="10.140625" style="117" bestFit="1" customWidth="1"/>
    <col min="1540" max="1540" width="18.85546875" style="117" customWidth="1"/>
    <col min="1541" max="1541" width="19" style="117" customWidth="1"/>
    <col min="1542" max="1542" width="19.5703125" style="117" customWidth="1"/>
    <col min="1543" max="1543" width="16.7109375" style="117" customWidth="1"/>
    <col min="1544" max="1791" width="9.140625" style="117" customWidth="1"/>
    <col min="1792" max="1792" width="5.7109375" style="117"/>
    <col min="1793" max="1793" width="5.7109375" style="117" customWidth="1"/>
    <col min="1794" max="1794" width="112.5703125" style="117" customWidth="1"/>
    <col min="1795" max="1795" width="10.140625" style="117" bestFit="1" customWidth="1"/>
    <col min="1796" max="1796" width="18.85546875" style="117" customWidth="1"/>
    <col min="1797" max="1797" width="19" style="117" customWidth="1"/>
    <col min="1798" max="1798" width="19.5703125" style="117" customWidth="1"/>
    <col min="1799" max="1799" width="16.7109375" style="117" customWidth="1"/>
    <col min="1800" max="2047" width="9.140625" style="117" customWidth="1"/>
    <col min="2048" max="2048" width="5.7109375" style="117"/>
    <col min="2049" max="2049" width="5.7109375" style="117" customWidth="1"/>
    <col min="2050" max="2050" width="112.5703125" style="117" customWidth="1"/>
    <col min="2051" max="2051" width="10.140625" style="117" bestFit="1" customWidth="1"/>
    <col min="2052" max="2052" width="18.85546875" style="117" customWidth="1"/>
    <col min="2053" max="2053" width="19" style="117" customWidth="1"/>
    <col min="2054" max="2054" width="19.5703125" style="117" customWidth="1"/>
    <col min="2055" max="2055" width="16.7109375" style="117" customWidth="1"/>
    <col min="2056" max="2303" width="9.140625" style="117" customWidth="1"/>
    <col min="2304" max="2304" width="5.7109375" style="117"/>
    <col min="2305" max="2305" width="5.7109375" style="117" customWidth="1"/>
    <col min="2306" max="2306" width="112.5703125" style="117" customWidth="1"/>
    <col min="2307" max="2307" width="10.140625" style="117" bestFit="1" customWidth="1"/>
    <col min="2308" max="2308" width="18.85546875" style="117" customWidth="1"/>
    <col min="2309" max="2309" width="19" style="117" customWidth="1"/>
    <col min="2310" max="2310" width="19.5703125" style="117" customWidth="1"/>
    <col min="2311" max="2311" width="16.7109375" style="117" customWidth="1"/>
    <col min="2312" max="2559" width="9.140625" style="117" customWidth="1"/>
    <col min="2560" max="2560" width="5.7109375" style="117"/>
    <col min="2561" max="2561" width="5.7109375" style="117" customWidth="1"/>
    <col min="2562" max="2562" width="112.5703125" style="117" customWidth="1"/>
    <col min="2563" max="2563" width="10.140625" style="117" bestFit="1" customWidth="1"/>
    <col min="2564" max="2564" width="18.85546875" style="117" customWidth="1"/>
    <col min="2565" max="2565" width="19" style="117" customWidth="1"/>
    <col min="2566" max="2566" width="19.5703125" style="117" customWidth="1"/>
    <col min="2567" max="2567" width="16.7109375" style="117" customWidth="1"/>
    <col min="2568" max="2815" width="9.140625" style="117" customWidth="1"/>
    <col min="2816" max="2816" width="5.7109375" style="117"/>
    <col min="2817" max="2817" width="5.7109375" style="117" customWidth="1"/>
    <col min="2818" max="2818" width="112.5703125" style="117" customWidth="1"/>
    <col min="2819" max="2819" width="10.140625" style="117" bestFit="1" customWidth="1"/>
    <col min="2820" max="2820" width="18.85546875" style="117" customWidth="1"/>
    <col min="2821" max="2821" width="19" style="117" customWidth="1"/>
    <col min="2822" max="2822" width="19.5703125" style="117" customWidth="1"/>
    <col min="2823" max="2823" width="16.7109375" style="117" customWidth="1"/>
    <col min="2824" max="3071" width="9.140625" style="117" customWidth="1"/>
    <col min="3072" max="3072" width="5.7109375" style="117"/>
    <col min="3073" max="3073" width="5.7109375" style="117" customWidth="1"/>
    <col min="3074" max="3074" width="112.5703125" style="117" customWidth="1"/>
    <col min="3075" max="3075" width="10.140625" style="117" bestFit="1" customWidth="1"/>
    <col min="3076" max="3076" width="18.85546875" style="117" customWidth="1"/>
    <col min="3077" max="3077" width="19" style="117" customWidth="1"/>
    <col min="3078" max="3078" width="19.5703125" style="117" customWidth="1"/>
    <col min="3079" max="3079" width="16.7109375" style="117" customWidth="1"/>
    <col min="3080" max="3327" width="9.140625" style="117" customWidth="1"/>
    <col min="3328" max="3328" width="5.7109375" style="117"/>
    <col min="3329" max="3329" width="5.7109375" style="117" customWidth="1"/>
    <col min="3330" max="3330" width="112.5703125" style="117" customWidth="1"/>
    <col min="3331" max="3331" width="10.140625" style="117" bestFit="1" customWidth="1"/>
    <col min="3332" max="3332" width="18.85546875" style="117" customWidth="1"/>
    <col min="3333" max="3333" width="19" style="117" customWidth="1"/>
    <col min="3334" max="3334" width="19.5703125" style="117" customWidth="1"/>
    <col min="3335" max="3335" width="16.7109375" style="117" customWidth="1"/>
    <col min="3336" max="3583" width="9.140625" style="117" customWidth="1"/>
    <col min="3584" max="3584" width="5.7109375" style="117"/>
    <col min="3585" max="3585" width="5.7109375" style="117" customWidth="1"/>
    <col min="3586" max="3586" width="112.5703125" style="117" customWidth="1"/>
    <col min="3587" max="3587" width="10.140625" style="117" bestFit="1" customWidth="1"/>
    <col min="3588" max="3588" width="18.85546875" style="117" customWidth="1"/>
    <col min="3589" max="3589" width="19" style="117" customWidth="1"/>
    <col min="3590" max="3590" width="19.5703125" style="117" customWidth="1"/>
    <col min="3591" max="3591" width="16.7109375" style="117" customWidth="1"/>
    <col min="3592" max="3839" width="9.140625" style="117" customWidth="1"/>
    <col min="3840" max="3840" width="5.7109375" style="117"/>
    <col min="3841" max="3841" width="5.7109375" style="117" customWidth="1"/>
    <col min="3842" max="3842" width="112.5703125" style="117" customWidth="1"/>
    <col min="3843" max="3843" width="10.140625" style="117" bestFit="1" customWidth="1"/>
    <col min="3844" max="3844" width="18.85546875" style="117" customWidth="1"/>
    <col min="3845" max="3845" width="19" style="117" customWidth="1"/>
    <col min="3846" max="3846" width="19.5703125" style="117" customWidth="1"/>
    <col min="3847" max="3847" width="16.7109375" style="117" customWidth="1"/>
    <col min="3848" max="4095" width="9.140625" style="117" customWidth="1"/>
    <col min="4096" max="4096" width="5.7109375" style="117"/>
    <col min="4097" max="4097" width="5.7109375" style="117" customWidth="1"/>
    <col min="4098" max="4098" width="112.5703125" style="117" customWidth="1"/>
    <col min="4099" max="4099" width="10.140625" style="117" bestFit="1" customWidth="1"/>
    <col min="4100" max="4100" width="18.85546875" style="117" customWidth="1"/>
    <col min="4101" max="4101" width="19" style="117" customWidth="1"/>
    <col min="4102" max="4102" width="19.5703125" style="117" customWidth="1"/>
    <col min="4103" max="4103" width="16.7109375" style="117" customWidth="1"/>
    <col min="4104" max="4351" width="9.140625" style="117" customWidth="1"/>
    <col min="4352" max="4352" width="5.7109375" style="117"/>
    <col min="4353" max="4353" width="5.7109375" style="117" customWidth="1"/>
    <col min="4354" max="4354" width="112.5703125" style="117" customWidth="1"/>
    <col min="4355" max="4355" width="10.140625" style="117" bestFit="1" customWidth="1"/>
    <col min="4356" max="4356" width="18.85546875" style="117" customWidth="1"/>
    <col min="4357" max="4357" width="19" style="117" customWidth="1"/>
    <col min="4358" max="4358" width="19.5703125" style="117" customWidth="1"/>
    <col min="4359" max="4359" width="16.7109375" style="117" customWidth="1"/>
    <col min="4360" max="4607" width="9.140625" style="117" customWidth="1"/>
    <col min="4608" max="4608" width="5.7109375" style="117"/>
    <col min="4609" max="4609" width="5.7109375" style="117" customWidth="1"/>
    <col min="4610" max="4610" width="112.5703125" style="117" customWidth="1"/>
    <col min="4611" max="4611" width="10.140625" style="117" bestFit="1" customWidth="1"/>
    <col min="4612" max="4612" width="18.85546875" style="117" customWidth="1"/>
    <col min="4613" max="4613" width="19" style="117" customWidth="1"/>
    <col min="4614" max="4614" width="19.5703125" style="117" customWidth="1"/>
    <col min="4615" max="4615" width="16.7109375" style="117" customWidth="1"/>
    <col min="4616" max="4863" width="9.140625" style="117" customWidth="1"/>
    <col min="4864" max="4864" width="5.7109375" style="117"/>
    <col min="4865" max="4865" width="5.7109375" style="117" customWidth="1"/>
    <col min="4866" max="4866" width="112.5703125" style="117" customWidth="1"/>
    <col min="4867" max="4867" width="10.140625" style="117" bestFit="1" customWidth="1"/>
    <col min="4868" max="4868" width="18.85546875" style="117" customWidth="1"/>
    <col min="4869" max="4869" width="19" style="117" customWidth="1"/>
    <col min="4870" max="4870" width="19.5703125" style="117" customWidth="1"/>
    <col min="4871" max="4871" width="16.7109375" style="117" customWidth="1"/>
    <col min="4872" max="5119" width="9.140625" style="117" customWidth="1"/>
    <col min="5120" max="5120" width="5.7109375" style="117"/>
    <col min="5121" max="5121" width="5.7109375" style="117" customWidth="1"/>
    <col min="5122" max="5122" width="112.5703125" style="117" customWidth="1"/>
    <col min="5123" max="5123" width="10.140625" style="117" bestFit="1" customWidth="1"/>
    <col min="5124" max="5124" width="18.85546875" style="117" customWidth="1"/>
    <col min="5125" max="5125" width="19" style="117" customWidth="1"/>
    <col min="5126" max="5126" width="19.5703125" style="117" customWidth="1"/>
    <col min="5127" max="5127" width="16.7109375" style="117" customWidth="1"/>
    <col min="5128" max="5375" width="9.140625" style="117" customWidth="1"/>
    <col min="5376" max="5376" width="5.7109375" style="117"/>
    <col min="5377" max="5377" width="5.7109375" style="117" customWidth="1"/>
    <col min="5378" max="5378" width="112.5703125" style="117" customWidth="1"/>
    <col min="5379" max="5379" width="10.140625" style="117" bestFit="1" customWidth="1"/>
    <col min="5380" max="5380" width="18.85546875" style="117" customWidth="1"/>
    <col min="5381" max="5381" width="19" style="117" customWidth="1"/>
    <col min="5382" max="5382" width="19.5703125" style="117" customWidth="1"/>
    <col min="5383" max="5383" width="16.7109375" style="117" customWidth="1"/>
    <col min="5384" max="5631" width="9.140625" style="117" customWidth="1"/>
    <col min="5632" max="5632" width="5.7109375" style="117"/>
    <col min="5633" max="5633" width="5.7109375" style="117" customWidth="1"/>
    <col min="5634" max="5634" width="112.5703125" style="117" customWidth="1"/>
    <col min="5635" max="5635" width="10.140625" style="117" bestFit="1" customWidth="1"/>
    <col min="5636" max="5636" width="18.85546875" style="117" customWidth="1"/>
    <col min="5637" max="5637" width="19" style="117" customWidth="1"/>
    <col min="5638" max="5638" width="19.5703125" style="117" customWidth="1"/>
    <col min="5639" max="5639" width="16.7109375" style="117" customWidth="1"/>
    <col min="5640" max="5887" width="9.140625" style="117" customWidth="1"/>
    <col min="5888" max="5888" width="5.7109375" style="117"/>
    <col min="5889" max="5889" width="5.7109375" style="117" customWidth="1"/>
    <col min="5890" max="5890" width="112.5703125" style="117" customWidth="1"/>
    <col min="5891" max="5891" width="10.140625" style="117" bestFit="1" customWidth="1"/>
    <col min="5892" max="5892" width="18.85546875" style="117" customWidth="1"/>
    <col min="5893" max="5893" width="19" style="117" customWidth="1"/>
    <col min="5894" max="5894" width="19.5703125" style="117" customWidth="1"/>
    <col min="5895" max="5895" width="16.7109375" style="117" customWidth="1"/>
    <col min="5896" max="6143" width="9.140625" style="117" customWidth="1"/>
    <col min="6144" max="6144" width="5.7109375" style="117"/>
    <col min="6145" max="6145" width="5.7109375" style="117" customWidth="1"/>
    <col min="6146" max="6146" width="112.5703125" style="117" customWidth="1"/>
    <col min="6147" max="6147" width="10.140625" style="117" bestFit="1" customWidth="1"/>
    <col min="6148" max="6148" width="18.85546875" style="117" customWidth="1"/>
    <col min="6149" max="6149" width="19" style="117" customWidth="1"/>
    <col min="6150" max="6150" width="19.5703125" style="117" customWidth="1"/>
    <col min="6151" max="6151" width="16.7109375" style="117" customWidth="1"/>
    <col min="6152" max="6399" width="9.140625" style="117" customWidth="1"/>
    <col min="6400" max="6400" width="5.7109375" style="117"/>
    <col min="6401" max="6401" width="5.7109375" style="117" customWidth="1"/>
    <col min="6402" max="6402" width="112.5703125" style="117" customWidth="1"/>
    <col min="6403" max="6403" width="10.140625" style="117" bestFit="1" customWidth="1"/>
    <col min="6404" max="6404" width="18.85546875" style="117" customWidth="1"/>
    <col min="6405" max="6405" width="19" style="117" customWidth="1"/>
    <col min="6406" max="6406" width="19.5703125" style="117" customWidth="1"/>
    <col min="6407" max="6407" width="16.7109375" style="117" customWidth="1"/>
    <col min="6408" max="6655" width="9.140625" style="117" customWidth="1"/>
    <col min="6656" max="6656" width="5.7109375" style="117"/>
    <col min="6657" max="6657" width="5.7109375" style="117" customWidth="1"/>
    <col min="6658" max="6658" width="112.5703125" style="117" customWidth="1"/>
    <col min="6659" max="6659" width="10.140625" style="117" bestFit="1" customWidth="1"/>
    <col min="6660" max="6660" width="18.85546875" style="117" customWidth="1"/>
    <col min="6661" max="6661" width="19" style="117" customWidth="1"/>
    <col min="6662" max="6662" width="19.5703125" style="117" customWidth="1"/>
    <col min="6663" max="6663" width="16.7109375" style="117" customWidth="1"/>
    <col min="6664" max="6911" width="9.140625" style="117" customWidth="1"/>
    <col min="6912" max="6912" width="5.7109375" style="117"/>
    <col min="6913" max="6913" width="5.7109375" style="117" customWidth="1"/>
    <col min="6914" max="6914" width="112.5703125" style="117" customWidth="1"/>
    <col min="6915" max="6915" width="10.140625" style="117" bestFit="1" customWidth="1"/>
    <col min="6916" max="6916" width="18.85546875" style="117" customWidth="1"/>
    <col min="6917" max="6917" width="19" style="117" customWidth="1"/>
    <col min="6918" max="6918" width="19.5703125" style="117" customWidth="1"/>
    <col min="6919" max="6919" width="16.7109375" style="117" customWidth="1"/>
    <col min="6920" max="7167" width="9.140625" style="117" customWidth="1"/>
    <col min="7168" max="7168" width="5.7109375" style="117"/>
    <col min="7169" max="7169" width="5.7109375" style="117" customWidth="1"/>
    <col min="7170" max="7170" width="112.5703125" style="117" customWidth="1"/>
    <col min="7171" max="7171" width="10.140625" style="117" bestFit="1" customWidth="1"/>
    <col min="7172" max="7172" width="18.85546875" style="117" customWidth="1"/>
    <col min="7173" max="7173" width="19" style="117" customWidth="1"/>
    <col min="7174" max="7174" width="19.5703125" style="117" customWidth="1"/>
    <col min="7175" max="7175" width="16.7109375" style="117" customWidth="1"/>
    <col min="7176" max="7423" width="9.140625" style="117" customWidth="1"/>
    <col min="7424" max="7424" width="5.7109375" style="117"/>
    <col min="7425" max="7425" width="5.7109375" style="117" customWidth="1"/>
    <col min="7426" max="7426" width="112.5703125" style="117" customWidth="1"/>
    <col min="7427" max="7427" width="10.140625" style="117" bestFit="1" customWidth="1"/>
    <col min="7428" max="7428" width="18.85546875" style="117" customWidth="1"/>
    <col min="7429" max="7429" width="19" style="117" customWidth="1"/>
    <col min="7430" max="7430" width="19.5703125" style="117" customWidth="1"/>
    <col min="7431" max="7431" width="16.7109375" style="117" customWidth="1"/>
    <col min="7432" max="7679" width="9.140625" style="117" customWidth="1"/>
    <col min="7680" max="7680" width="5.7109375" style="117"/>
    <col min="7681" max="7681" width="5.7109375" style="117" customWidth="1"/>
    <col min="7682" max="7682" width="112.5703125" style="117" customWidth="1"/>
    <col min="7683" max="7683" width="10.140625" style="117" bestFit="1" customWidth="1"/>
    <col min="7684" max="7684" width="18.85546875" style="117" customWidth="1"/>
    <col min="7685" max="7685" width="19" style="117" customWidth="1"/>
    <col min="7686" max="7686" width="19.5703125" style="117" customWidth="1"/>
    <col min="7687" max="7687" width="16.7109375" style="117" customWidth="1"/>
    <col min="7688" max="7935" width="9.140625" style="117" customWidth="1"/>
    <col min="7936" max="7936" width="5.7109375" style="117"/>
    <col min="7937" max="7937" width="5.7109375" style="117" customWidth="1"/>
    <col min="7938" max="7938" width="112.5703125" style="117" customWidth="1"/>
    <col min="7939" max="7939" width="10.140625" style="117" bestFit="1" customWidth="1"/>
    <col min="7940" max="7940" width="18.85546875" style="117" customWidth="1"/>
    <col min="7941" max="7941" width="19" style="117" customWidth="1"/>
    <col min="7942" max="7942" width="19.5703125" style="117" customWidth="1"/>
    <col min="7943" max="7943" width="16.7109375" style="117" customWidth="1"/>
    <col min="7944" max="8191" width="9.140625" style="117" customWidth="1"/>
    <col min="8192" max="8192" width="5.7109375" style="117"/>
    <col min="8193" max="8193" width="5.7109375" style="117" customWidth="1"/>
    <col min="8194" max="8194" width="112.5703125" style="117" customWidth="1"/>
    <col min="8195" max="8195" width="10.140625" style="117" bestFit="1" customWidth="1"/>
    <col min="8196" max="8196" width="18.85546875" style="117" customWidth="1"/>
    <col min="8197" max="8197" width="19" style="117" customWidth="1"/>
    <col min="8198" max="8198" width="19.5703125" style="117" customWidth="1"/>
    <col min="8199" max="8199" width="16.7109375" style="117" customWidth="1"/>
    <col min="8200" max="8447" width="9.140625" style="117" customWidth="1"/>
    <col min="8448" max="8448" width="5.7109375" style="117"/>
    <col min="8449" max="8449" width="5.7109375" style="117" customWidth="1"/>
    <col min="8450" max="8450" width="112.5703125" style="117" customWidth="1"/>
    <col min="8451" max="8451" width="10.140625" style="117" bestFit="1" customWidth="1"/>
    <col min="8452" max="8452" width="18.85546875" style="117" customWidth="1"/>
    <col min="8453" max="8453" width="19" style="117" customWidth="1"/>
    <col min="8454" max="8454" width="19.5703125" style="117" customWidth="1"/>
    <col min="8455" max="8455" width="16.7109375" style="117" customWidth="1"/>
    <col min="8456" max="8703" width="9.140625" style="117" customWidth="1"/>
    <col min="8704" max="8704" width="5.7109375" style="117"/>
    <col min="8705" max="8705" width="5.7109375" style="117" customWidth="1"/>
    <col min="8706" max="8706" width="112.5703125" style="117" customWidth="1"/>
    <col min="8707" max="8707" width="10.140625" style="117" bestFit="1" customWidth="1"/>
    <col min="8708" max="8708" width="18.85546875" style="117" customWidth="1"/>
    <col min="8709" max="8709" width="19" style="117" customWidth="1"/>
    <col min="8710" max="8710" width="19.5703125" style="117" customWidth="1"/>
    <col min="8711" max="8711" width="16.7109375" style="117" customWidth="1"/>
    <col min="8712" max="8959" width="9.140625" style="117" customWidth="1"/>
    <col min="8960" max="8960" width="5.7109375" style="117"/>
    <col min="8961" max="8961" width="5.7109375" style="117" customWidth="1"/>
    <col min="8962" max="8962" width="112.5703125" style="117" customWidth="1"/>
    <col min="8963" max="8963" width="10.140625" style="117" bestFit="1" customWidth="1"/>
    <col min="8964" max="8964" width="18.85546875" style="117" customWidth="1"/>
    <col min="8965" max="8965" width="19" style="117" customWidth="1"/>
    <col min="8966" max="8966" width="19.5703125" style="117" customWidth="1"/>
    <col min="8967" max="8967" width="16.7109375" style="117" customWidth="1"/>
    <col min="8968" max="9215" width="9.140625" style="117" customWidth="1"/>
    <col min="9216" max="9216" width="5.7109375" style="117"/>
    <col min="9217" max="9217" width="5.7109375" style="117" customWidth="1"/>
    <col min="9218" max="9218" width="112.5703125" style="117" customWidth="1"/>
    <col min="9219" max="9219" width="10.140625" style="117" bestFit="1" customWidth="1"/>
    <col min="9220" max="9220" width="18.85546875" style="117" customWidth="1"/>
    <col min="9221" max="9221" width="19" style="117" customWidth="1"/>
    <col min="9222" max="9222" width="19.5703125" style="117" customWidth="1"/>
    <col min="9223" max="9223" width="16.7109375" style="117" customWidth="1"/>
    <col min="9224" max="9471" width="9.140625" style="117" customWidth="1"/>
    <col min="9472" max="9472" width="5.7109375" style="117"/>
    <col min="9473" max="9473" width="5.7109375" style="117" customWidth="1"/>
    <col min="9474" max="9474" width="112.5703125" style="117" customWidth="1"/>
    <col min="9475" max="9475" width="10.140625" style="117" bestFit="1" customWidth="1"/>
    <col min="9476" max="9476" width="18.85546875" style="117" customWidth="1"/>
    <col min="9477" max="9477" width="19" style="117" customWidth="1"/>
    <col min="9478" max="9478" width="19.5703125" style="117" customWidth="1"/>
    <col min="9479" max="9479" width="16.7109375" style="117" customWidth="1"/>
    <col min="9480" max="9727" width="9.140625" style="117" customWidth="1"/>
    <col min="9728" max="9728" width="5.7109375" style="117"/>
    <col min="9729" max="9729" width="5.7109375" style="117" customWidth="1"/>
    <col min="9730" max="9730" width="112.5703125" style="117" customWidth="1"/>
    <col min="9731" max="9731" width="10.140625" style="117" bestFit="1" customWidth="1"/>
    <col min="9732" max="9732" width="18.85546875" style="117" customWidth="1"/>
    <col min="9733" max="9733" width="19" style="117" customWidth="1"/>
    <col min="9734" max="9734" width="19.5703125" style="117" customWidth="1"/>
    <col min="9735" max="9735" width="16.7109375" style="117" customWidth="1"/>
    <col min="9736" max="9983" width="9.140625" style="117" customWidth="1"/>
    <col min="9984" max="9984" width="5.7109375" style="117"/>
    <col min="9985" max="9985" width="5.7109375" style="117" customWidth="1"/>
    <col min="9986" max="9986" width="112.5703125" style="117" customWidth="1"/>
    <col min="9987" max="9987" width="10.140625" style="117" bestFit="1" customWidth="1"/>
    <col min="9988" max="9988" width="18.85546875" style="117" customWidth="1"/>
    <col min="9989" max="9989" width="19" style="117" customWidth="1"/>
    <col min="9990" max="9990" width="19.5703125" style="117" customWidth="1"/>
    <col min="9991" max="9991" width="16.7109375" style="117" customWidth="1"/>
    <col min="9992" max="10239" width="9.140625" style="117" customWidth="1"/>
    <col min="10240" max="10240" width="5.7109375" style="117"/>
    <col min="10241" max="10241" width="5.7109375" style="117" customWidth="1"/>
    <col min="10242" max="10242" width="112.5703125" style="117" customWidth="1"/>
    <col min="10243" max="10243" width="10.140625" style="117" bestFit="1" customWidth="1"/>
    <col min="10244" max="10244" width="18.85546875" style="117" customWidth="1"/>
    <col min="10245" max="10245" width="19" style="117" customWidth="1"/>
    <col min="10246" max="10246" width="19.5703125" style="117" customWidth="1"/>
    <col min="10247" max="10247" width="16.7109375" style="117" customWidth="1"/>
    <col min="10248" max="10495" width="9.140625" style="117" customWidth="1"/>
    <col min="10496" max="10496" width="5.7109375" style="117"/>
    <col min="10497" max="10497" width="5.7109375" style="117" customWidth="1"/>
    <col min="10498" max="10498" width="112.5703125" style="117" customWidth="1"/>
    <col min="10499" max="10499" width="10.140625" style="117" bestFit="1" customWidth="1"/>
    <col min="10500" max="10500" width="18.85546875" style="117" customWidth="1"/>
    <col min="10501" max="10501" width="19" style="117" customWidth="1"/>
    <col min="10502" max="10502" width="19.5703125" style="117" customWidth="1"/>
    <col min="10503" max="10503" width="16.7109375" style="117" customWidth="1"/>
    <col min="10504" max="10751" width="9.140625" style="117" customWidth="1"/>
    <col min="10752" max="10752" width="5.7109375" style="117"/>
    <col min="10753" max="10753" width="5.7109375" style="117" customWidth="1"/>
    <col min="10754" max="10754" width="112.5703125" style="117" customWidth="1"/>
    <col min="10755" max="10755" width="10.140625" style="117" bestFit="1" customWidth="1"/>
    <col min="10756" max="10756" width="18.85546875" style="117" customWidth="1"/>
    <col min="10757" max="10757" width="19" style="117" customWidth="1"/>
    <col min="10758" max="10758" width="19.5703125" style="117" customWidth="1"/>
    <col min="10759" max="10759" width="16.7109375" style="117" customWidth="1"/>
    <col min="10760" max="11007" width="9.140625" style="117" customWidth="1"/>
    <col min="11008" max="11008" width="5.7109375" style="117"/>
    <col min="11009" max="11009" width="5.7109375" style="117" customWidth="1"/>
    <col min="11010" max="11010" width="112.5703125" style="117" customWidth="1"/>
    <col min="11011" max="11011" width="10.140625" style="117" bestFit="1" customWidth="1"/>
    <col min="11012" max="11012" width="18.85546875" style="117" customWidth="1"/>
    <col min="11013" max="11013" width="19" style="117" customWidth="1"/>
    <col min="11014" max="11014" width="19.5703125" style="117" customWidth="1"/>
    <col min="11015" max="11015" width="16.7109375" style="117" customWidth="1"/>
    <col min="11016" max="11263" width="9.140625" style="117" customWidth="1"/>
    <col min="11264" max="11264" width="5.7109375" style="117"/>
    <col min="11265" max="11265" width="5.7109375" style="117" customWidth="1"/>
    <col min="11266" max="11266" width="112.5703125" style="117" customWidth="1"/>
    <col min="11267" max="11267" width="10.140625" style="117" bestFit="1" customWidth="1"/>
    <col min="11268" max="11268" width="18.85546875" style="117" customWidth="1"/>
    <col min="11269" max="11269" width="19" style="117" customWidth="1"/>
    <col min="11270" max="11270" width="19.5703125" style="117" customWidth="1"/>
    <col min="11271" max="11271" width="16.7109375" style="117" customWidth="1"/>
    <col min="11272" max="11519" width="9.140625" style="117" customWidth="1"/>
    <col min="11520" max="11520" width="5.7109375" style="117"/>
    <col min="11521" max="11521" width="5.7109375" style="117" customWidth="1"/>
    <col min="11522" max="11522" width="112.5703125" style="117" customWidth="1"/>
    <col min="11523" max="11523" width="10.140625" style="117" bestFit="1" customWidth="1"/>
    <col min="11524" max="11524" width="18.85546875" style="117" customWidth="1"/>
    <col min="11525" max="11525" width="19" style="117" customWidth="1"/>
    <col min="11526" max="11526" width="19.5703125" style="117" customWidth="1"/>
    <col min="11527" max="11527" width="16.7109375" style="117" customWidth="1"/>
    <col min="11528" max="11775" width="9.140625" style="117" customWidth="1"/>
    <col min="11776" max="11776" width="5.7109375" style="117"/>
    <col min="11777" max="11777" width="5.7109375" style="117" customWidth="1"/>
    <col min="11778" max="11778" width="112.5703125" style="117" customWidth="1"/>
    <col min="11779" max="11779" width="10.140625" style="117" bestFit="1" customWidth="1"/>
    <col min="11780" max="11780" width="18.85546875" style="117" customWidth="1"/>
    <col min="11781" max="11781" width="19" style="117" customWidth="1"/>
    <col min="11782" max="11782" width="19.5703125" style="117" customWidth="1"/>
    <col min="11783" max="11783" width="16.7109375" style="117" customWidth="1"/>
    <col min="11784" max="12031" width="9.140625" style="117" customWidth="1"/>
    <col min="12032" max="12032" width="5.7109375" style="117"/>
    <col min="12033" max="12033" width="5.7109375" style="117" customWidth="1"/>
    <col min="12034" max="12034" width="112.5703125" style="117" customWidth="1"/>
    <col min="12035" max="12035" width="10.140625" style="117" bestFit="1" customWidth="1"/>
    <col min="12036" max="12036" width="18.85546875" style="117" customWidth="1"/>
    <col min="12037" max="12037" width="19" style="117" customWidth="1"/>
    <col min="12038" max="12038" width="19.5703125" style="117" customWidth="1"/>
    <col min="12039" max="12039" width="16.7109375" style="117" customWidth="1"/>
    <col min="12040" max="12287" width="9.140625" style="117" customWidth="1"/>
    <col min="12288" max="12288" width="5.7109375" style="117"/>
    <col min="12289" max="12289" width="5.7109375" style="117" customWidth="1"/>
    <col min="12290" max="12290" width="112.5703125" style="117" customWidth="1"/>
    <col min="12291" max="12291" width="10.140625" style="117" bestFit="1" customWidth="1"/>
    <col min="12292" max="12292" width="18.85546875" style="117" customWidth="1"/>
    <col min="12293" max="12293" width="19" style="117" customWidth="1"/>
    <col min="12294" max="12294" width="19.5703125" style="117" customWidth="1"/>
    <col min="12295" max="12295" width="16.7109375" style="117" customWidth="1"/>
    <col min="12296" max="12543" width="9.140625" style="117" customWidth="1"/>
    <col min="12544" max="12544" width="5.7109375" style="117"/>
    <col min="12545" max="12545" width="5.7109375" style="117" customWidth="1"/>
    <col min="12546" max="12546" width="112.5703125" style="117" customWidth="1"/>
    <col min="12547" max="12547" width="10.140625" style="117" bestFit="1" customWidth="1"/>
    <col min="12548" max="12548" width="18.85546875" style="117" customWidth="1"/>
    <col min="12549" max="12549" width="19" style="117" customWidth="1"/>
    <col min="12550" max="12550" width="19.5703125" style="117" customWidth="1"/>
    <col min="12551" max="12551" width="16.7109375" style="117" customWidth="1"/>
    <col min="12552" max="12799" width="9.140625" style="117" customWidth="1"/>
    <col min="12800" max="12800" width="5.7109375" style="117"/>
    <col min="12801" max="12801" width="5.7109375" style="117" customWidth="1"/>
    <col min="12802" max="12802" width="112.5703125" style="117" customWidth="1"/>
    <col min="12803" max="12803" width="10.140625" style="117" bestFit="1" customWidth="1"/>
    <col min="12804" max="12804" width="18.85546875" style="117" customWidth="1"/>
    <col min="12805" max="12805" width="19" style="117" customWidth="1"/>
    <col min="12806" max="12806" width="19.5703125" style="117" customWidth="1"/>
    <col min="12807" max="12807" width="16.7109375" style="117" customWidth="1"/>
    <col min="12808" max="13055" width="9.140625" style="117" customWidth="1"/>
    <col min="13056" max="13056" width="5.7109375" style="117"/>
    <col min="13057" max="13057" width="5.7109375" style="117" customWidth="1"/>
    <col min="13058" max="13058" width="112.5703125" style="117" customWidth="1"/>
    <col min="13059" max="13059" width="10.140625" style="117" bestFit="1" customWidth="1"/>
    <col min="13060" max="13060" width="18.85546875" style="117" customWidth="1"/>
    <col min="13061" max="13061" width="19" style="117" customWidth="1"/>
    <col min="13062" max="13062" width="19.5703125" style="117" customWidth="1"/>
    <col min="13063" max="13063" width="16.7109375" style="117" customWidth="1"/>
    <col min="13064" max="13311" width="9.140625" style="117" customWidth="1"/>
    <col min="13312" max="13312" width="5.7109375" style="117"/>
    <col min="13313" max="13313" width="5.7109375" style="117" customWidth="1"/>
    <col min="13314" max="13314" width="112.5703125" style="117" customWidth="1"/>
    <col min="13315" max="13315" width="10.140625" style="117" bestFit="1" customWidth="1"/>
    <col min="13316" max="13316" width="18.85546875" style="117" customWidth="1"/>
    <col min="13317" max="13317" width="19" style="117" customWidth="1"/>
    <col min="13318" max="13318" width="19.5703125" style="117" customWidth="1"/>
    <col min="13319" max="13319" width="16.7109375" style="117" customWidth="1"/>
    <col min="13320" max="13567" width="9.140625" style="117" customWidth="1"/>
    <col min="13568" max="13568" width="5.7109375" style="117"/>
    <col min="13569" max="13569" width="5.7109375" style="117" customWidth="1"/>
    <col min="13570" max="13570" width="112.5703125" style="117" customWidth="1"/>
    <col min="13571" max="13571" width="10.140625" style="117" bestFit="1" customWidth="1"/>
    <col min="13572" max="13572" width="18.85546875" style="117" customWidth="1"/>
    <col min="13573" max="13573" width="19" style="117" customWidth="1"/>
    <col min="13574" max="13574" width="19.5703125" style="117" customWidth="1"/>
    <col min="13575" max="13575" width="16.7109375" style="117" customWidth="1"/>
    <col min="13576" max="13823" width="9.140625" style="117" customWidth="1"/>
    <col min="13824" max="13824" width="5.7109375" style="117"/>
    <col min="13825" max="13825" width="5.7109375" style="117" customWidth="1"/>
    <col min="13826" max="13826" width="112.5703125" style="117" customWidth="1"/>
    <col min="13827" max="13827" width="10.140625" style="117" bestFit="1" customWidth="1"/>
    <col min="13828" max="13828" width="18.85546875" style="117" customWidth="1"/>
    <col min="13829" max="13829" width="19" style="117" customWidth="1"/>
    <col min="13830" max="13830" width="19.5703125" style="117" customWidth="1"/>
    <col min="13831" max="13831" width="16.7109375" style="117" customWidth="1"/>
    <col min="13832" max="14079" width="9.140625" style="117" customWidth="1"/>
    <col min="14080" max="14080" width="5.7109375" style="117"/>
    <col min="14081" max="14081" width="5.7109375" style="117" customWidth="1"/>
    <col min="14082" max="14082" width="112.5703125" style="117" customWidth="1"/>
    <col min="14083" max="14083" width="10.140625" style="117" bestFit="1" customWidth="1"/>
    <col min="14084" max="14084" width="18.85546875" style="117" customWidth="1"/>
    <col min="14085" max="14085" width="19" style="117" customWidth="1"/>
    <col min="14086" max="14086" width="19.5703125" style="117" customWidth="1"/>
    <col min="14087" max="14087" width="16.7109375" style="117" customWidth="1"/>
    <col min="14088" max="14335" width="9.140625" style="117" customWidth="1"/>
    <col min="14336" max="14336" width="5.7109375" style="117"/>
    <col min="14337" max="14337" width="5.7109375" style="117" customWidth="1"/>
    <col min="14338" max="14338" width="112.5703125" style="117" customWidth="1"/>
    <col min="14339" max="14339" width="10.140625" style="117" bestFit="1" customWidth="1"/>
    <col min="14340" max="14340" width="18.85546875" style="117" customWidth="1"/>
    <col min="14341" max="14341" width="19" style="117" customWidth="1"/>
    <col min="14342" max="14342" width="19.5703125" style="117" customWidth="1"/>
    <col min="14343" max="14343" width="16.7109375" style="117" customWidth="1"/>
    <col min="14344" max="14591" width="9.140625" style="117" customWidth="1"/>
    <col min="14592" max="14592" width="5.7109375" style="117"/>
    <col min="14593" max="14593" width="5.7109375" style="117" customWidth="1"/>
    <col min="14594" max="14594" width="112.5703125" style="117" customWidth="1"/>
    <col min="14595" max="14595" width="10.140625" style="117" bestFit="1" customWidth="1"/>
    <col min="14596" max="14596" width="18.85546875" style="117" customWidth="1"/>
    <col min="14597" max="14597" width="19" style="117" customWidth="1"/>
    <col min="14598" max="14598" width="19.5703125" style="117" customWidth="1"/>
    <col min="14599" max="14599" width="16.7109375" style="117" customWidth="1"/>
    <col min="14600" max="14847" width="9.140625" style="117" customWidth="1"/>
    <col min="14848" max="14848" width="5.7109375" style="117"/>
    <col min="14849" max="14849" width="5.7109375" style="117" customWidth="1"/>
    <col min="14850" max="14850" width="112.5703125" style="117" customWidth="1"/>
    <col min="14851" max="14851" width="10.140625" style="117" bestFit="1" customWidth="1"/>
    <col min="14852" max="14852" width="18.85546875" style="117" customWidth="1"/>
    <col min="14853" max="14853" width="19" style="117" customWidth="1"/>
    <col min="14854" max="14854" width="19.5703125" style="117" customWidth="1"/>
    <col min="14855" max="14855" width="16.7109375" style="117" customWidth="1"/>
    <col min="14856" max="15103" width="9.140625" style="117" customWidth="1"/>
    <col min="15104" max="15104" width="5.7109375" style="117"/>
    <col min="15105" max="15105" width="5.7109375" style="117" customWidth="1"/>
    <col min="15106" max="15106" width="112.5703125" style="117" customWidth="1"/>
    <col min="15107" max="15107" width="10.140625" style="117" bestFit="1" customWidth="1"/>
    <col min="15108" max="15108" width="18.85546875" style="117" customWidth="1"/>
    <col min="15109" max="15109" width="19" style="117" customWidth="1"/>
    <col min="15110" max="15110" width="19.5703125" style="117" customWidth="1"/>
    <col min="15111" max="15111" width="16.7109375" style="117" customWidth="1"/>
    <col min="15112" max="15359" width="9.140625" style="117" customWidth="1"/>
    <col min="15360" max="15360" width="5.7109375" style="117"/>
    <col min="15361" max="15361" width="5.7109375" style="117" customWidth="1"/>
    <col min="15362" max="15362" width="112.5703125" style="117" customWidth="1"/>
    <col min="15363" max="15363" width="10.140625" style="117" bestFit="1" customWidth="1"/>
    <col min="15364" max="15364" width="18.85546875" style="117" customWidth="1"/>
    <col min="15365" max="15365" width="19" style="117" customWidth="1"/>
    <col min="15366" max="15366" width="19.5703125" style="117" customWidth="1"/>
    <col min="15367" max="15367" width="16.7109375" style="117" customWidth="1"/>
    <col min="15368" max="15615" width="9.140625" style="117" customWidth="1"/>
    <col min="15616" max="15616" width="5.7109375" style="117"/>
    <col min="15617" max="15617" width="5.7109375" style="117" customWidth="1"/>
    <col min="15618" max="15618" width="112.5703125" style="117" customWidth="1"/>
    <col min="15619" max="15619" width="10.140625" style="117" bestFit="1" customWidth="1"/>
    <col min="15620" max="15620" width="18.85546875" style="117" customWidth="1"/>
    <col min="15621" max="15621" width="19" style="117" customWidth="1"/>
    <col min="15622" max="15622" width="19.5703125" style="117" customWidth="1"/>
    <col min="15623" max="15623" width="16.7109375" style="117" customWidth="1"/>
    <col min="15624" max="15871" width="9.140625" style="117" customWidth="1"/>
    <col min="15872" max="15872" width="5.7109375" style="117"/>
    <col min="15873" max="15873" width="5.7109375" style="117" customWidth="1"/>
    <col min="15874" max="15874" width="112.5703125" style="117" customWidth="1"/>
    <col min="15875" max="15875" width="10.140625" style="117" bestFit="1" customWidth="1"/>
    <col min="15876" max="15876" width="18.85546875" style="117" customWidth="1"/>
    <col min="15877" max="15877" width="19" style="117" customWidth="1"/>
    <col min="15878" max="15878" width="19.5703125" style="117" customWidth="1"/>
    <col min="15879" max="15879" width="16.7109375" style="117" customWidth="1"/>
    <col min="15880" max="16127" width="9.140625" style="117" customWidth="1"/>
    <col min="16128" max="16128" width="5.7109375" style="117"/>
    <col min="16129" max="16129" width="5.7109375" style="117" customWidth="1"/>
    <col min="16130" max="16130" width="112.5703125" style="117" customWidth="1"/>
    <col min="16131" max="16131" width="10.140625" style="117" bestFit="1" customWidth="1"/>
    <col min="16132" max="16132" width="18.85546875" style="117" customWidth="1"/>
    <col min="16133" max="16133" width="19" style="117" customWidth="1"/>
    <col min="16134" max="16134" width="19.5703125" style="117" customWidth="1"/>
    <col min="16135" max="16135" width="16.7109375" style="117" customWidth="1"/>
    <col min="16136" max="16383" width="9.140625" style="117" customWidth="1"/>
    <col min="16384" max="16384" width="5.7109375" style="117"/>
  </cols>
  <sheetData>
    <row r="1" spans="1:11" ht="20.25" customHeight="1" x14ac:dyDescent="0.3">
      <c r="B1" s="865" t="s">
        <v>187</v>
      </c>
      <c r="C1" s="865"/>
      <c r="D1" s="865"/>
      <c r="E1" s="865"/>
      <c r="F1" s="865"/>
    </row>
    <row r="2" spans="1:11" ht="14.25" customHeight="1" thickBot="1" x14ac:dyDescent="0.3">
      <c r="E2" s="866" t="s">
        <v>188</v>
      </c>
      <c r="F2" s="866"/>
    </row>
    <row r="3" spans="1:11" ht="39" thickBot="1" x14ac:dyDescent="0.25">
      <c r="A3" s="867"/>
      <c r="B3" s="869" t="s">
        <v>68</v>
      </c>
      <c r="C3" s="871" t="s">
        <v>64</v>
      </c>
      <c r="D3" s="872"/>
      <c r="E3" s="873"/>
      <c r="F3" s="281" t="s">
        <v>150</v>
      </c>
    </row>
    <row r="4" spans="1:11" ht="15.75" customHeight="1" thickBot="1" x14ac:dyDescent="0.25">
      <c r="A4" s="868"/>
      <c r="B4" s="870"/>
      <c r="C4" s="282" t="s">
        <v>37</v>
      </c>
      <c r="D4" s="283" t="s">
        <v>454</v>
      </c>
      <c r="E4" s="283" t="s">
        <v>455</v>
      </c>
      <c r="F4" s="284">
        <v>42005</v>
      </c>
    </row>
    <row r="5" spans="1:11" ht="19.5" customHeight="1" x14ac:dyDescent="0.25">
      <c r="A5" s="874" t="s">
        <v>55</v>
      </c>
      <c r="B5" s="505" t="s">
        <v>303</v>
      </c>
      <c r="C5" s="506" t="s">
        <v>189</v>
      </c>
      <c r="D5" s="506">
        <v>43</v>
      </c>
      <c r="E5" s="506">
        <v>43</v>
      </c>
      <c r="F5" s="507">
        <v>17</v>
      </c>
      <c r="G5" s="265"/>
      <c r="H5" s="508"/>
      <c r="I5" s="509"/>
      <c r="J5" s="509"/>
      <c r="K5" s="509"/>
    </row>
    <row r="6" spans="1:11" ht="18" customHeight="1" x14ac:dyDescent="0.25">
      <c r="A6" s="874"/>
      <c r="B6" s="510" t="s">
        <v>190</v>
      </c>
      <c r="C6" s="511"/>
      <c r="D6" s="511"/>
      <c r="E6" s="511"/>
      <c r="F6" s="512"/>
      <c r="G6" s="265"/>
      <c r="H6" s="513"/>
      <c r="I6" s="509"/>
      <c r="J6" s="509"/>
      <c r="K6" s="509"/>
    </row>
    <row r="7" spans="1:11" ht="18" customHeight="1" x14ac:dyDescent="0.25">
      <c r="A7" s="874"/>
      <c r="B7" s="514" t="s">
        <v>191</v>
      </c>
      <c r="C7" s="511" t="s">
        <v>27</v>
      </c>
      <c r="D7" s="515">
        <v>10946</v>
      </c>
      <c r="E7" s="515">
        <v>11288</v>
      </c>
      <c r="F7" s="516">
        <v>2295</v>
      </c>
      <c r="G7" s="265"/>
      <c r="H7" s="513"/>
      <c r="I7" s="509"/>
      <c r="J7" s="509"/>
      <c r="K7" s="509"/>
    </row>
    <row r="8" spans="1:11" x14ac:dyDescent="0.25">
      <c r="A8" s="874"/>
      <c r="B8" s="514" t="s">
        <v>192</v>
      </c>
      <c r="C8" s="511" t="s">
        <v>27</v>
      </c>
      <c r="D8" s="515">
        <v>9942</v>
      </c>
      <c r="E8" s="515">
        <v>10863</v>
      </c>
      <c r="F8" s="517"/>
      <c r="G8" s="265"/>
      <c r="H8" s="513"/>
      <c r="I8" s="509"/>
      <c r="J8" s="509"/>
      <c r="K8" s="509"/>
    </row>
    <row r="9" spans="1:11" x14ac:dyDescent="0.25">
      <c r="A9" s="874"/>
      <c r="B9" s="514" t="s">
        <v>193</v>
      </c>
      <c r="C9" s="511" t="s">
        <v>27</v>
      </c>
      <c r="D9" s="515">
        <v>7416</v>
      </c>
      <c r="E9" s="515">
        <v>8121</v>
      </c>
      <c r="F9" s="517"/>
      <c r="G9" s="265"/>
      <c r="H9" s="518"/>
      <c r="I9" s="509"/>
      <c r="J9" s="509"/>
      <c r="K9" s="509"/>
    </row>
    <row r="10" spans="1:11" ht="20.25" thickBot="1" x14ac:dyDescent="0.3">
      <c r="A10" s="874"/>
      <c r="B10" s="514" t="s">
        <v>321</v>
      </c>
      <c r="C10" s="519" t="s">
        <v>27</v>
      </c>
      <c r="D10" s="520" t="s">
        <v>474</v>
      </c>
      <c r="E10" s="520" t="s">
        <v>475</v>
      </c>
      <c r="F10" s="521"/>
      <c r="G10" s="265"/>
      <c r="H10" s="508"/>
      <c r="I10" s="509"/>
      <c r="J10" s="509"/>
      <c r="K10" s="509"/>
    </row>
    <row r="11" spans="1:11" x14ac:dyDescent="0.25">
      <c r="A11" s="875"/>
      <c r="B11" s="522" t="s">
        <v>294</v>
      </c>
      <c r="C11" s="507" t="s">
        <v>194</v>
      </c>
      <c r="D11" s="523" t="s">
        <v>476</v>
      </c>
      <c r="E11" s="523" t="s">
        <v>477</v>
      </c>
      <c r="F11" s="524" t="s">
        <v>478</v>
      </c>
      <c r="G11" s="265"/>
      <c r="H11" s="508"/>
      <c r="I11" s="509"/>
      <c r="J11" s="509"/>
      <c r="K11" s="509"/>
    </row>
    <row r="12" spans="1:11" ht="15.75" customHeight="1" x14ac:dyDescent="0.25">
      <c r="A12" s="875"/>
      <c r="B12" s="525" t="s">
        <v>195</v>
      </c>
      <c r="C12" s="507" t="s">
        <v>189</v>
      </c>
      <c r="D12" s="523">
        <v>30</v>
      </c>
      <c r="E12" s="523">
        <v>30</v>
      </c>
      <c r="F12" s="517"/>
      <c r="G12" s="265"/>
      <c r="H12" s="508"/>
      <c r="I12" s="509"/>
      <c r="J12" s="509"/>
      <c r="K12" s="509"/>
    </row>
    <row r="13" spans="1:11" ht="19.5" hidden="1" x14ac:dyDescent="0.25">
      <c r="A13" s="875"/>
      <c r="B13" s="525" t="s">
        <v>196</v>
      </c>
      <c r="C13" s="507" t="s">
        <v>189</v>
      </c>
      <c r="D13" s="523">
        <v>0</v>
      </c>
      <c r="E13" s="523">
        <v>0</v>
      </c>
      <c r="F13" s="517"/>
      <c r="G13" s="265"/>
      <c r="H13" s="508"/>
      <c r="I13" s="509"/>
      <c r="J13" s="509"/>
      <c r="K13" s="509"/>
    </row>
    <row r="14" spans="1:11" x14ac:dyDescent="0.25">
      <c r="A14" s="875"/>
      <c r="B14" s="525" t="s">
        <v>197</v>
      </c>
      <c r="C14" s="507" t="s">
        <v>189</v>
      </c>
      <c r="D14" s="523">
        <v>2</v>
      </c>
      <c r="E14" s="523">
        <v>2</v>
      </c>
      <c r="F14" s="517"/>
      <c r="G14" s="265"/>
      <c r="H14" s="508"/>
      <c r="I14" s="509"/>
      <c r="J14" s="509"/>
      <c r="K14" s="509"/>
    </row>
    <row r="15" spans="1:11" x14ac:dyDescent="0.25">
      <c r="A15" s="875"/>
      <c r="B15" s="525" t="s">
        <v>198</v>
      </c>
      <c r="C15" s="507" t="s">
        <v>189</v>
      </c>
      <c r="D15" s="523">
        <v>6</v>
      </c>
      <c r="E15" s="523">
        <v>6</v>
      </c>
      <c r="F15" s="517"/>
      <c r="G15" s="265"/>
      <c r="H15" s="508"/>
      <c r="I15" s="509"/>
      <c r="J15" s="509"/>
      <c r="K15" s="509"/>
    </row>
    <row r="16" spans="1:11" x14ac:dyDescent="0.25">
      <c r="A16" s="875"/>
      <c r="B16" s="525" t="s">
        <v>199</v>
      </c>
      <c r="C16" s="507" t="s">
        <v>189</v>
      </c>
      <c r="D16" s="523">
        <v>1</v>
      </c>
      <c r="E16" s="523">
        <v>1</v>
      </c>
      <c r="F16" s="517"/>
      <c r="G16" s="265"/>
      <c r="H16" s="508"/>
      <c r="I16" s="509"/>
      <c r="J16" s="509"/>
      <c r="K16" s="509"/>
    </row>
    <row r="17" spans="1:8" hidden="1" x14ac:dyDescent="0.25">
      <c r="A17" s="875"/>
      <c r="B17" s="525" t="s">
        <v>200</v>
      </c>
      <c r="C17" s="507" t="s">
        <v>189</v>
      </c>
      <c r="D17" s="523">
        <v>1</v>
      </c>
      <c r="E17" s="523">
        <v>1</v>
      </c>
      <c r="F17" s="517"/>
      <c r="G17" s="265"/>
      <c r="H17" s="265"/>
    </row>
    <row r="18" spans="1:8" ht="17.25" thickBot="1" x14ac:dyDescent="0.3">
      <c r="A18" s="875"/>
      <c r="B18" s="525" t="s">
        <v>201</v>
      </c>
      <c r="C18" s="507" t="s">
        <v>189</v>
      </c>
      <c r="D18" s="526">
        <v>3</v>
      </c>
      <c r="E18" s="526">
        <v>3</v>
      </c>
      <c r="F18" s="517"/>
      <c r="G18" s="265"/>
      <c r="H18" s="265"/>
    </row>
    <row r="19" spans="1:8" x14ac:dyDescent="0.25">
      <c r="A19" s="875"/>
      <c r="B19" s="527" t="s">
        <v>202</v>
      </c>
      <c r="C19" s="528"/>
      <c r="D19" s="529"/>
      <c r="E19" s="529"/>
      <c r="F19" s="530"/>
      <c r="G19" s="265"/>
      <c r="H19" s="265"/>
    </row>
    <row r="20" spans="1:8" ht="21" customHeight="1" x14ac:dyDescent="0.25">
      <c r="A20" s="875"/>
      <c r="B20" s="531" t="s">
        <v>203</v>
      </c>
      <c r="C20" s="507" t="s">
        <v>189</v>
      </c>
      <c r="D20" s="532">
        <v>1</v>
      </c>
      <c r="E20" s="532">
        <v>1</v>
      </c>
      <c r="F20" s="517"/>
      <c r="G20" s="265"/>
      <c r="H20" s="265"/>
    </row>
    <row r="21" spans="1:8" ht="17.25" thickBot="1" x14ac:dyDescent="0.3">
      <c r="A21" s="875"/>
      <c r="B21" s="525" t="s">
        <v>204</v>
      </c>
      <c r="C21" s="507" t="s">
        <v>189</v>
      </c>
      <c r="D21" s="533" t="s">
        <v>205</v>
      </c>
      <c r="E21" s="534" t="s">
        <v>205</v>
      </c>
      <c r="F21" s="517"/>
      <c r="G21" s="265"/>
      <c r="H21" s="265"/>
    </row>
    <row r="22" spans="1:8" x14ac:dyDescent="0.25">
      <c r="A22" s="875"/>
      <c r="B22" s="527" t="s">
        <v>206</v>
      </c>
      <c r="C22" s="528"/>
      <c r="D22" s="535"/>
      <c r="E22" s="535"/>
      <c r="F22" s="530"/>
      <c r="G22" s="265"/>
      <c r="H22" s="265"/>
    </row>
    <row r="23" spans="1:8" ht="17.25" thickBot="1" x14ac:dyDescent="0.3">
      <c r="A23" s="875"/>
      <c r="B23" s="536" t="s">
        <v>207</v>
      </c>
      <c r="C23" s="537" t="s">
        <v>189</v>
      </c>
      <c r="D23" s="534" t="s">
        <v>208</v>
      </c>
      <c r="E23" s="534" t="s">
        <v>208</v>
      </c>
      <c r="F23" s="517"/>
      <c r="G23" s="265"/>
      <c r="H23" s="265"/>
    </row>
    <row r="24" spans="1:8" x14ac:dyDescent="0.25">
      <c r="A24" s="875"/>
      <c r="B24" s="527" t="s">
        <v>209</v>
      </c>
      <c r="C24" s="528"/>
      <c r="D24" s="529"/>
      <c r="E24" s="529"/>
      <c r="F24" s="530"/>
      <c r="G24" s="265"/>
      <c r="H24" s="265"/>
    </row>
    <row r="25" spans="1:8" ht="17.25" thickBot="1" x14ac:dyDescent="0.3">
      <c r="A25" s="875"/>
      <c r="B25" s="538" t="s">
        <v>210</v>
      </c>
      <c r="C25" s="539" t="s">
        <v>189</v>
      </c>
      <c r="D25" s="540">
        <v>1</v>
      </c>
      <c r="E25" s="540">
        <v>1</v>
      </c>
      <c r="F25" s="521"/>
      <c r="G25" s="265"/>
      <c r="H25" s="265"/>
    </row>
    <row r="26" spans="1:8" x14ac:dyDescent="0.25">
      <c r="A26" s="874"/>
      <c r="B26" s="541" t="s">
        <v>211</v>
      </c>
      <c r="C26" s="542"/>
      <c r="D26" s="543"/>
      <c r="E26" s="544"/>
      <c r="F26" s="545"/>
      <c r="G26" s="265"/>
      <c r="H26" s="265"/>
    </row>
    <row r="27" spans="1:8" ht="17.25" thickBot="1" x14ac:dyDescent="0.3">
      <c r="A27" s="874"/>
      <c r="B27" s="546" t="s">
        <v>430</v>
      </c>
      <c r="C27" s="547" t="s">
        <v>189</v>
      </c>
      <c r="D27" s="548">
        <v>1</v>
      </c>
      <c r="E27" s="516">
        <v>1</v>
      </c>
      <c r="F27" s="549"/>
      <c r="G27" s="265"/>
      <c r="H27" s="265"/>
    </row>
    <row r="28" spans="1:8" ht="17.25" thickBot="1" x14ac:dyDescent="0.3">
      <c r="A28" s="874"/>
      <c r="B28" s="550" t="s">
        <v>411</v>
      </c>
      <c r="C28" s="551" t="s">
        <v>189</v>
      </c>
      <c r="D28" s="551">
        <v>5</v>
      </c>
      <c r="E28" s="551">
        <v>5</v>
      </c>
      <c r="F28" s="551">
        <v>1</v>
      </c>
      <c r="G28" s="265"/>
      <c r="H28" s="265"/>
    </row>
    <row r="29" spans="1:8" ht="17.25" hidden="1" customHeight="1" x14ac:dyDescent="0.25">
      <c r="A29" s="874"/>
      <c r="B29" s="552" t="s">
        <v>212</v>
      </c>
      <c r="C29" s="511" t="s">
        <v>194</v>
      </c>
      <c r="D29" s="553" t="s">
        <v>213</v>
      </c>
      <c r="E29" s="553" t="s">
        <v>213</v>
      </c>
      <c r="F29" s="511"/>
      <c r="G29" s="265"/>
      <c r="H29" s="265"/>
    </row>
    <row r="30" spans="1:8" ht="17.25" hidden="1" customHeight="1" x14ac:dyDescent="0.25">
      <c r="A30" s="874"/>
      <c r="B30" s="552" t="s">
        <v>214</v>
      </c>
      <c r="C30" s="511" t="s">
        <v>194</v>
      </c>
      <c r="D30" s="553" t="s">
        <v>215</v>
      </c>
      <c r="E30" s="553" t="s">
        <v>215</v>
      </c>
      <c r="F30" s="511"/>
      <c r="G30" s="265"/>
      <c r="H30" s="265"/>
    </row>
    <row r="31" spans="1:8" ht="17.25" hidden="1" customHeight="1" x14ac:dyDescent="0.25">
      <c r="A31" s="874"/>
      <c r="B31" s="552" t="s">
        <v>216</v>
      </c>
      <c r="C31" s="511" t="s">
        <v>194</v>
      </c>
      <c r="D31" s="553" t="s">
        <v>217</v>
      </c>
      <c r="E31" s="553" t="s">
        <v>217</v>
      </c>
      <c r="F31" s="511"/>
      <c r="G31" s="265"/>
      <c r="H31" s="265"/>
    </row>
    <row r="32" spans="1:8" ht="17.25" hidden="1" customHeight="1" x14ac:dyDescent="0.25">
      <c r="A32" s="874"/>
      <c r="B32" s="552" t="s">
        <v>218</v>
      </c>
      <c r="C32" s="511" t="s">
        <v>194</v>
      </c>
      <c r="D32" s="553" t="s">
        <v>219</v>
      </c>
      <c r="E32" s="553" t="s">
        <v>219</v>
      </c>
      <c r="F32" s="511"/>
      <c r="G32" s="265"/>
      <c r="H32" s="265"/>
    </row>
    <row r="33" spans="1:8" ht="17.25" hidden="1" customHeight="1" x14ac:dyDescent="0.25">
      <c r="A33" s="874"/>
      <c r="B33" s="552" t="s">
        <v>220</v>
      </c>
      <c r="C33" s="511" t="s">
        <v>194</v>
      </c>
      <c r="D33" s="553" t="s">
        <v>221</v>
      </c>
      <c r="E33" s="553" t="s">
        <v>221</v>
      </c>
      <c r="F33" s="511"/>
      <c r="G33" s="265"/>
      <c r="H33" s="265"/>
    </row>
    <row r="34" spans="1:8" ht="13.5" hidden="1" customHeight="1" x14ac:dyDescent="0.25">
      <c r="A34" s="874"/>
      <c r="B34" s="552" t="s">
        <v>222</v>
      </c>
      <c r="C34" s="511" t="s">
        <v>194</v>
      </c>
      <c r="D34" s="553" t="s">
        <v>223</v>
      </c>
      <c r="E34" s="553" t="s">
        <v>223</v>
      </c>
      <c r="F34" s="511"/>
      <c r="G34" s="265"/>
      <c r="H34" s="265"/>
    </row>
    <row r="35" spans="1:8" ht="17.25" hidden="1" customHeight="1" thickBot="1" x14ac:dyDescent="0.3">
      <c r="A35" s="874"/>
      <c r="B35" s="554" t="s">
        <v>224</v>
      </c>
      <c r="C35" s="519" t="s">
        <v>194</v>
      </c>
      <c r="D35" s="555" t="s">
        <v>225</v>
      </c>
      <c r="E35" s="555" t="s">
        <v>225</v>
      </c>
      <c r="F35" s="519"/>
      <c r="G35" s="265"/>
      <c r="H35" s="265"/>
    </row>
    <row r="36" spans="1:8" x14ac:dyDescent="0.25">
      <c r="A36" s="874"/>
      <c r="B36" s="550" t="s">
        <v>226</v>
      </c>
      <c r="C36" s="507"/>
      <c r="D36" s="556"/>
      <c r="E36" s="556"/>
      <c r="F36" s="506">
        <v>1</v>
      </c>
      <c r="G36" s="265"/>
      <c r="H36" s="265"/>
    </row>
    <row r="37" spans="1:8" x14ac:dyDescent="0.25">
      <c r="A37" s="874"/>
      <c r="B37" s="557" t="s">
        <v>227</v>
      </c>
      <c r="C37" s="507" t="s">
        <v>189</v>
      </c>
      <c r="D37" s="511">
        <v>1</v>
      </c>
      <c r="E37" s="511">
        <v>1</v>
      </c>
      <c r="F37" s="558"/>
      <c r="G37" s="265"/>
      <c r="H37" s="265"/>
    </row>
    <row r="38" spans="1:8" ht="17.25" thickBot="1" x14ac:dyDescent="0.3">
      <c r="A38" s="876"/>
      <c r="B38" s="554" t="s">
        <v>431</v>
      </c>
      <c r="C38" s="507" t="s">
        <v>189</v>
      </c>
      <c r="D38" s="519">
        <v>6</v>
      </c>
      <c r="E38" s="519">
        <v>4</v>
      </c>
      <c r="F38" s="559"/>
      <c r="G38" s="265"/>
      <c r="H38" s="265"/>
    </row>
    <row r="39" spans="1:8" ht="17.25" thickBot="1" x14ac:dyDescent="0.3">
      <c r="A39" s="877" t="s">
        <v>432</v>
      </c>
      <c r="B39" s="522" t="s">
        <v>298</v>
      </c>
      <c r="C39" s="506" t="s">
        <v>189</v>
      </c>
      <c r="D39" s="506">
        <v>2</v>
      </c>
      <c r="E39" s="506">
        <v>2</v>
      </c>
      <c r="F39" s="878" t="s">
        <v>447</v>
      </c>
      <c r="G39" s="265"/>
      <c r="H39" s="265"/>
    </row>
    <row r="40" spans="1:8" ht="17.25" thickBot="1" x14ac:dyDescent="0.3">
      <c r="A40" s="874"/>
      <c r="B40" s="560" t="s">
        <v>402</v>
      </c>
      <c r="C40" s="506" t="s">
        <v>189</v>
      </c>
      <c r="D40" s="511">
        <v>1</v>
      </c>
      <c r="E40" s="511">
        <v>1</v>
      </c>
      <c r="F40" s="879"/>
      <c r="G40" s="265"/>
      <c r="H40" s="265"/>
    </row>
    <row r="41" spans="1:8" ht="17.25" thickBot="1" x14ac:dyDescent="0.3">
      <c r="A41" s="874"/>
      <c r="B41" s="561" t="s">
        <v>403</v>
      </c>
      <c r="C41" s="506" t="s">
        <v>189</v>
      </c>
      <c r="D41" s="520" t="s">
        <v>208</v>
      </c>
      <c r="E41" s="520" t="s">
        <v>208</v>
      </c>
      <c r="F41" s="879"/>
      <c r="G41" s="265"/>
      <c r="H41" s="265"/>
    </row>
    <row r="42" spans="1:8" ht="17.25" thickBot="1" x14ac:dyDescent="0.3">
      <c r="A42" s="874"/>
      <c r="B42" s="522" t="s">
        <v>299</v>
      </c>
      <c r="C42" s="506" t="s">
        <v>189</v>
      </c>
      <c r="D42" s="506">
        <v>3</v>
      </c>
      <c r="E42" s="506">
        <v>3</v>
      </c>
      <c r="F42" s="879"/>
      <c r="G42" s="265"/>
      <c r="H42" s="265"/>
    </row>
    <row r="43" spans="1:8" ht="17.25" thickBot="1" x14ac:dyDescent="0.3">
      <c r="A43" s="874"/>
      <c r="B43" s="560" t="s">
        <v>404</v>
      </c>
      <c r="C43" s="506" t="s">
        <v>189</v>
      </c>
      <c r="D43" s="511">
        <v>1</v>
      </c>
      <c r="E43" s="511">
        <v>1</v>
      </c>
      <c r="F43" s="879"/>
      <c r="G43" s="265"/>
      <c r="H43" s="265"/>
    </row>
    <row r="44" spans="1:8" ht="17.25" thickBot="1" x14ac:dyDescent="0.3">
      <c r="A44" s="874"/>
      <c r="B44" s="560" t="s">
        <v>405</v>
      </c>
      <c r="C44" s="506" t="s">
        <v>189</v>
      </c>
      <c r="D44" s="511">
        <v>1</v>
      </c>
      <c r="E44" s="511">
        <v>1</v>
      </c>
      <c r="F44" s="879"/>
      <c r="G44" s="265"/>
      <c r="H44" s="265"/>
    </row>
    <row r="45" spans="1:8" ht="17.25" thickBot="1" x14ac:dyDescent="0.3">
      <c r="A45" s="874"/>
      <c r="B45" s="562" t="s">
        <v>406</v>
      </c>
      <c r="C45" s="506" t="s">
        <v>189</v>
      </c>
      <c r="D45" s="534" t="s">
        <v>208</v>
      </c>
      <c r="E45" s="534" t="s">
        <v>479</v>
      </c>
      <c r="F45" s="879"/>
      <c r="G45" s="265"/>
      <c r="H45" s="265"/>
    </row>
    <row r="46" spans="1:8" x14ac:dyDescent="0.25">
      <c r="A46" s="874"/>
      <c r="B46" s="522" t="s">
        <v>228</v>
      </c>
      <c r="C46" s="506" t="s">
        <v>189</v>
      </c>
      <c r="D46" s="506">
        <v>3</v>
      </c>
      <c r="E46" s="506">
        <v>3</v>
      </c>
      <c r="F46" s="879"/>
      <c r="G46" s="265"/>
      <c r="H46" s="265"/>
    </row>
    <row r="47" spans="1:8" ht="13.5" customHeight="1" x14ac:dyDescent="0.25">
      <c r="A47" s="874"/>
      <c r="B47" s="563" t="s">
        <v>30</v>
      </c>
      <c r="C47" s="511"/>
      <c r="D47" s="511"/>
      <c r="E47" s="511"/>
      <c r="F47" s="879"/>
      <c r="G47" s="265"/>
      <c r="H47" s="265"/>
    </row>
    <row r="48" spans="1:8" x14ac:dyDescent="0.25">
      <c r="A48" s="874"/>
      <c r="B48" s="560" t="s">
        <v>433</v>
      </c>
      <c r="C48" s="511" t="s">
        <v>189</v>
      </c>
      <c r="D48" s="511">
        <v>1</v>
      </c>
      <c r="E48" s="511">
        <v>1</v>
      </c>
      <c r="F48" s="879"/>
      <c r="G48" s="265"/>
      <c r="H48" s="265"/>
    </row>
    <row r="49" spans="1:8" x14ac:dyDescent="0.25">
      <c r="A49" s="874"/>
      <c r="B49" s="560" t="s">
        <v>434</v>
      </c>
      <c r="C49" s="511" t="s">
        <v>189</v>
      </c>
      <c r="D49" s="511">
        <v>1</v>
      </c>
      <c r="E49" s="511">
        <v>1</v>
      </c>
      <c r="F49" s="879"/>
      <c r="G49" s="265"/>
      <c r="H49" s="265"/>
    </row>
    <row r="50" spans="1:8" ht="17.25" thickBot="1" x14ac:dyDescent="0.3">
      <c r="A50" s="874"/>
      <c r="B50" s="561" t="s">
        <v>435</v>
      </c>
      <c r="C50" s="519" t="s">
        <v>189</v>
      </c>
      <c r="D50" s="519">
        <v>1</v>
      </c>
      <c r="E50" s="519">
        <v>1</v>
      </c>
      <c r="F50" s="879"/>
      <c r="G50" s="265"/>
      <c r="H50" s="265"/>
    </row>
    <row r="51" spans="1:8" ht="17.25" thickBot="1" x14ac:dyDescent="0.3">
      <c r="A51" s="874"/>
      <c r="B51" s="564" t="s">
        <v>229</v>
      </c>
      <c r="C51" s="565" t="s">
        <v>189</v>
      </c>
      <c r="D51" s="566">
        <v>1</v>
      </c>
      <c r="E51" s="566">
        <v>1</v>
      </c>
      <c r="F51" s="879"/>
      <c r="G51" s="265"/>
      <c r="H51" s="265"/>
    </row>
    <row r="52" spans="1:8" ht="17.25" thickBot="1" x14ac:dyDescent="0.3">
      <c r="A52" s="874"/>
      <c r="B52" s="567" t="s">
        <v>436</v>
      </c>
      <c r="C52" s="551" t="s">
        <v>189</v>
      </c>
      <c r="D52" s="551">
        <v>1</v>
      </c>
      <c r="E52" s="551">
        <v>1</v>
      </c>
      <c r="F52" s="879"/>
      <c r="G52" s="265"/>
      <c r="H52" s="265"/>
    </row>
    <row r="53" spans="1:8" ht="17.25" thickBot="1" x14ac:dyDescent="0.3">
      <c r="A53" s="874"/>
      <c r="B53" s="567" t="s">
        <v>437</v>
      </c>
      <c r="C53" s="551" t="s">
        <v>189</v>
      </c>
      <c r="D53" s="551">
        <v>1</v>
      </c>
      <c r="E53" s="551">
        <v>1</v>
      </c>
      <c r="F53" s="879"/>
      <c r="G53" s="265"/>
      <c r="H53" s="265"/>
    </row>
    <row r="54" spans="1:8" ht="17.25" thickBot="1" x14ac:dyDescent="0.3">
      <c r="A54" s="874"/>
      <c r="B54" s="522" t="s">
        <v>231</v>
      </c>
      <c r="C54" s="506" t="s">
        <v>189</v>
      </c>
      <c r="D54" s="506">
        <v>1</v>
      </c>
      <c r="E54" s="506">
        <v>1</v>
      </c>
      <c r="F54" s="879"/>
      <c r="G54" s="265"/>
      <c r="H54" s="265"/>
    </row>
    <row r="55" spans="1:8" s="118" customFormat="1" ht="50.25" thickBot="1" x14ac:dyDescent="0.3">
      <c r="A55" s="876"/>
      <c r="B55" s="568" t="s">
        <v>232</v>
      </c>
      <c r="C55" s="569" t="s">
        <v>189</v>
      </c>
      <c r="D55" s="570">
        <v>1</v>
      </c>
      <c r="E55" s="570">
        <v>1</v>
      </c>
      <c r="F55" s="880"/>
      <c r="G55" s="266"/>
      <c r="H55" s="266"/>
    </row>
    <row r="56" spans="1:8" ht="17.25" customHeight="1" x14ac:dyDescent="0.25">
      <c r="A56" s="877" t="s">
        <v>233</v>
      </c>
      <c r="B56" s="571" t="s">
        <v>234</v>
      </c>
      <c r="C56" s="572" t="s">
        <v>189</v>
      </c>
      <c r="D56" s="570">
        <v>16</v>
      </c>
      <c r="E56" s="570">
        <v>16</v>
      </c>
      <c r="F56" s="570">
        <v>60</v>
      </c>
      <c r="G56" s="265"/>
      <c r="H56" s="265"/>
    </row>
    <row r="57" spans="1:8" x14ac:dyDescent="0.25">
      <c r="A57" s="874"/>
      <c r="B57" s="573" t="s">
        <v>322</v>
      </c>
      <c r="C57" s="547" t="s">
        <v>194</v>
      </c>
      <c r="D57" s="532" t="s">
        <v>304</v>
      </c>
      <c r="E57" s="532" t="s">
        <v>304</v>
      </c>
      <c r="F57" s="574" t="s">
        <v>410</v>
      </c>
      <c r="G57" s="265"/>
      <c r="H57" s="265"/>
    </row>
    <row r="58" spans="1:8" ht="18.75" customHeight="1" x14ac:dyDescent="0.2">
      <c r="A58" s="874"/>
      <c r="B58" s="575" t="s">
        <v>235</v>
      </c>
      <c r="C58" s="576" t="s">
        <v>236</v>
      </c>
      <c r="D58" s="574" t="s">
        <v>237</v>
      </c>
      <c r="E58" s="574" t="s">
        <v>237</v>
      </c>
      <c r="F58" s="574">
        <v>1</v>
      </c>
      <c r="G58" s="265"/>
      <c r="H58" s="265"/>
    </row>
    <row r="59" spans="1:8" x14ac:dyDescent="0.2">
      <c r="A59" s="874"/>
      <c r="B59" s="577" t="s">
        <v>438</v>
      </c>
      <c r="C59" s="576" t="s">
        <v>189</v>
      </c>
      <c r="D59" s="574">
        <v>1</v>
      </c>
      <c r="E59" s="574">
        <v>1</v>
      </c>
      <c r="F59" s="578"/>
      <c r="G59" s="265"/>
      <c r="H59" s="265"/>
    </row>
    <row r="60" spans="1:8" ht="16.5" customHeight="1" x14ac:dyDescent="0.2">
      <c r="A60" s="874"/>
      <c r="B60" s="577" t="s">
        <v>407</v>
      </c>
      <c r="C60" s="576" t="s">
        <v>189</v>
      </c>
      <c r="D60" s="574">
        <v>1</v>
      </c>
      <c r="E60" s="574">
        <v>1</v>
      </c>
      <c r="F60" s="574">
        <v>26</v>
      </c>
      <c r="G60" s="265"/>
      <c r="H60" s="265"/>
    </row>
    <row r="61" spans="1:8" x14ac:dyDescent="0.2">
      <c r="A61" s="874"/>
      <c r="B61" s="579" t="s">
        <v>238</v>
      </c>
      <c r="C61" s="576" t="s">
        <v>189</v>
      </c>
      <c r="D61" s="574">
        <v>1</v>
      </c>
      <c r="E61" s="574">
        <v>1</v>
      </c>
      <c r="F61" s="578"/>
      <c r="G61" s="265"/>
      <c r="H61" s="265"/>
    </row>
    <row r="62" spans="1:8" x14ac:dyDescent="0.2">
      <c r="A62" s="874"/>
      <c r="B62" s="579" t="s">
        <v>239</v>
      </c>
      <c r="C62" s="576" t="s">
        <v>189</v>
      </c>
      <c r="D62" s="574">
        <v>9</v>
      </c>
      <c r="E62" s="574">
        <v>9</v>
      </c>
      <c r="F62" s="578"/>
      <c r="G62" s="265"/>
      <c r="H62" s="265"/>
    </row>
    <row r="63" spans="1:8" ht="33" x14ac:dyDescent="0.2">
      <c r="A63" s="874"/>
      <c r="B63" s="536" t="s">
        <v>240</v>
      </c>
      <c r="C63" s="576" t="s">
        <v>189</v>
      </c>
      <c r="D63" s="574">
        <v>1</v>
      </c>
      <c r="E63" s="574">
        <v>1</v>
      </c>
      <c r="F63" s="580">
        <v>1</v>
      </c>
      <c r="G63" s="265"/>
      <c r="H63" s="265"/>
    </row>
    <row r="64" spans="1:8" x14ac:dyDescent="0.2">
      <c r="A64" s="874"/>
      <c r="B64" s="581" t="s">
        <v>241</v>
      </c>
      <c r="C64" s="576" t="s">
        <v>189</v>
      </c>
      <c r="D64" s="574">
        <v>1</v>
      </c>
      <c r="E64" s="574">
        <v>1</v>
      </c>
      <c r="F64" s="578"/>
      <c r="G64" s="265"/>
      <c r="H64" s="265"/>
    </row>
    <row r="65" spans="1:8" x14ac:dyDescent="0.2">
      <c r="A65" s="874"/>
      <c r="B65" s="581" t="s">
        <v>305</v>
      </c>
      <c r="C65" s="576" t="s">
        <v>189</v>
      </c>
      <c r="D65" s="574">
        <v>0</v>
      </c>
      <c r="E65" s="574">
        <v>0</v>
      </c>
      <c r="F65" s="578"/>
      <c r="G65" s="265"/>
      <c r="H65" s="265"/>
    </row>
    <row r="66" spans="1:8" x14ac:dyDescent="0.2">
      <c r="A66" s="874"/>
      <c r="B66" s="581" t="s">
        <v>242</v>
      </c>
      <c r="C66" s="576" t="s">
        <v>189</v>
      </c>
      <c r="D66" s="574">
        <v>1</v>
      </c>
      <c r="E66" s="574">
        <v>1</v>
      </c>
      <c r="F66" s="578"/>
      <c r="G66" s="265"/>
      <c r="H66" s="265"/>
    </row>
    <row r="67" spans="1:8" x14ac:dyDescent="0.2">
      <c r="A67" s="874"/>
      <c r="B67" s="536" t="s">
        <v>408</v>
      </c>
      <c r="C67" s="576" t="s">
        <v>189</v>
      </c>
      <c r="D67" s="574" t="s">
        <v>243</v>
      </c>
      <c r="E67" s="574" t="s">
        <v>243</v>
      </c>
      <c r="F67" s="574">
        <v>1</v>
      </c>
      <c r="G67" s="265"/>
      <c r="H67" s="265"/>
    </row>
    <row r="68" spans="1:8" x14ac:dyDescent="0.2">
      <c r="A68" s="874"/>
      <c r="B68" s="582" t="s">
        <v>244</v>
      </c>
      <c r="C68" s="576" t="s">
        <v>189</v>
      </c>
      <c r="D68" s="574">
        <v>1</v>
      </c>
      <c r="E68" s="574">
        <v>1</v>
      </c>
      <c r="F68" s="578"/>
      <c r="G68" s="265"/>
      <c r="H68" s="265"/>
    </row>
    <row r="69" spans="1:8" ht="33.75" thickBot="1" x14ac:dyDescent="0.25">
      <c r="A69" s="874"/>
      <c r="B69" s="583" t="s">
        <v>245</v>
      </c>
      <c r="C69" s="576" t="s">
        <v>189</v>
      </c>
      <c r="D69" s="584" t="s">
        <v>246</v>
      </c>
      <c r="E69" s="584" t="s">
        <v>246</v>
      </c>
      <c r="F69" s="578"/>
      <c r="G69" s="265"/>
      <c r="H69" s="265"/>
    </row>
    <row r="70" spans="1:8" x14ac:dyDescent="0.25">
      <c r="A70" s="877" t="s">
        <v>247</v>
      </c>
      <c r="B70" s="527" t="s">
        <v>248</v>
      </c>
      <c r="C70" s="506" t="s">
        <v>189</v>
      </c>
      <c r="D70" s="506" t="s">
        <v>249</v>
      </c>
      <c r="E70" s="506" t="s">
        <v>249</v>
      </c>
      <c r="F70" s="506">
        <v>48</v>
      </c>
      <c r="G70" s="265"/>
      <c r="H70" s="265"/>
    </row>
    <row r="71" spans="1:8" x14ac:dyDescent="0.25">
      <c r="A71" s="874"/>
      <c r="B71" s="563" t="s">
        <v>250</v>
      </c>
      <c r="C71" s="511"/>
      <c r="D71" s="511">
        <v>17</v>
      </c>
      <c r="E71" s="511">
        <v>18</v>
      </c>
      <c r="F71" s="558"/>
      <c r="G71" s="265"/>
      <c r="H71" s="265"/>
    </row>
    <row r="72" spans="1:8" ht="17.25" x14ac:dyDescent="0.3">
      <c r="A72" s="874"/>
      <c r="B72" s="563" t="s">
        <v>439</v>
      </c>
      <c r="C72" s="511" t="s">
        <v>230</v>
      </c>
      <c r="D72" s="511">
        <v>3</v>
      </c>
      <c r="E72" s="511">
        <v>4</v>
      </c>
      <c r="F72" s="511">
        <v>1</v>
      </c>
      <c r="G72" s="265"/>
      <c r="H72" s="265"/>
    </row>
    <row r="73" spans="1:8" x14ac:dyDescent="0.25">
      <c r="A73" s="874"/>
      <c r="B73" s="585" t="s">
        <v>251</v>
      </c>
      <c r="C73" s="511" t="s">
        <v>230</v>
      </c>
      <c r="D73" s="511">
        <v>4</v>
      </c>
      <c r="E73" s="511">
        <v>4</v>
      </c>
      <c r="F73" s="558"/>
      <c r="G73" s="265"/>
      <c r="H73" s="265"/>
    </row>
    <row r="74" spans="1:8" ht="17.25" customHeight="1" x14ac:dyDescent="0.25">
      <c r="A74" s="874"/>
      <c r="B74" s="563" t="s">
        <v>295</v>
      </c>
      <c r="C74" s="511" t="s">
        <v>230</v>
      </c>
      <c r="D74" s="511">
        <v>1</v>
      </c>
      <c r="E74" s="511">
        <v>1</v>
      </c>
      <c r="F74" s="558"/>
      <c r="G74" s="265"/>
      <c r="H74" s="265"/>
    </row>
    <row r="75" spans="1:8" x14ac:dyDescent="0.25">
      <c r="A75" s="874"/>
      <c r="B75" s="563" t="s">
        <v>252</v>
      </c>
      <c r="C75" s="511" t="s">
        <v>230</v>
      </c>
      <c r="D75" s="511">
        <v>1</v>
      </c>
      <c r="E75" s="511">
        <v>1</v>
      </c>
      <c r="F75" s="558"/>
      <c r="G75" s="265"/>
      <c r="H75" s="265"/>
    </row>
    <row r="76" spans="1:8" ht="15.75" customHeight="1" thickBot="1" x14ac:dyDescent="0.3">
      <c r="A76" s="874"/>
      <c r="B76" s="586" t="s">
        <v>253</v>
      </c>
      <c r="C76" s="511" t="s">
        <v>230</v>
      </c>
      <c r="D76" s="511">
        <v>8</v>
      </c>
      <c r="E76" s="511">
        <v>8</v>
      </c>
      <c r="F76" s="558"/>
      <c r="G76" s="265"/>
      <c r="H76" s="265"/>
    </row>
    <row r="77" spans="1:8" ht="19.5" x14ac:dyDescent="0.25">
      <c r="A77" s="874"/>
      <c r="B77" s="527" t="s">
        <v>254</v>
      </c>
      <c r="C77" s="506" t="s">
        <v>230</v>
      </c>
      <c r="D77" s="506">
        <v>9</v>
      </c>
      <c r="E77" s="506">
        <v>9</v>
      </c>
      <c r="F77" s="506">
        <v>1</v>
      </c>
      <c r="G77" s="265"/>
      <c r="H77" s="265"/>
    </row>
    <row r="78" spans="1:8" ht="19.5" customHeight="1" thickBot="1" x14ac:dyDescent="0.3">
      <c r="A78" s="874"/>
      <c r="B78" s="563" t="s">
        <v>255</v>
      </c>
      <c r="C78" s="511" t="s">
        <v>27</v>
      </c>
      <c r="D78" s="515">
        <v>6216</v>
      </c>
      <c r="E78" s="515">
        <v>6280</v>
      </c>
      <c r="F78" s="515">
        <v>9429</v>
      </c>
      <c r="G78" s="265"/>
      <c r="H78" s="265"/>
    </row>
    <row r="79" spans="1:8" ht="19.5" customHeight="1" x14ac:dyDescent="0.25">
      <c r="A79" s="881" t="s">
        <v>375</v>
      </c>
      <c r="B79" s="527" t="s">
        <v>376</v>
      </c>
      <c r="C79" s="587" t="s">
        <v>189</v>
      </c>
      <c r="D79" s="588">
        <v>3</v>
      </c>
      <c r="E79" s="589">
        <v>3</v>
      </c>
      <c r="F79" s="588"/>
      <c r="G79" s="265"/>
      <c r="H79" s="265"/>
    </row>
    <row r="80" spans="1:8" ht="19.5" customHeight="1" x14ac:dyDescent="0.25">
      <c r="A80" s="882"/>
      <c r="B80" s="563" t="s">
        <v>30</v>
      </c>
      <c r="C80" s="590"/>
      <c r="D80" s="591"/>
      <c r="E80" s="592"/>
      <c r="F80" s="591"/>
      <c r="G80" s="265"/>
      <c r="H80" s="265"/>
    </row>
    <row r="81" spans="1:8" ht="19.5" customHeight="1" x14ac:dyDescent="0.25">
      <c r="A81" s="882"/>
      <c r="B81" s="563" t="s">
        <v>377</v>
      </c>
      <c r="C81" s="590" t="s">
        <v>189</v>
      </c>
      <c r="D81" s="591">
        <v>1</v>
      </c>
      <c r="E81" s="592">
        <v>1</v>
      </c>
      <c r="F81" s="591"/>
      <c r="G81" s="265"/>
      <c r="H81" s="265"/>
    </row>
    <row r="82" spans="1:8" ht="19.5" customHeight="1" x14ac:dyDescent="0.25">
      <c r="A82" s="882"/>
      <c r="B82" s="585" t="s">
        <v>378</v>
      </c>
      <c r="C82" s="590" t="s">
        <v>189</v>
      </c>
      <c r="D82" s="591">
        <v>1</v>
      </c>
      <c r="E82" s="592">
        <v>1</v>
      </c>
      <c r="F82" s="591"/>
      <c r="G82" s="265"/>
      <c r="H82" s="265"/>
    </row>
    <row r="83" spans="1:8" ht="19.5" customHeight="1" thickBot="1" x14ac:dyDescent="0.35">
      <c r="A83" s="883"/>
      <c r="B83" s="563" t="s">
        <v>440</v>
      </c>
      <c r="C83" s="593" t="s">
        <v>189</v>
      </c>
      <c r="D83" s="594">
        <v>1</v>
      </c>
      <c r="E83" s="595">
        <v>1</v>
      </c>
      <c r="F83" s="594"/>
      <c r="G83" s="265"/>
      <c r="H83" s="265"/>
    </row>
    <row r="84" spans="1:8" ht="28.5" customHeight="1" x14ac:dyDescent="0.3">
      <c r="A84" s="863" t="s">
        <v>41</v>
      </c>
      <c r="B84" s="596" t="s">
        <v>441</v>
      </c>
      <c r="C84" s="597" t="s">
        <v>189</v>
      </c>
      <c r="D84" s="598">
        <v>2</v>
      </c>
      <c r="E84" s="597">
        <v>1</v>
      </c>
      <c r="F84" s="598">
        <v>1</v>
      </c>
      <c r="G84" s="265"/>
      <c r="H84" s="265"/>
    </row>
    <row r="85" spans="1:8" ht="26.25" customHeight="1" thickBot="1" x14ac:dyDescent="0.3">
      <c r="A85" s="864"/>
      <c r="B85" s="599" t="s">
        <v>256</v>
      </c>
      <c r="C85" s="593" t="s">
        <v>189</v>
      </c>
      <c r="D85" s="600">
        <v>1</v>
      </c>
      <c r="E85" s="593">
        <v>1</v>
      </c>
      <c r="F85" s="601"/>
      <c r="G85" s="265"/>
      <c r="H85" s="265"/>
    </row>
    <row r="86" spans="1:8" ht="21.75" customHeight="1" x14ac:dyDescent="0.2">
      <c r="A86" s="117"/>
      <c r="B86" s="884" t="s">
        <v>409</v>
      </c>
      <c r="C86" s="884"/>
      <c r="D86" s="884"/>
      <c r="E86" s="884"/>
      <c r="F86" s="884"/>
      <c r="G86" s="602"/>
      <c r="H86" s="602"/>
    </row>
    <row r="87" spans="1:8" ht="30.75" customHeight="1" x14ac:dyDescent="0.2">
      <c r="A87" s="117"/>
      <c r="B87" s="884" t="s">
        <v>442</v>
      </c>
      <c r="C87" s="884"/>
      <c r="D87" s="884"/>
      <c r="E87" s="884"/>
      <c r="F87" s="884"/>
      <c r="G87" s="602"/>
      <c r="H87" s="602"/>
    </row>
    <row r="88" spans="1:8" ht="22.5" customHeight="1" x14ac:dyDescent="0.25">
      <c r="B88" s="884" t="s">
        <v>443</v>
      </c>
      <c r="C88" s="884"/>
      <c r="D88" s="884"/>
      <c r="E88" s="884"/>
      <c r="F88" s="884"/>
      <c r="G88" s="602"/>
      <c r="H88" s="602"/>
    </row>
    <row r="89" spans="1:8" ht="21.75" customHeight="1" x14ac:dyDescent="0.25">
      <c r="B89" s="885" t="s">
        <v>444</v>
      </c>
      <c r="C89" s="886"/>
      <c r="D89" s="886"/>
      <c r="E89" s="886"/>
      <c r="F89" s="886"/>
      <c r="G89" s="886"/>
      <c r="H89" s="886"/>
    </row>
    <row r="90" spans="1:8" ht="20.25" customHeight="1" x14ac:dyDescent="0.2">
      <c r="A90" s="117"/>
      <c r="B90" s="885" t="s">
        <v>445</v>
      </c>
      <c r="C90" s="886"/>
      <c r="D90" s="886"/>
      <c r="E90" s="886"/>
      <c r="F90" s="886"/>
      <c r="G90" s="886"/>
      <c r="H90" s="886"/>
    </row>
    <row r="91" spans="1:8" ht="40.5" customHeight="1" x14ac:dyDescent="0.25">
      <c r="B91" s="884" t="s">
        <v>446</v>
      </c>
      <c r="C91" s="884"/>
      <c r="D91" s="884"/>
      <c r="E91" s="884"/>
      <c r="F91" s="884"/>
      <c r="G91" s="884"/>
      <c r="H91" s="884"/>
    </row>
    <row r="92" spans="1:8" ht="55.5" customHeight="1" x14ac:dyDescent="0.25">
      <c r="B92" s="884" t="s">
        <v>448</v>
      </c>
      <c r="C92" s="884"/>
      <c r="D92" s="884"/>
      <c r="E92" s="884"/>
      <c r="F92" s="884"/>
    </row>
  </sheetData>
  <mergeCells count="20">
    <mergeCell ref="B92:F92"/>
    <mergeCell ref="B86:F86"/>
    <mergeCell ref="B87:F87"/>
    <mergeCell ref="B88:F88"/>
    <mergeCell ref="B89:H89"/>
    <mergeCell ref="B90:H90"/>
    <mergeCell ref="B91:F91"/>
    <mergeCell ref="G91:H91"/>
    <mergeCell ref="A84:A85"/>
    <mergeCell ref="B1:F1"/>
    <mergeCell ref="E2:F2"/>
    <mergeCell ref="A3:A4"/>
    <mergeCell ref="B3:B4"/>
    <mergeCell ref="C3:E3"/>
    <mergeCell ref="A5:A38"/>
    <mergeCell ref="A39:A55"/>
    <mergeCell ref="F39:F55"/>
    <mergeCell ref="A56:A69"/>
    <mergeCell ref="A70:A78"/>
    <mergeCell ref="A79:A83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9" orientation="portrait" r:id="rId1"/>
  <headerFooter alignWithMargins="0">
    <oddFooter>&amp;C11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O97"/>
  <sheetViews>
    <sheetView view="pageBreakPreview" zoomScale="60" zoomScaleNormal="60" workbookViewId="0">
      <selection activeCell="H96" sqref="H96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5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889" t="s">
        <v>368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</row>
    <row r="2" spans="1:15" ht="6" customHeight="1" thickBot="1" x14ac:dyDescent="0.35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16"/>
    </row>
    <row r="3" spans="1:15" ht="40.5" customHeight="1" thickBot="1" x14ac:dyDescent="0.25">
      <c r="A3" s="16"/>
      <c r="B3" s="890" t="s">
        <v>127</v>
      </c>
      <c r="C3" s="887" t="s">
        <v>258</v>
      </c>
      <c r="D3" s="888"/>
      <c r="E3" s="887" t="s">
        <v>264</v>
      </c>
      <c r="F3" s="888"/>
      <c r="G3" s="887" t="s">
        <v>259</v>
      </c>
      <c r="H3" s="888"/>
      <c r="I3" s="887" t="s">
        <v>260</v>
      </c>
      <c r="J3" s="888"/>
      <c r="K3" s="887" t="s">
        <v>261</v>
      </c>
      <c r="L3" s="888"/>
      <c r="M3" s="887" t="s">
        <v>262</v>
      </c>
      <c r="N3" s="888"/>
    </row>
    <row r="4" spans="1:15" ht="23.25" customHeight="1" thickBot="1" x14ac:dyDescent="0.25">
      <c r="A4" s="16"/>
      <c r="B4" s="891"/>
      <c r="C4" s="400">
        <v>2014</v>
      </c>
      <c r="D4" s="401">
        <v>2015</v>
      </c>
      <c r="E4" s="400">
        <v>2014</v>
      </c>
      <c r="F4" s="401">
        <v>2015</v>
      </c>
      <c r="G4" s="400">
        <v>2014</v>
      </c>
      <c r="H4" s="401">
        <v>2015</v>
      </c>
      <c r="I4" s="400">
        <v>2014</v>
      </c>
      <c r="J4" s="401">
        <v>2015</v>
      </c>
      <c r="K4" s="400">
        <v>2014</v>
      </c>
      <c r="L4" s="401">
        <v>2015</v>
      </c>
      <c r="M4" s="400">
        <v>2014</v>
      </c>
      <c r="N4" s="401">
        <v>2015</v>
      </c>
    </row>
    <row r="5" spans="1:15" s="36" customFormat="1" ht="45" customHeight="1" x14ac:dyDescent="0.2">
      <c r="A5" s="402"/>
      <c r="B5" s="403" t="s">
        <v>9</v>
      </c>
      <c r="C5" s="404">
        <v>7294.3281818181822</v>
      </c>
      <c r="D5" s="404">
        <v>5815.07</v>
      </c>
      <c r="E5" s="404">
        <v>14076.37</v>
      </c>
      <c r="F5" s="405">
        <v>14766.91</v>
      </c>
      <c r="G5" s="404">
        <v>1423.18</v>
      </c>
      <c r="H5" s="404">
        <v>1243.48</v>
      </c>
      <c r="I5" s="404">
        <v>734.14</v>
      </c>
      <c r="J5" s="405">
        <v>784.33</v>
      </c>
      <c r="K5" s="404">
        <v>1244.8</v>
      </c>
      <c r="L5" s="404">
        <v>1251.8499999999999</v>
      </c>
      <c r="M5" s="406">
        <v>19.91</v>
      </c>
      <c r="N5" s="406">
        <v>17.100000000000001</v>
      </c>
    </row>
    <row r="6" spans="1:15" s="36" customFormat="1" ht="39" customHeight="1" x14ac:dyDescent="0.2">
      <c r="A6" s="402"/>
      <c r="B6" s="407" t="s">
        <v>10</v>
      </c>
      <c r="C6" s="408">
        <v>7151.58</v>
      </c>
      <c r="D6" s="408"/>
      <c r="E6" s="408">
        <v>14191.63</v>
      </c>
      <c r="F6" s="409"/>
      <c r="G6" s="408">
        <v>1410.5</v>
      </c>
      <c r="H6" s="408"/>
      <c r="I6" s="408">
        <v>728.55</v>
      </c>
      <c r="J6" s="409"/>
      <c r="K6" s="408">
        <v>1300.98</v>
      </c>
      <c r="L6" s="408"/>
      <c r="M6" s="410">
        <v>20.83</v>
      </c>
      <c r="N6" s="410"/>
    </row>
    <row r="7" spans="1:15" s="36" customFormat="1" ht="39.75" customHeight="1" x14ac:dyDescent="0.2">
      <c r="A7" s="402"/>
      <c r="B7" s="407" t="s">
        <v>11</v>
      </c>
      <c r="C7" s="408">
        <v>6667.56</v>
      </c>
      <c r="D7" s="408"/>
      <c r="E7" s="408">
        <v>15656.79</v>
      </c>
      <c r="F7" s="409"/>
      <c r="G7" s="408">
        <v>1451.62</v>
      </c>
      <c r="H7" s="408"/>
      <c r="I7" s="408">
        <v>773.07</v>
      </c>
      <c r="J7" s="409"/>
      <c r="K7" s="408">
        <v>1336.08</v>
      </c>
      <c r="L7" s="408"/>
      <c r="M7" s="410">
        <v>20.74</v>
      </c>
      <c r="N7" s="410"/>
    </row>
    <row r="8" spans="1:15" s="36" customFormat="1" ht="43.5" customHeight="1" x14ac:dyDescent="0.2">
      <c r="A8" s="402"/>
      <c r="B8" s="407" t="s">
        <v>12</v>
      </c>
      <c r="C8" s="408">
        <v>6670.24</v>
      </c>
      <c r="D8" s="408"/>
      <c r="E8" s="408">
        <v>17370.75</v>
      </c>
      <c r="F8" s="409"/>
      <c r="G8" s="408">
        <v>1431.5</v>
      </c>
      <c r="H8" s="408"/>
      <c r="I8" s="408">
        <v>792.33</v>
      </c>
      <c r="J8" s="409"/>
      <c r="K8" s="408">
        <v>1299</v>
      </c>
      <c r="L8" s="408"/>
      <c r="M8" s="410">
        <v>19.71</v>
      </c>
      <c r="N8" s="410"/>
    </row>
    <row r="9" spans="1:15" s="36" customFormat="1" ht="41.25" customHeight="1" x14ac:dyDescent="0.2">
      <c r="B9" s="407" t="s">
        <v>13</v>
      </c>
      <c r="C9" s="408">
        <v>6883.15</v>
      </c>
      <c r="D9" s="408"/>
      <c r="E9" s="408">
        <v>19434.38</v>
      </c>
      <c r="F9" s="409"/>
      <c r="G9" s="408">
        <v>1455.89</v>
      </c>
      <c r="H9" s="408"/>
      <c r="I9" s="408">
        <v>821.05</v>
      </c>
      <c r="J9" s="409"/>
      <c r="K9" s="408">
        <v>1286.69</v>
      </c>
      <c r="L9" s="408"/>
      <c r="M9" s="410">
        <v>19.36</v>
      </c>
      <c r="N9" s="410"/>
    </row>
    <row r="10" spans="1:15" s="36" customFormat="1" ht="41.25" customHeight="1" x14ac:dyDescent="0.2">
      <c r="B10" s="407" t="s">
        <v>14</v>
      </c>
      <c r="C10" s="408">
        <v>6805.8</v>
      </c>
      <c r="D10" s="408"/>
      <c r="E10" s="408">
        <v>18568.22</v>
      </c>
      <c r="F10" s="409"/>
      <c r="G10" s="408">
        <v>1452.57</v>
      </c>
      <c r="H10" s="408"/>
      <c r="I10" s="408">
        <v>832.19</v>
      </c>
      <c r="J10" s="409"/>
      <c r="K10" s="408">
        <v>1279.0999999999999</v>
      </c>
      <c r="L10" s="408"/>
      <c r="M10" s="410">
        <v>19.79</v>
      </c>
      <c r="N10" s="410"/>
    </row>
    <row r="11" spans="1:15" s="36" customFormat="1" ht="47.25" customHeight="1" x14ac:dyDescent="0.2">
      <c r="B11" s="411" t="s">
        <v>126</v>
      </c>
      <c r="C11" s="412">
        <v>7104.02</v>
      </c>
      <c r="D11" s="408"/>
      <c r="E11" s="412">
        <v>19046.737391304348</v>
      </c>
      <c r="F11" s="409"/>
      <c r="G11" s="412">
        <v>1492.48</v>
      </c>
      <c r="H11" s="408"/>
      <c r="I11" s="412">
        <v>871.36</v>
      </c>
      <c r="J11" s="409"/>
      <c r="K11" s="412">
        <v>1311.11</v>
      </c>
      <c r="L11" s="408"/>
      <c r="M11" s="413">
        <v>20.93</v>
      </c>
      <c r="N11" s="410"/>
    </row>
    <row r="12" spans="1:15" s="36" customFormat="1" ht="43.5" customHeight="1" x14ac:dyDescent="0.2">
      <c r="B12" s="411" t="s">
        <v>134</v>
      </c>
      <c r="C12" s="412">
        <v>7000.1750000000002</v>
      </c>
      <c r="D12" s="408"/>
      <c r="E12" s="412">
        <v>18572.375</v>
      </c>
      <c r="F12" s="409"/>
      <c r="G12" s="412">
        <v>1447.64</v>
      </c>
      <c r="H12" s="408"/>
      <c r="I12" s="412">
        <v>875.32</v>
      </c>
      <c r="J12" s="409"/>
      <c r="K12" s="412">
        <v>1295.94</v>
      </c>
      <c r="L12" s="408"/>
      <c r="M12" s="413">
        <v>19.8</v>
      </c>
      <c r="N12" s="410"/>
    </row>
    <row r="13" spans="1:15" s="36" customFormat="1" ht="42.75" customHeight="1" x14ac:dyDescent="0.2">
      <c r="B13" s="411" t="s">
        <v>140</v>
      </c>
      <c r="C13" s="412">
        <v>6871.8286363636362</v>
      </c>
      <c r="D13" s="412"/>
      <c r="E13" s="412">
        <v>18075.8</v>
      </c>
      <c r="F13" s="414"/>
      <c r="G13" s="412">
        <v>1362.29</v>
      </c>
      <c r="H13" s="412"/>
      <c r="I13" s="412">
        <v>841.88</v>
      </c>
      <c r="J13" s="414"/>
      <c r="K13" s="412">
        <v>1239.75</v>
      </c>
      <c r="L13" s="412"/>
      <c r="M13" s="413">
        <v>18.48</v>
      </c>
      <c r="N13" s="413"/>
    </row>
    <row r="14" spans="1:15" s="36" customFormat="1" ht="51.75" customHeight="1" x14ac:dyDescent="0.2">
      <c r="B14" s="407" t="s">
        <v>142</v>
      </c>
      <c r="C14" s="408">
        <v>6738.7278260869571</v>
      </c>
      <c r="D14" s="408"/>
      <c r="E14" s="408">
        <v>15765.327391304349</v>
      </c>
      <c r="F14" s="408"/>
      <c r="G14" s="408">
        <v>1259.3399999999999</v>
      </c>
      <c r="H14" s="408"/>
      <c r="I14" s="408">
        <v>778.24</v>
      </c>
      <c r="J14" s="408"/>
      <c r="K14" s="408">
        <v>1221.27</v>
      </c>
      <c r="L14" s="408"/>
      <c r="M14" s="410">
        <v>17.170000000000002</v>
      </c>
      <c r="N14" s="408"/>
    </row>
    <row r="15" spans="1:15" s="36" customFormat="1" ht="45" customHeight="1" x14ac:dyDescent="0.2">
      <c r="B15" s="407" t="s">
        <v>147</v>
      </c>
      <c r="C15" s="408">
        <v>6700.67</v>
      </c>
      <c r="D15" s="415"/>
      <c r="E15" s="408">
        <v>15702.375</v>
      </c>
      <c r="F15" s="416"/>
      <c r="G15" s="408">
        <v>1208.8499999999999</v>
      </c>
      <c r="H15" s="415"/>
      <c r="I15" s="408">
        <v>780.75</v>
      </c>
      <c r="J15" s="416"/>
      <c r="K15" s="408">
        <v>1176.3</v>
      </c>
      <c r="L15" s="415"/>
      <c r="M15" s="410">
        <v>15.97</v>
      </c>
      <c r="N15" s="417"/>
    </row>
    <row r="16" spans="1:15" s="36" customFormat="1" ht="51.75" customHeight="1" thickBot="1" x14ac:dyDescent="0.25">
      <c r="B16" s="407" t="s">
        <v>148</v>
      </c>
      <c r="C16" s="408">
        <v>6422.23</v>
      </c>
      <c r="D16" s="408"/>
      <c r="E16" s="418">
        <v>15914.29</v>
      </c>
      <c r="F16" s="409"/>
      <c r="G16" s="408">
        <v>1215.67</v>
      </c>
      <c r="H16" s="408"/>
      <c r="I16" s="418">
        <v>805.52</v>
      </c>
      <c r="J16" s="409"/>
      <c r="K16" s="408">
        <v>1200.94</v>
      </c>
      <c r="L16" s="408"/>
      <c r="M16" s="410">
        <v>16.239999999999998</v>
      </c>
      <c r="N16" s="410"/>
    </row>
    <row r="17" spans="2:14" s="36" customFormat="1" ht="49.5" customHeight="1" thickBot="1" x14ac:dyDescent="0.25">
      <c r="B17" s="419" t="s">
        <v>263</v>
      </c>
      <c r="C17" s="420">
        <f>AVERAGE(C5:C16)</f>
        <v>6859.1924703557315</v>
      </c>
      <c r="D17" s="420">
        <f>AVERAGE(D5:D16)</f>
        <v>5815.07</v>
      </c>
      <c r="E17" s="420">
        <f t="shared" ref="E17:L17" si="0">AVERAGE(E5:E16)</f>
        <v>16864.587065217391</v>
      </c>
      <c r="F17" s="420">
        <f t="shared" si="0"/>
        <v>14766.91</v>
      </c>
      <c r="G17" s="420">
        <f>AVERAGE(G5:G16)</f>
        <v>1384.2941666666666</v>
      </c>
      <c r="H17" s="420">
        <f>AVERAGE(H5:H16)</f>
        <v>1243.48</v>
      </c>
      <c r="I17" s="420">
        <f t="shared" si="0"/>
        <v>802.86666666666667</v>
      </c>
      <c r="J17" s="420">
        <f t="shared" si="0"/>
        <v>784.33</v>
      </c>
      <c r="K17" s="420">
        <f>AVERAGE(K5:K16)</f>
        <v>1265.9966666666667</v>
      </c>
      <c r="L17" s="420">
        <f t="shared" si="0"/>
        <v>1251.8499999999999</v>
      </c>
      <c r="M17" s="421">
        <f>AVERAGE(M5:M16)</f>
        <v>19.077500000000004</v>
      </c>
      <c r="N17" s="421">
        <f>AVERAGE(N5:N16)</f>
        <v>17.100000000000001</v>
      </c>
    </row>
    <row r="18" spans="2:14" ht="30" customHeight="1" x14ac:dyDescent="0.25"/>
    <row r="21" spans="2:14" x14ac:dyDescent="0.25">
      <c r="F21" s="65"/>
    </row>
    <row r="57" ht="42.75" customHeight="1" x14ac:dyDescent="0.25"/>
    <row r="96" spans="8:8" ht="26.25" x14ac:dyDescent="0.4">
      <c r="H96" s="134">
        <v>13</v>
      </c>
    </row>
    <row r="97" spans="8:8" ht="26.25" x14ac:dyDescent="0.4">
      <c r="H97" s="134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2:J19"/>
  <sheetViews>
    <sheetView view="pageBreakPreview" zoomScale="90" zoomScaleNormal="85" zoomScaleSheetLayoutView="90" workbookViewId="0">
      <selection activeCell="L31" sqref="L31"/>
    </sheetView>
  </sheetViews>
  <sheetFormatPr defaultColWidth="9.140625" defaultRowHeight="15.75" x14ac:dyDescent="0.25"/>
  <cols>
    <col min="1" max="4" width="9.140625" style="4"/>
    <col min="5" max="7" width="9.140625" style="15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38"/>
      <c r="C2" s="14"/>
      <c r="D2" s="14"/>
      <c r="E2" s="14"/>
      <c r="F2" s="14"/>
      <c r="G2" s="14"/>
      <c r="H2" s="14"/>
      <c r="I2" s="14"/>
      <c r="J2" s="14"/>
    </row>
    <row r="3" spans="2:10" ht="15" x14ac:dyDescent="0.25">
      <c r="B3" s="101"/>
      <c r="C3" s="101"/>
      <c r="D3" s="101"/>
      <c r="E3" s="101"/>
      <c r="F3" s="101"/>
      <c r="G3" s="101"/>
      <c r="H3" s="101"/>
      <c r="I3" s="22"/>
      <c r="J3" s="22"/>
    </row>
    <row r="4" spans="2:10" ht="14.25" customHeight="1" x14ac:dyDescent="0.25">
      <c r="B4" s="102"/>
      <c r="C4" s="20"/>
      <c r="D4" s="20"/>
      <c r="E4" s="20"/>
      <c r="F4" s="20"/>
      <c r="G4" s="20"/>
      <c r="H4" s="20"/>
      <c r="I4" s="22"/>
      <c r="J4" s="22"/>
    </row>
    <row r="5" spans="2:10" ht="14.25" x14ac:dyDescent="0.2">
      <c r="B5" s="102"/>
      <c r="C5" s="21"/>
      <c r="D5" s="21"/>
      <c r="E5" s="21"/>
      <c r="F5" s="21"/>
      <c r="G5" s="21"/>
      <c r="H5" s="21"/>
      <c r="I5" s="21"/>
      <c r="J5" s="21"/>
    </row>
    <row r="6" spans="2:10" ht="14.25" x14ac:dyDescent="0.2">
      <c r="B6" s="102"/>
      <c r="C6" s="21"/>
      <c r="D6" s="21"/>
      <c r="E6" s="21"/>
      <c r="F6" s="21"/>
      <c r="G6" s="21"/>
      <c r="H6" s="21"/>
      <c r="I6" s="21"/>
      <c r="J6" s="21"/>
    </row>
    <row r="7" spans="2:10" ht="14.25" x14ac:dyDescent="0.2">
      <c r="B7" s="102"/>
      <c r="C7" s="21"/>
      <c r="D7" s="21"/>
      <c r="E7" s="21"/>
      <c r="F7" s="21"/>
      <c r="G7" s="21"/>
      <c r="H7" s="21"/>
      <c r="I7" s="21"/>
      <c r="J7" s="21"/>
    </row>
    <row r="8" spans="2:10" ht="14.25" x14ac:dyDescent="0.2">
      <c r="B8" s="102"/>
      <c r="C8" s="21"/>
      <c r="D8" s="21"/>
      <c r="E8" s="21"/>
      <c r="F8" s="21"/>
      <c r="G8" s="21"/>
      <c r="H8" s="21"/>
      <c r="I8" s="21"/>
      <c r="J8" s="21"/>
    </row>
    <row r="9" spans="2:10" ht="14.25" x14ac:dyDescent="0.2">
      <c r="B9" s="102"/>
      <c r="C9" s="21"/>
      <c r="D9" s="21"/>
      <c r="E9" s="21"/>
      <c r="F9" s="21"/>
      <c r="G9" s="21"/>
      <c r="H9" s="21"/>
      <c r="I9" s="21"/>
      <c r="J9" s="21"/>
    </row>
    <row r="10" spans="2:10" ht="14.25" x14ac:dyDescent="0.2">
      <c r="B10" s="102"/>
      <c r="C10" s="20"/>
      <c r="D10" s="20"/>
      <c r="E10" s="20"/>
      <c r="F10" s="20"/>
      <c r="G10" s="20"/>
      <c r="H10" s="21"/>
      <c r="I10" s="20"/>
      <c r="J10" s="20"/>
    </row>
    <row r="11" spans="2:10" ht="12.75" x14ac:dyDescent="0.2">
      <c r="B11" s="103"/>
      <c r="C11" s="14"/>
      <c r="D11" s="14"/>
      <c r="E11" s="14"/>
      <c r="F11" s="14"/>
      <c r="G11" s="14"/>
      <c r="H11" s="14"/>
      <c r="I11" s="14"/>
      <c r="J11" s="14"/>
    </row>
    <row r="12" spans="2:10" ht="12.75" x14ac:dyDescent="0.2">
      <c r="B12" s="104"/>
      <c r="C12" s="14"/>
      <c r="D12" s="14"/>
      <c r="E12" s="14"/>
      <c r="F12" s="14"/>
      <c r="G12" s="14"/>
      <c r="H12" s="14"/>
      <c r="I12" s="14"/>
      <c r="J12" s="14"/>
    </row>
    <row r="13" spans="2:10" ht="12.75" x14ac:dyDescent="0.2">
      <c r="B13" s="105"/>
      <c r="C13" s="14"/>
      <c r="D13" s="14"/>
      <c r="E13" s="14"/>
      <c r="F13" s="14"/>
      <c r="G13" s="14"/>
      <c r="H13" s="14"/>
      <c r="I13" s="14"/>
      <c r="J13" s="14"/>
    </row>
    <row r="14" spans="2:10" ht="12.75" x14ac:dyDescent="0.2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12.75" x14ac:dyDescent="0.2">
      <c r="B15" s="105"/>
      <c r="C15" s="14"/>
      <c r="D15" s="14"/>
      <c r="E15" s="14"/>
      <c r="F15" s="14"/>
      <c r="G15" s="14"/>
      <c r="H15" s="14"/>
      <c r="I15" s="14"/>
      <c r="J15" s="14"/>
    </row>
    <row r="16" spans="2:10" ht="12.75" x14ac:dyDescent="0.2">
      <c r="B16" s="105"/>
      <c r="C16" s="14"/>
      <c r="D16" s="14"/>
      <c r="E16" s="14"/>
      <c r="F16" s="14"/>
      <c r="G16" s="14"/>
      <c r="H16" s="14"/>
      <c r="I16" s="14"/>
      <c r="J16" s="14"/>
    </row>
    <row r="17" spans="2:10" ht="12.75" x14ac:dyDescent="0.2">
      <c r="B17" s="16"/>
      <c r="C17" s="14"/>
      <c r="D17" s="14"/>
      <c r="E17" s="14"/>
      <c r="F17" s="14"/>
      <c r="G17" s="14"/>
      <c r="H17" s="14"/>
      <c r="I17" s="14"/>
      <c r="J17" s="14"/>
    </row>
    <row r="18" spans="2:10" ht="12.75" x14ac:dyDescent="0.2">
      <c r="B18" s="16"/>
      <c r="C18" s="14"/>
      <c r="D18" s="14"/>
      <c r="E18" s="14"/>
      <c r="F18" s="14"/>
      <c r="G18" s="14"/>
      <c r="H18" s="14"/>
      <c r="I18" s="14"/>
      <c r="J18" s="14"/>
    </row>
    <row r="19" spans="2:10" ht="12.75" x14ac:dyDescent="0.2">
      <c r="B19" s="106"/>
      <c r="C19" s="13"/>
      <c r="D19" s="13"/>
      <c r="E19" s="13"/>
      <c r="F19" s="13"/>
      <c r="G19" s="13"/>
      <c r="H19" s="13"/>
      <c r="I19" s="13"/>
      <c r="J19" s="13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диаграмма</vt:lpstr>
      <vt:lpstr>демогр</vt:lpstr>
      <vt:lpstr>труд рес</vt:lpstr>
      <vt:lpstr>занятость</vt:lpstr>
      <vt:lpstr>Ст.мин. набора прод.</vt:lpstr>
      <vt:lpstr>ДКВ </vt:lpstr>
      <vt:lpstr>социнфрастр</vt:lpstr>
      <vt:lpstr>цены на металл</vt:lpstr>
      <vt:lpstr>цены на металл 2</vt:lpstr>
      <vt:lpstr>дин. цен</vt:lpstr>
      <vt:lpstr>индекс потр цен </vt:lpstr>
      <vt:lpstr>Средние цены  </vt:lpstr>
      <vt:lpstr>'дин. цен'!Заголовки_для_печати</vt:lpstr>
      <vt:lpstr>демогр!Область_печати</vt:lpstr>
      <vt:lpstr>'дин. цен'!Область_печати</vt:lpstr>
      <vt:lpstr>'ДКВ '!Область_печати</vt:lpstr>
      <vt:lpstr>занятость!Область_печати</vt:lpstr>
      <vt:lpstr>'индекс потр цен '!Область_печати</vt:lpstr>
      <vt:lpstr>социнфрастр!Область_печати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2015-04-21T07:20:08Z</cp:lastPrinted>
  <dcterms:created xsi:type="dcterms:W3CDTF">1996-09-27T09:22:49Z</dcterms:created>
  <dcterms:modified xsi:type="dcterms:W3CDTF">2015-04-21T09:50:17Z</dcterms:modified>
</cp:coreProperties>
</file>