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2016" sheetId="2" r:id="rId1"/>
  </sheets>
  <definedNames>
    <definedName name="_xlnm._FilterDatabase" localSheetId="0" hidden="1">'2016'!$A$7:$BY$8</definedName>
    <definedName name="_xlnm.Print_Titles" localSheetId="0">'2016'!$B:$C,'2016'!$2:$5</definedName>
  </definedNames>
  <calcPr calcId="125725"/>
</workbook>
</file>

<file path=xl/calcChain.xml><?xml version="1.0" encoding="utf-8"?>
<calcChain xmlns="http://schemas.openxmlformats.org/spreadsheetml/2006/main">
  <c r="T8" i="2"/>
  <c r="T7"/>
  <c r="Z8"/>
  <c r="Z7"/>
  <c r="DJ13" l="1"/>
  <c r="DH8" l="1"/>
  <c r="DI8"/>
  <c r="DI7"/>
  <c r="DH7"/>
  <c r="DI13" l="1"/>
  <c r="DH13"/>
  <c r="DJ11" l="1"/>
  <c r="DI11"/>
  <c r="DH11"/>
  <c r="DJ8"/>
  <c r="DJ7"/>
  <c r="P7" l="1"/>
  <c r="P8"/>
  <c r="S7" l="1"/>
  <c r="S8"/>
  <c r="AG7"/>
  <c r="AG8"/>
  <c r="DG13" l="1"/>
  <c r="DF13"/>
  <c r="DE13"/>
  <c r="DD13"/>
  <c r="DC13"/>
  <c r="DB13"/>
  <c r="DA13"/>
  <c r="CZ13"/>
  <c r="CY13"/>
  <c r="CX13"/>
  <c r="CW13"/>
  <c r="CV13"/>
  <c r="CU13"/>
  <c r="CT13"/>
  <c r="CS13"/>
  <c r="DG11"/>
  <c r="DF11"/>
  <c r="DE11"/>
  <c r="DD11"/>
  <c r="DC11"/>
  <c r="DB11"/>
  <c r="DA11"/>
  <c r="CZ11"/>
  <c r="CY11"/>
  <c r="CX11"/>
  <c r="CW11"/>
  <c r="CV11"/>
  <c r="CU11"/>
  <c r="CT11"/>
  <c r="CS11"/>
  <c r="AI11" l="1"/>
  <c r="AI13"/>
  <c r="AA11" l="1"/>
  <c r="AB11"/>
  <c r="AC11"/>
  <c r="AA13"/>
  <c r="AB13"/>
  <c r="AC13"/>
  <c r="Y8" l="1"/>
  <c r="Y7"/>
  <c r="CR13" l="1"/>
  <c r="AE8"/>
  <c r="AD8" s="1"/>
  <c r="AE7"/>
  <c r="AD7" s="1"/>
  <c r="CK7" l="1"/>
  <c r="CJ11"/>
  <c r="CJ13"/>
  <c r="CM8" l="1"/>
  <c r="CL8" s="1"/>
  <c r="CO7"/>
  <c r="CN7" s="1"/>
  <c r="CM7"/>
  <c r="BZ11"/>
  <c r="CA11"/>
  <c r="CB11"/>
  <c r="CC11"/>
  <c r="CD11"/>
  <c r="CE11"/>
  <c r="CF11"/>
  <c r="CG11"/>
  <c r="CH11"/>
  <c r="BZ13"/>
  <c r="CA13"/>
  <c r="CB13"/>
  <c r="CC13"/>
  <c r="CD13"/>
  <c r="CE13"/>
  <c r="CF13"/>
  <c r="CG13"/>
  <c r="CH13"/>
  <c r="CI11" l="1"/>
  <c r="CQ7"/>
  <c r="CI13"/>
  <c r="CL7"/>
  <c r="CP7" s="1"/>
  <c r="CM11"/>
  <c r="CM13"/>
  <c r="BQ11"/>
  <c r="BR11"/>
  <c r="BS11"/>
  <c r="BQ13"/>
  <c r="BR13"/>
  <c r="BS13"/>
  <c r="CL11" l="1"/>
  <c r="CL13"/>
  <c r="BL8" l="1"/>
  <c r="BM8"/>
  <c r="BM7"/>
  <c r="BL7"/>
  <c r="J8" l="1"/>
  <c r="CK8"/>
  <c r="M8"/>
  <c r="AV8"/>
  <c r="AU8"/>
  <c r="AT8"/>
  <c r="AS8"/>
  <c r="BF8"/>
  <c r="BE8"/>
  <c r="BD8"/>
  <c r="BC8"/>
  <c r="BA8"/>
  <c r="AX8"/>
  <c r="CO8" s="1"/>
  <c r="CN8" l="1"/>
  <c r="CO13"/>
  <c r="CQ8"/>
  <c r="CO11"/>
  <c r="CK11"/>
  <c r="CK13"/>
  <c r="BX13"/>
  <c r="BW13"/>
  <c r="BU13"/>
  <c r="BT13"/>
  <c r="BP13"/>
  <c r="BO13"/>
  <c r="BN13"/>
  <c r="BJ13"/>
  <c r="BI13"/>
  <c r="BH13"/>
  <c r="BG13"/>
  <c r="BF13"/>
  <c r="BE13"/>
  <c r="BD13"/>
  <c r="BC13"/>
  <c r="BA13"/>
  <c r="AZ13"/>
  <c r="AY13"/>
  <c r="AX13"/>
  <c r="AW13"/>
  <c r="AV13"/>
  <c r="AU13"/>
  <c r="AT13"/>
  <c r="AS13"/>
  <c r="AR13"/>
  <c r="AK13"/>
  <c r="AL13"/>
  <c r="AM13"/>
  <c r="AN13"/>
  <c r="AO13"/>
  <c r="AP13"/>
  <c r="AQ13"/>
  <c r="AH13"/>
  <c r="U13"/>
  <c r="V13"/>
  <c r="W13"/>
  <c r="AG13"/>
  <c r="AF13"/>
  <c r="AE13"/>
  <c r="T13"/>
  <c r="S13"/>
  <c r="R13"/>
  <c r="Q13"/>
  <c r="P13"/>
  <c r="N13"/>
  <c r="M13"/>
  <c r="K13"/>
  <c r="J13"/>
  <c r="G13"/>
  <c r="BV8"/>
  <c r="BV13" s="1"/>
  <c r="BB8"/>
  <c r="BB13" s="1"/>
  <c r="CQ13" l="1"/>
  <c r="CQ11"/>
  <c r="CN13"/>
  <c r="CP8"/>
  <c r="CN11"/>
  <c r="AJ7"/>
  <c r="AD11"/>
  <c r="O7"/>
  <c r="O8"/>
  <c r="X8" s="1"/>
  <c r="Z11"/>
  <c r="Y11"/>
  <c r="W11"/>
  <c r="V11"/>
  <c r="U11"/>
  <c r="AH11"/>
  <c r="AG11"/>
  <c r="AF11"/>
  <c r="AE11"/>
  <c r="BK8"/>
  <c r="BK7"/>
  <c r="BX11"/>
  <c r="BW11"/>
  <c r="BV11"/>
  <c r="BU11"/>
  <c r="K11"/>
  <c r="BY7"/>
  <c r="BY8"/>
  <c r="BY10"/>
  <c r="BP11"/>
  <c r="BO11"/>
  <c r="BN11"/>
  <c r="BM11"/>
  <c r="BL11"/>
  <c r="Q11"/>
  <c r="AY11"/>
  <c r="AX11"/>
  <c r="AS11"/>
  <c r="BJ11"/>
  <c r="BI11"/>
  <c r="BH11"/>
  <c r="BG11"/>
  <c r="BF11"/>
  <c r="BE11"/>
  <c r="BD11"/>
  <c r="BC11"/>
  <c r="BB11"/>
  <c r="BA11"/>
  <c r="AZ11"/>
  <c r="AV11"/>
  <c r="AU11"/>
  <c r="AT11"/>
  <c r="AQ11"/>
  <c r="AP11"/>
  <c r="AN11"/>
  <c r="AM11"/>
  <c r="AL11"/>
  <c r="T11"/>
  <c r="S11"/>
  <c r="R11"/>
  <c r="P11"/>
  <c r="N11"/>
  <c r="M11"/>
  <c r="J11"/>
  <c r="G11"/>
  <c r="CR11" s="1"/>
  <c r="BK11" l="1"/>
  <c r="X7"/>
  <c r="X11" s="1"/>
  <c r="O11"/>
  <c r="BK13"/>
  <c r="CP13"/>
  <c r="CP11"/>
  <c r="AD13"/>
  <c r="AJ8"/>
  <c r="BY13"/>
  <c r="BL13"/>
  <c r="BM13"/>
  <c r="O13"/>
  <c r="Y13"/>
  <c r="Z13"/>
  <c r="X13" l="1"/>
  <c r="AJ13"/>
  <c r="AJ11"/>
</calcChain>
</file>

<file path=xl/sharedStrings.xml><?xml version="1.0" encoding="utf-8"?>
<sst xmlns="http://schemas.openxmlformats.org/spreadsheetml/2006/main" count="161" uniqueCount="119">
  <si>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</si>
  <si>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</si>
  <si>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</si>
  <si>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</si>
  <si>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</si>
  <si>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</si>
  <si>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</si>
  <si>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</si>
  <si>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</si>
  <si>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</si>
  <si>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>ИТОГО:</t>
  </si>
  <si>
    <t>общ.</t>
  </si>
  <si>
    <t>Общежития: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</si>
  <si>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</si>
  <si>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</si>
  <si>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</si>
  <si>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</si>
  <si>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</si>
  <si>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</si>
  <si>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</si>
  <si>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</si>
  <si>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>Год ввода</t>
  </si>
  <si>
    <t>Вид здания</t>
  </si>
  <si>
    <t>Серия дома</t>
  </si>
  <si>
    <t>кол-во строений, ед.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</si>
  <si>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</si>
  <si>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</si>
  <si>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</si>
  <si>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</si>
  <si>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</si>
  <si>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</si>
  <si>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</si>
  <si>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</si>
  <si>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</si>
  <si>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</si>
  <si>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</si>
  <si>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</si>
  <si>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</si>
  <si>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</si>
  <si>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</si>
  <si>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</si>
  <si>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</si>
  <si>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</si>
  <si>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</si>
  <si>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</si>
  <si>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</si>
  <si>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</si>
  <si>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</si>
  <si>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</si>
  <si>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</si>
  <si>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</si>
  <si>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</si>
  <si>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</si>
  <si>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</si>
  <si>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</si>
  <si>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</si>
  <si>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t>квартиросъемщиков, чел.</t>
  </si>
  <si>
    <t>Подразделение</t>
  </si>
  <si>
    <t>ЖИЛЫЕ ПОМЕЩЕНИЯ</t>
  </si>
  <si>
    <t>ЧАСТНАЯ СОБСТВЕННОСТЬ</t>
  </si>
  <si>
    <t>МУНИЦИПАЛЬНАЯ СОБСТВЕННОСТЬ</t>
  </si>
  <si>
    <t>НЕЖИЛЫЕ ПОМЕЩЕНИЯ, КВ.М</t>
  </si>
  <si>
    <t>Внутриквартирные трубопроводы, п.м.</t>
  </si>
  <si>
    <t>1-447с</t>
  </si>
  <si>
    <t>общ</t>
  </si>
  <si>
    <t>кир</t>
  </si>
  <si>
    <t>смешанные дома</t>
  </si>
  <si>
    <t>лестницы, межквартирные лестничные площадки</t>
  </si>
  <si>
    <t>общие коридоры ДГТ и общежитий (включая межквартирные холлы)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</si>
  <si>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</si>
  <si>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</si>
  <si>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</si>
  <si>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</si>
  <si>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подвал (техническое подполье, цокольный этаж)</t>
  </si>
  <si>
    <t>теплоцентры, бойлерные и т.п.</t>
  </si>
  <si>
    <t>иные помещения</t>
  </si>
  <si>
    <t>ИТОГО</t>
  </si>
  <si>
    <t>кол-во МКД, ед.</t>
  </si>
  <si>
    <t>длина трубопроводов, п.м</t>
  </si>
  <si>
    <t>в том числе</t>
  </si>
  <si>
    <t>кап.р., реконструкция</t>
  </si>
  <si>
    <t>под аренду</t>
  </si>
  <si>
    <t>ГОСУДАРСТВЕННАЯ СОБСТВЕННОСТЬ</t>
  </si>
  <si>
    <t>ВСЕГО (муниц.+ частная+гос.)</t>
  </si>
  <si>
    <t>МКД, в которых общедомовые приборы учета приняты в коммерческий учет</t>
  </si>
  <si>
    <t>Количество общедомовых приборов учета, установленных в МКД (только работоспособные приборы учета), ед.</t>
  </si>
  <si>
    <t>АИТП (автоматизированный индивидуальный тепловой пункт),    ед.</t>
  </si>
  <si>
    <t>Количество квартир, оборудованных индивидуальными приборами учета, ед.</t>
  </si>
  <si>
    <t>всего</t>
  </si>
  <si>
    <t>в т.ч. муниципальные</t>
  </si>
  <si>
    <t>электроэнергия</t>
  </si>
  <si>
    <t>тепловая энергия</t>
  </si>
  <si>
    <t>горячая вода</t>
  </si>
  <si>
    <t>холодная вода</t>
  </si>
  <si>
    <t>Характеристика жилищного фонда, обслуживаемого ООО "Уютный дом", по состоянию  на 01.01.2016</t>
  </si>
  <si>
    <t>ПОМЕЩЕНИЯ, ВХОДЯЩИЕ В СОСТАВ ОБЩЕГО ИМУЩЕСТВА МКД, кв.м</t>
  </si>
  <si>
    <t>Комсомольская 26 / Завенягина 3</t>
  </si>
  <si>
    <t>Дзержинского 6</t>
  </si>
  <si>
    <t>Доля РФ, субъекта РФ или муниципального образования в праве общей собственности на общее имущество в МКД более 50%</t>
  </si>
  <si>
    <t>площадь жилых помещений, кв.м</t>
  </si>
  <si>
    <t>доля в площади жил.помещ. мкд, %</t>
  </si>
  <si>
    <r>
      <t>Фасад, м</t>
    </r>
    <r>
      <rPr>
        <vertAlign val="superscript"/>
        <sz val="10"/>
        <color theme="1"/>
        <rFont val="Times New Roman"/>
        <family val="1"/>
      </rPr>
      <t>2</t>
    </r>
  </si>
  <si>
    <r>
      <t>Газоны, м</t>
    </r>
    <r>
      <rPr>
        <vertAlign val="superscript"/>
        <sz val="10"/>
        <color theme="1"/>
        <rFont val="Times New Roman"/>
        <family val="1"/>
      </rPr>
      <t>2</t>
    </r>
  </si>
  <si>
    <r>
      <t>Цокольная забирка, м</t>
    </r>
    <r>
      <rPr>
        <vertAlign val="superscript"/>
        <sz val="10"/>
        <color theme="1"/>
        <rFont val="Times New Roman"/>
        <family val="1"/>
      </rPr>
      <t>2</t>
    </r>
  </si>
  <si>
    <r>
      <t>Площадь подполий, м</t>
    </r>
    <r>
      <rPr>
        <vertAlign val="superscript"/>
        <sz val="10"/>
        <color theme="1"/>
        <rFont val="Times New Roman"/>
        <family val="1"/>
      </rPr>
      <t>2</t>
    </r>
  </si>
  <si>
    <r>
      <t>Площадь чердаков, м</t>
    </r>
    <r>
      <rPr>
        <vertAlign val="superscript"/>
        <sz val="10"/>
        <color theme="1"/>
        <rFont val="Times New Roman"/>
        <family val="1"/>
      </rPr>
      <t>2</t>
    </r>
  </si>
  <si>
    <r>
      <t>Площадь чердаков с верхней разводкой ТВС, м</t>
    </r>
    <r>
      <rPr>
        <vertAlign val="superscript"/>
        <sz val="10"/>
        <color theme="1"/>
        <rFont val="Times New Roman"/>
        <family val="1"/>
      </rPr>
      <t>2</t>
    </r>
  </si>
  <si>
    <r>
      <t>площадь фасада кирпичные здания, м</t>
    </r>
    <r>
      <rPr>
        <vertAlign val="superscript"/>
        <sz val="10"/>
        <color theme="1"/>
        <rFont val="Times New Roman"/>
        <family val="1"/>
      </rPr>
      <t>2</t>
    </r>
  </si>
  <si>
    <r>
      <t>площадь земельного участка по кадастровому паспорту,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</si>
  <si>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придомовой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</si>
  <si>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МКД с </t>
    </r>
    <r>
      <rPr>
        <u/>
        <sz val="10"/>
        <color theme="1"/>
        <rFont val="Times New Roman"/>
        <family val="1"/>
        <charset val="204"/>
      </rPr>
      <t>МЕДНЫМИ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</si>
  <si>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color theme="1"/>
        <rFont val="Times New Roman"/>
        <family val="1"/>
        <charset val="204"/>
      </rPr>
      <t>СТАЛЬНЫМИ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</si>
  <si>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физический износ, % </t>
    </r>
    <r>
      <rPr>
        <sz val="10"/>
        <color theme="1"/>
        <rFont val="Times New Roman"/>
        <family val="1"/>
        <charset val="204"/>
      </rPr>
      <t>(осмотр осень 2015)</t>
    </r>
  </si>
  <si>
    <r>
      <t>общая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</si>
  <si>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</si>
  <si>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Кадастровый номер земельного участка</t>
  </si>
  <si>
    <t>9.1</t>
  </si>
  <si>
    <t>24:55:0402004:359</t>
  </si>
  <si>
    <t>24:55:0402004:324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</si>
</sst>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25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09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NumberFormat="1" applyFont="1" applyFill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NumberFormat="1" applyFont="1" applyFill="1" applyBorder="1" applyAlignment="1">
      <alignment vertical="center"/>
    </xf>
    <xf numFmtId="0" fontId="4" fillId="0" borderId="0" xfId="4" applyNumberFormat="1" applyFont="1" applyFill="1" applyBorder="1" applyAlignment="1" applyProtection="1">
      <alignment horizontal="left" vertical="center"/>
      <protection locked="0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4" applyNumberFormat="1" applyFont="1" applyFill="1" applyAlignment="1" applyProtection="1">
      <alignment horizontal="left" vertical="center"/>
      <protection locked="0"/>
    </xf>
    <xf numFmtId="0" fontId="4" fillId="0" borderId="0" xfId="4" applyNumberFormat="1" applyFont="1" applyFill="1" applyAlignment="1" applyProtection="1">
      <alignment horizontal="center" vertical="center"/>
      <protection locked="0"/>
    </xf>
    <xf numFmtId="0" fontId="4" fillId="0" borderId="0" xfId="1" applyNumberFormat="1" applyFont="1" applyFill="1" applyAlignment="1" applyProtection="1">
      <alignment horizontal="left" vertical="center"/>
      <protection locked="0"/>
    </xf>
    <xf numFmtId="0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vertical="center"/>
      <protection locked="0"/>
    </xf>
    <xf numFmtId="0" fontId="5" fillId="0" borderId="0" xfId="1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 applyProtection="1">
      <alignment horizontal="left" vertical="center"/>
      <protection locked="0"/>
    </xf>
    <xf numFmtId="1" fontId="11" fillId="0" borderId="1" xfId="1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 applyProtection="1">
      <alignment horizontal="center" vertical="center"/>
      <protection locked="0"/>
    </xf>
    <xf numFmtId="3" fontId="11" fillId="0" borderId="1" xfId="1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 applyProtection="1">
      <alignment horizontal="center" vertical="center"/>
      <protection locked="0"/>
    </xf>
    <xf numFmtId="166" fontId="11" fillId="0" borderId="1" xfId="4" applyNumberFormat="1" applyFont="1" applyFill="1" applyBorder="1" applyAlignment="1" applyProtection="1">
      <alignment vertical="center"/>
      <protection locked="0"/>
    </xf>
    <xf numFmtId="4" fontId="15" fillId="0" borderId="1" xfId="4" applyNumberFormat="1" applyFont="1" applyFill="1" applyBorder="1" applyAlignment="1" applyProtection="1">
      <alignment vertical="center"/>
      <protection locked="0"/>
    </xf>
    <xf numFmtId="166" fontId="11" fillId="0" borderId="1" xfId="4" applyNumberFormat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4" fontId="11" fillId="0" borderId="1" xfId="4" applyNumberFormat="1" applyFont="1" applyFill="1" applyBorder="1" applyAlignment="1" applyProtection="1">
      <alignment vertical="center"/>
      <protection locked="0"/>
    </xf>
    <xf numFmtId="3" fontId="11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vertical="center"/>
    </xf>
    <xf numFmtId="3" fontId="11" fillId="0" borderId="0" xfId="1" applyNumberFormat="1" applyFont="1" applyFill="1" applyAlignment="1">
      <alignment horizontal="right" vertical="center"/>
    </xf>
    <xf numFmtId="3" fontId="11" fillId="0" borderId="0" xfId="1" applyNumberFormat="1" applyFont="1" applyFill="1" applyAlignment="1">
      <alignment vertical="center"/>
    </xf>
    <xf numFmtId="0" fontId="11" fillId="0" borderId="11" xfId="1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14" fillId="0" borderId="0" xfId="1" applyNumberFormat="1" applyFont="1" applyFill="1" applyAlignment="1">
      <alignment vertical="center"/>
    </xf>
    <xf numFmtId="3" fontId="11" fillId="0" borderId="1" xfId="4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 applyProtection="1">
      <alignment horizontal="left" vertical="center"/>
      <protection locked="0"/>
    </xf>
    <xf numFmtId="1" fontId="13" fillId="0" borderId="1" xfId="4" applyNumberFormat="1" applyFont="1" applyFill="1" applyBorder="1" applyAlignment="1">
      <alignment vertical="center"/>
    </xf>
    <xf numFmtId="0" fontId="13" fillId="0" borderId="1" xfId="4" applyNumberFormat="1" applyFont="1" applyFill="1" applyBorder="1" applyAlignment="1" applyProtection="1">
      <alignment horizontal="left" vertical="center"/>
      <protection locked="0"/>
    </xf>
    <xf numFmtId="3" fontId="13" fillId="0" borderId="1" xfId="4" applyNumberFormat="1" applyFont="1" applyFill="1" applyBorder="1" applyAlignment="1">
      <alignment vertical="center"/>
    </xf>
    <xf numFmtId="0" fontId="13" fillId="0" borderId="1" xfId="4" applyNumberFormat="1" applyFont="1" applyFill="1" applyBorder="1" applyAlignment="1">
      <alignment vertical="center"/>
    </xf>
    <xf numFmtId="4" fontId="13" fillId="0" borderId="1" xfId="4" applyNumberFormat="1" applyFont="1" applyFill="1" applyBorder="1" applyAlignment="1">
      <alignment vertical="center"/>
    </xf>
    <xf numFmtId="166" fontId="13" fillId="0" borderId="1" xfId="4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vertical="center"/>
    </xf>
    <xf numFmtId="3" fontId="13" fillId="0" borderId="11" xfId="4" applyNumberFormat="1" applyFont="1" applyFill="1" applyBorder="1" applyAlignment="1">
      <alignment vertical="center"/>
    </xf>
    <xf numFmtId="166" fontId="13" fillId="0" borderId="11" xfId="4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 applyProtection="1">
      <alignment horizontal="left" vertical="center"/>
      <protection locked="0"/>
    </xf>
    <xf numFmtId="1" fontId="12" fillId="0" borderId="0" xfId="4" applyNumberFormat="1" applyFont="1" applyFill="1" applyBorder="1" applyAlignment="1">
      <alignment vertical="center"/>
    </xf>
    <xf numFmtId="0" fontId="12" fillId="0" borderId="0" xfId="4" applyNumberFormat="1" applyFont="1" applyFill="1" applyBorder="1" applyAlignment="1" applyProtection="1">
      <alignment horizontal="left" vertical="center"/>
      <protection locked="0"/>
    </xf>
    <xf numFmtId="0" fontId="12" fillId="0" borderId="0" xfId="4" applyNumberFormat="1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166" fontId="12" fillId="0" borderId="0" xfId="4" applyNumberFormat="1" applyFont="1" applyFill="1" applyBorder="1" applyAlignment="1">
      <alignment vertical="center"/>
    </xf>
    <xf numFmtId="4" fontId="12" fillId="0" borderId="0" xfId="4" applyNumberFormat="1" applyFont="1" applyFill="1" applyBorder="1" applyAlignment="1">
      <alignment vertical="center"/>
    </xf>
    <xf numFmtId="3" fontId="13" fillId="0" borderId="0" xfId="4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 applyProtection="1">
      <alignment horizontal="left" vertical="center"/>
      <protection locked="0"/>
    </xf>
    <xf numFmtId="3" fontId="11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 applyProtection="1">
      <alignment horizontal="center" vertical="center"/>
      <protection locked="0"/>
    </xf>
    <xf numFmtId="3" fontId="13" fillId="0" borderId="0" xfId="3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1" fillId="0" borderId="0" xfId="4" applyNumberFormat="1" applyFont="1" applyFill="1" applyAlignment="1">
      <alignment vertical="center"/>
    </xf>
    <xf numFmtId="0" fontId="11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vertical="center"/>
    </xf>
    <xf numFmtId="166" fontId="11" fillId="0" borderId="0" xfId="1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 applyProtection="1">
      <alignment horizontal="left" vertical="center"/>
      <protection locked="0"/>
    </xf>
    <xf numFmtId="4" fontId="24" fillId="0" borderId="0" xfId="4" applyNumberFormat="1" applyFont="1" applyFill="1" applyBorder="1" applyAlignment="1">
      <alignment vertical="center"/>
    </xf>
    <xf numFmtId="4" fontId="11" fillId="0" borderId="0" xfId="4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vertical="center"/>
    </xf>
    <xf numFmtId="164" fontId="1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13" fillId="0" borderId="1" xfId="1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0" xfId="0" applyFont="1" applyFill="1"/>
    <xf numFmtId="3" fontId="14" fillId="0" borderId="0" xfId="3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textRotation="90" wrapText="1"/>
    </xf>
    <xf numFmtId="0" fontId="15" fillId="0" borderId="3" xfId="0" applyNumberFormat="1" applyFont="1" applyFill="1" applyBorder="1" applyAlignment="1">
      <alignment horizontal="center" vertical="center" textRotation="90" wrapText="1"/>
    </xf>
    <xf numFmtId="0" fontId="15" fillId="0" borderId="4" xfId="0" applyNumberFormat="1" applyFont="1" applyFill="1" applyBorder="1" applyAlignment="1">
      <alignment horizontal="center" vertical="center" textRotation="90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center" vertical="center" textRotation="90" wrapText="1"/>
    </xf>
    <xf numFmtId="0" fontId="11" fillId="0" borderId="4" xfId="0" applyNumberFormat="1" applyFont="1" applyFill="1" applyBorder="1" applyAlignment="1">
      <alignment horizontal="center" vertical="center" textRotation="90" wrapText="1"/>
    </xf>
    <xf numFmtId="0" fontId="17" fillId="0" borderId="2" xfId="1" applyNumberFormat="1" applyFont="1" applyFill="1" applyBorder="1" applyAlignment="1">
      <alignment horizontal="center" vertical="center" textRotation="90" wrapText="1"/>
    </xf>
    <xf numFmtId="0" fontId="17" fillId="0" borderId="3" xfId="1" applyNumberFormat="1" applyFont="1" applyFill="1" applyBorder="1" applyAlignment="1">
      <alignment horizontal="center" vertical="center" textRotation="90" wrapText="1"/>
    </xf>
    <xf numFmtId="0" fontId="17" fillId="0" borderId="4" xfId="1" applyNumberFormat="1" applyFont="1" applyFill="1" applyBorder="1" applyAlignment="1">
      <alignment horizontal="center" vertical="center" textRotation="90" wrapText="1"/>
    </xf>
    <xf numFmtId="0" fontId="15" fillId="0" borderId="2" xfId="5" applyFont="1" applyFill="1" applyBorder="1" applyAlignment="1">
      <alignment horizontal="center" vertical="center" textRotation="90" wrapText="1"/>
    </xf>
    <xf numFmtId="0" fontId="15" fillId="0" borderId="3" xfId="5" applyFont="1" applyFill="1" applyBorder="1" applyAlignment="1">
      <alignment horizontal="center" vertical="center" textRotation="90" wrapText="1"/>
    </xf>
    <xf numFmtId="0" fontId="15" fillId="0" borderId="4" xfId="5" applyFont="1" applyFill="1" applyBorder="1" applyAlignment="1">
      <alignment horizontal="center" vertical="center" textRotation="90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1" xfId="3" applyNumberFormat="1" applyFont="1" applyFill="1" applyBorder="1" applyAlignment="1">
      <alignment horizontal="center" vertical="center" wrapText="1"/>
    </xf>
    <xf numFmtId="0" fontId="11" fillId="0" borderId="15" xfId="3" applyNumberFormat="1" applyFont="1" applyFill="1" applyBorder="1" applyAlignment="1">
      <alignment horizontal="center" vertical="center" wrapText="1"/>
    </xf>
    <xf numFmtId="0" fontId="11" fillId="0" borderId="12" xfId="3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textRotation="90"/>
    </xf>
    <xf numFmtId="0" fontId="4" fillId="0" borderId="3" xfId="1" applyNumberFormat="1" applyFont="1" applyFill="1" applyBorder="1" applyAlignment="1">
      <alignment horizontal="center" vertical="center" textRotation="90"/>
    </xf>
    <xf numFmtId="0" fontId="4" fillId="0" borderId="4" xfId="1" applyNumberFormat="1" applyFont="1" applyFill="1" applyBorder="1" applyAlignment="1">
      <alignment horizontal="center" vertical="center" textRotation="90"/>
    </xf>
    <xf numFmtId="0" fontId="11" fillId="0" borderId="2" xfId="5" applyFont="1" applyFill="1" applyBorder="1" applyAlignment="1">
      <alignment horizontal="center" vertical="center" textRotation="90" wrapText="1"/>
    </xf>
    <xf numFmtId="0" fontId="11" fillId="0" borderId="3" xfId="5" applyFont="1" applyFill="1" applyBorder="1" applyAlignment="1">
      <alignment horizontal="center" vertical="center" textRotation="90" wrapText="1"/>
    </xf>
    <xf numFmtId="0" fontId="11" fillId="0" borderId="4" xfId="5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textRotation="90" wrapText="1"/>
      <protection locked="0"/>
    </xf>
    <xf numFmtId="164" fontId="15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textRotation="90" wrapText="1"/>
    </xf>
    <xf numFmtId="0" fontId="13" fillId="0" borderId="2" xfId="6" applyFont="1" applyFill="1" applyBorder="1" applyAlignment="1">
      <alignment horizontal="center" vertical="center" textRotation="90" wrapText="1"/>
    </xf>
    <xf numFmtId="0" fontId="13" fillId="0" borderId="3" xfId="6" applyFont="1" applyFill="1" applyBorder="1" applyAlignment="1">
      <alignment horizontal="center" vertical="center" textRotation="90" wrapText="1"/>
    </xf>
    <xf numFmtId="0" fontId="13" fillId="0" borderId="4" xfId="6" applyFont="1" applyFill="1" applyBorder="1" applyAlignment="1">
      <alignment horizontal="center" vertical="center" textRotation="90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1" xfId="3" applyNumberFormat="1" applyFont="1" applyFill="1" applyBorder="1" applyAlignment="1">
      <alignment horizontal="center" vertical="center"/>
    </xf>
    <xf numFmtId="0" fontId="15" fillId="0" borderId="12" xfId="3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_XGF98" xfId="5"/>
    <cellStyle name="Обычный_ДГТ-Юля" xfId="1"/>
    <cellStyle name="Обычный_хар ООО К-н 2001г" xfId="6"/>
    <cellStyle name="Обычный_Характеристика РЭУ-8" xfId="2"/>
    <cellStyle name="Финансовый" xfId="3" builtinId="3"/>
    <cellStyle name="Финансовый_ДГТ-Юля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219"/>
  <sheetViews>
    <sheetView tabSelected="1" zoomScale="90" zoomScaleNormal="90" workbookViewId="0">
      <pane xSplit="3" ySplit="6" topLeftCell="CO7" activePane="bottomRight" state="frozen"/>
      <selection pane="topRight" activeCell="D1" sqref="D1"/>
      <selection pane="bottomLeft" activeCell="A7" sqref="A7"/>
      <selection pane="bottomRight" activeCell="CA13" sqref="CA13"/>
    </sheetView>
  </sheetViews>
  <sheetFormatPr defaultColWidth="11.5" defaultRowHeight="20.25" customHeight="1" outlineLevelRow="1" outlineLevelCol="1"/>
  <cols>
    <col min="1" max="1" width="6.1640625" style="8" hidden="1" customWidth="1" outlineLevel="1"/>
    <col min="2" max="2" width="3.5" style="11" customWidth="1" collapsed="1"/>
    <col min="3" max="3" width="34.83203125" style="8" customWidth="1"/>
    <col min="4" max="4" width="6.5" style="8" customWidth="1"/>
    <col min="5" max="5" width="7" style="8" customWidth="1"/>
    <col min="6" max="6" width="8.33203125" style="8" customWidth="1"/>
    <col min="7" max="7" width="5.83203125" style="8" customWidth="1"/>
    <col min="8" max="8" width="5.33203125" style="11" customWidth="1"/>
    <col min="9" max="9" width="5.5" style="11" customWidth="1"/>
    <col min="10" max="10" width="9.5" style="8" customWidth="1"/>
    <col min="11" max="11" width="8.5" style="8" customWidth="1"/>
    <col min="12" max="12" width="20.6640625" style="8" customWidth="1"/>
    <col min="13" max="14" width="11.5" style="8" customWidth="1"/>
    <col min="15" max="15" width="7" style="8" customWidth="1" collapsed="1"/>
    <col min="16" max="16" width="9" style="8" customWidth="1"/>
    <col min="17" max="17" width="7.33203125" style="8" customWidth="1"/>
    <col min="18" max="18" width="7" style="8" customWidth="1"/>
    <col min="19" max="20" width="11.5" style="15" customWidth="1"/>
    <col min="21" max="21" width="9.6640625" style="8" customWidth="1" outlineLevel="1"/>
    <col min="22" max="22" width="10.1640625" style="8" customWidth="1" outlineLevel="1"/>
    <col min="23" max="23" width="9" style="8" customWidth="1" outlineLevel="1"/>
    <col min="24" max="24" width="9.33203125" style="8" customWidth="1" outlineLevel="1"/>
    <col min="25" max="25" width="11.5" style="8" customWidth="1" outlineLevel="1"/>
    <col min="26" max="26" width="10.1640625" style="8" customWidth="1" outlineLevel="1"/>
    <col min="27" max="29" width="10.1640625" style="8" hidden="1" customWidth="1" outlineLevel="1"/>
    <col min="30" max="30" width="15" style="26" customWidth="1" collapsed="1"/>
    <col min="31" max="31" width="12.83203125" style="15" customWidth="1"/>
    <col min="32" max="32" width="11.5" style="8" customWidth="1"/>
    <col min="33" max="33" width="10.1640625" style="8" customWidth="1"/>
    <col min="34" max="34" width="11.33203125" style="8" customWidth="1"/>
    <col min="35" max="35" width="11.33203125" style="8" hidden="1" customWidth="1"/>
    <col min="36" max="36" width="12.6640625" style="8" customWidth="1"/>
    <col min="37" max="37" width="7" style="8" customWidth="1" outlineLevel="1"/>
    <col min="38" max="38" width="4.1640625" style="8" customWidth="1" outlineLevel="1"/>
    <col min="39" max="39" width="7" style="8" customWidth="1" outlineLevel="1" collapsed="1"/>
    <col min="40" max="40" width="7" style="8" customWidth="1" outlineLevel="1"/>
    <col min="41" max="41" width="10" style="8" customWidth="1" outlineLevel="1"/>
    <col min="42" max="43" width="7" style="8" customWidth="1" outlineLevel="1"/>
    <col min="44" max="44" width="4.83203125" style="8" customWidth="1" outlineLevel="1"/>
    <col min="45" max="45" width="7" style="8" customWidth="1" outlineLevel="1"/>
    <col min="46" max="46" width="10.6640625" style="11" customWidth="1" outlineLevel="1"/>
    <col min="47" max="47" width="10" style="8" customWidth="1" outlineLevel="1"/>
    <col min="48" max="48" width="7.33203125" style="8" customWidth="1" outlineLevel="1"/>
    <col min="49" max="49" width="8.6640625" style="8" customWidth="1" outlineLevel="1"/>
    <col min="50" max="50" width="10.33203125" style="8" customWidth="1" outlineLevel="1"/>
    <col min="51" max="59" width="7.1640625" style="8" customWidth="1" outlineLevel="1"/>
    <col min="60" max="60" width="9.33203125" style="8" customWidth="1" outlineLevel="1"/>
    <col min="61" max="61" width="11.5" style="8" customWidth="1" outlineLevel="1"/>
    <col min="62" max="62" width="8.5" style="8" customWidth="1" outlineLevel="1"/>
    <col min="63" max="63" width="5.33203125" style="8" customWidth="1" outlineLevel="1"/>
    <col min="64" max="65" width="11.5" style="8" customWidth="1" outlineLevel="1"/>
    <col min="66" max="66" width="5.6640625" style="8" customWidth="1" outlineLevel="1"/>
    <col min="67" max="68" width="11.5" style="8" customWidth="1" outlineLevel="1"/>
    <col min="69" max="69" width="6.5" style="8" customWidth="1" outlineLevel="1"/>
    <col min="70" max="71" width="11.5" style="8" customWidth="1" outlineLevel="1"/>
    <col min="72" max="73" width="7.5" style="8" customWidth="1" outlineLevel="1"/>
    <col min="74" max="74" width="9.5" style="8" customWidth="1" outlineLevel="1"/>
    <col min="75" max="75" width="9.33203125" style="8" customWidth="1" outlineLevel="1"/>
    <col min="76" max="76" width="7" style="8" customWidth="1" outlineLevel="1"/>
    <col min="77" max="77" width="9.33203125" style="8" customWidth="1" outlineLevel="1"/>
    <col min="78" max="83" width="14.1640625" style="36" customWidth="1" outlineLevel="1"/>
    <col min="84" max="84" width="13" style="8" customWidth="1" outlineLevel="1"/>
    <col min="85" max="85" width="11.5" customWidth="1" outlineLevel="1"/>
    <col min="86" max="86" width="12.6640625" style="8" customWidth="1" outlineLevel="1"/>
    <col min="87" max="87" width="23.5" style="39" customWidth="1"/>
    <col min="88" max="89" width="11.83203125" style="8" customWidth="1"/>
    <col min="90" max="113" width="11.5" style="8" customWidth="1"/>
    <col min="114" max="114" width="11.5" style="41" customWidth="1"/>
    <col min="115" max="115" width="11.5" style="8" customWidth="1"/>
    <col min="116" max="16384" width="11.5" style="8"/>
  </cols>
  <sheetData>
    <row r="1" spans="1:115" s="1" customFormat="1" ht="15.75">
      <c r="B1" s="2"/>
      <c r="C1" s="43" t="s">
        <v>94</v>
      </c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  <c r="W1" s="46"/>
      <c r="X1" s="46"/>
      <c r="Y1" s="47"/>
      <c r="Z1" s="47"/>
      <c r="AA1" s="47"/>
      <c r="AB1" s="47"/>
      <c r="AC1" s="47"/>
      <c r="AD1" s="47"/>
      <c r="AE1" s="45"/>
      <c r="AF1" s="45"/>
      <c r="AG1" s="46"/>
      <c r="AH1" s="46"/>
      <c r="AI1" s="46"/>
      <c r="AJ1" s="47"/>
      <c r="AK1" s="47"/>
      <c r="AL1" s="46"/>
      <c r="AM1" s="46"/>
      <c r="AN1" s="46"/>
      <c r="AO1" s="46"/>
      <c r="AP1" s="46"/>
      <c r="AQ1" s="44"/>
      <c r="AR1" s="44"/>
      <c r="AS1" s="44"/>
      <c r="AT1" s="44"/>
      <c r="AU1" s="48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9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50"/>
      <c r="DK1" s="44"/>
    </row>
    <row r="2" spans="1:115" ht="84" customHeight="1">
      <c r="A2" s="183" t="s">
        <v>57</v>
      </c>
      <c r="B2" s="191" t="s">
        <v>0</v>
      </c>
      <c r="C2" s="190" t="s">
        <v>4</v>
      </c>
      <c r="D2" s="189" t="s">
        <v>21</v>
      </c>
      <c r="E2" s="189" t="s">
        <v>22</v>
      </c>
      <c r="F2" s="189" t="s">
        <v>23</v>
      </c>
      <c r="G2" s="189" t="s">
        <v>24</v>
      </c>
      <c r="H2" s="193" t="s">
        <v>25</v>
      </c>
      <c r="I2" s="193" t="s">
        <v>26</v>
      </c>
      <c r="J2" s="189" t="s">
        <v>27</v>
      </c>
      <c r="K2" s="189" t="s">
        <v>28</v>
      </c>
      <c r="L2" s="143" t="s">
        <v>115</v>
      </c>
      <c r="M2" s="190" t="s">
        <v>2</v>
      </c>
      <c r="N2" s="190"/>
      <c r="O2" s="190" t="s">
        <v>3</v>
      </c>
      <c r="P2" s="190"/>
      <c r="Q2" s="190"/>
      <c r="R2" s="190"/>
      <c r="S2" s="194" t="s">
        <v>58</v>
      </c>
      <c r="T2" s="195"/>
      <c r="U2" s="195"/>
      <c r="V2" s="195"/>
      <c r="W2" s="195"/>
      <c r="X2" s="195"/>
      <c r="Y2" s="195"/>
      <c r="Z2" s="195"/>
      <c r="AA2" s="195"/>
      <c r="AB2" s="195"/>
      <c r="AC2" s="196"/>
      <c r="AD2" s="178" t="s">
        <v>61</v>
      </c>
      <c r="AE2" s="179"/>
      <c r="AF2" s="179"/>
      <c r="AG2" s="179"/>
      <c r="AH2" s="179"/>
      <c r="AI2" s="180"/>
      <c r="AJ2" s="190" t="s">
        <v>55</v>
      </c>
      <c r="AK2" s="186" t="s">
        <v>37</v>
      </c>
      <c r="AL2" s="186" t="s">
        <v>38</v>
      </c>
      <c r="AM2" s="186" t="s">
        <v>39</v>
      </c>
      <c r="AN2" s="186" t="s">
        <v>40</v>
      </c>
      <c r="AO2" s="186" t="s">
        <v>41</v>
      </c>
      <c r="AP2" s="186" t="s">
        <v>42</v>
      </c>
      <c r="AQ2" s="151" t="s">
        <v>101</v>
      </c>
      <c r="AR2" s="151" t="s">
        <v>102</v>
      </c>
      <c r="AS2" s="151" t="s">
        <v>43</v>
      </c>
      <c r="AT2" s="151" t="s">
        <v>103</v>
      </c>
      <c r="AU2" s="151" t="s">
        <v>44</v>
      </c>
      <c r="AV2" s="144" t="s">
        <v>62</v>
      </c>
      <c r="AW2" s="144"/>
      <c r="AX2" s="144"/>
      <c r="AY2" s="151" t="s">
        <v>45</v>
      </c>
      <c r="AZ2" s="151" t="s">
        <v>46</v>
      </c>
      <c r="BA2" s="151" t="s">
        <v>104</v>
      </c>
      <c r="BB2" s="151" t="s">
        <v>105</v>
      </c>
      <c r="BC2" s="151" t="s">
        <v>47</v>
      </c>
      <c r="BD2" s="151" t="s">
        <v>48</v>
      </c>
      <c r="BE2" s="151" t="s">
        <v>49</v>
      </c>
      <c r="BF2" s="151" t="s">
        <v>50</v>
      </c>
      <c r="BG2" s="151" t="s">
        <v>51</v>
      </c>
      <c r="BH2" s="145" t="s">
        <v>52</v>
      </c>
      <c r="BI2" s="154"/>
      <c r="BJ2" s="146"/>
      <c r="BK2" s="197" t="s">
        <v>13</v>
      </c>
      <c r="BL2" s="197"/>
      <c r="BM2" s="197"/>
      <c r="BN2" s="197" t="s">
        <v>15</v>
      </c>
      <c r="BO2" s="197"/>
      <c r="BP2" s="197"/>
      <c r="BQ2" s="197" t="s">
        <v>66</v>
      </c>
      <c r="BR2" s="197"/>
      <c r="BS2" s="197"/>
      <c r="BT2" s="181" t="s">
        <v>16</v>
      </c>
      <c r="BU2" s="181"/>
      <c r="BV2" s="162" t="s">
        <v>106</v>
      </c>
      <c r="BW2" s="162" t="s">
        <v>17</v>
      </c>
      <c r="BX2" s="162" t="s">
        <v>18</v>
      </c>
      <c r="BY2" s="203" t="s">
        <v>107</v>
      </c>
      <c r="BZ2" s="171" t="s">
        <v>95</v>
      </c>
      <c r="CA2" s="172"/>
      <c r="CB2" s="172"/>
      <c r="CC2" s="172"/>
      <c r="CD2" s="172"/>
      <c r="CE2" s="172"/>
      <c r="CF2" s="172"/>
      <c r="CG2" s="172"/>
      <c r="CH2" s="172"/>
      <c r="CI2" s="173"/>
      <c r="CJ2" s="165" t="s">
        <v>108</v>
      </c>
      <c r="CK2" s="168" t="s">
        <v>109</v>
      </c>
      <c r="CL2" s="144" t="s">
        <v>110</v>
      </c>
      <c r="CM2" s="144"/>
      <c r="CN2" s="145" t="s">
        <v>111</v>
      </c>
      <c r="CO2" s="146"/>
      <c r="CP2" s="145" t="s">
        <v>35</v>
      </c>
      <c r="CQ2" s="146"/>
      <c r="CR2" s="199" t="s">
        <v>112</v>
      </c>
      <c r="CS2" s="190" t="s">
        <v>84</v>
      </c>
      <c r="CT2" s="190"/>
      <c r="CU2" s="190"/>
      <c r="CV2" s="190"/>
      <c r="CW2" s="190" t="s">
        <v>85</v>
      </c>
      <c r="CX2" s="190"/>
      <c r="CY2" s="190"/>
      <c r="CZ2" s="190"/>
      <c r="DA2" s="189" t="s">
        <v>86</v>
      </c>
      <c r="DB2" s="190" t="s">
        <v>87</v>
      </c>
      <c r="DC2" s="190"/>
      <c r="DD2" s="190"/>
      <c r="DE2" s="190"/>
      <c r="DF2" s="190"/>
      <c r="DG2" s="190"/>
      <c r="DH2" s="206" t="s">
        <v>98</v>
      </c>
      <c r="DI2" s="206"/>
      <c r="DJ2" s="206"/>
      <c r="DK2" s="51"/>
    </row>
    <row r="3" spans="1:115" ht="26.25" customHeight="1">
      <c r="A3" s="184"/>
      <c r="B3" s="191"/>
      <c r="C3" s="190"/>
      <c r="D3" s="189"/>
      <c r="E3" s="189"/>
      <c r="F3" s="189"/>
      <c r="G3" s="189"/>
      <c r="H3" s="193"/>
      <c r="I3" s="193"/>
      <c r="J3" s="189"/>
      <c r="K3" s="189"/>
      <c r="L3" s="143"/>
      <c r="M3" s="190" t="s">
        <v>29</v>
      </c>
      <c r="N3" s="190" t="s">
        <v>30</v>
      </c>
      <c r="O3" s="189" t="s">
        <v>31</v>
      </c>
      <c r="P3" s="189" t="s">
        <v>32</v>
      </c>
      <c r="Q3" s="189" t="s">
        <v>56</v>
      </c>
      <c r="R3" s="203" t="s">
        <v>33</v>
      </c>
      <c r="S3" s="207" t="s">
        <v>35</v>
      </c>
      <c r="T3" s="208"/>
      <c r="U3" s="144" t="s">
        <v>59</v>
      </c>
      <c r="V3" s="144"/>
      <c r="W3" s="144"/>
      <c r="X3" s="144" t="s">
        <v>60</v>
      </c>
      <c r="Y3" s="144"/>
      <c r="Z3" s="144"/>
      <c r="AA3" s="144" t="s">
        <v>82</v>
      </c>
      <c r="AB3" s="144"/>
      <c r="AC3" s="144"/>
      <c r="AD3" s="144" t="s">
        <v>83</v>
      </c>
      <c r="AE3" s="182" t="s">
        <v>60</v>
      </c>
      <c r="AF3" s="182"/>
      <c r="AG3" s="182"/>
      <c r="AH3" s="181" t="s">
        <v>59</v>
      </c>
      <c r="AI3" s="181" t="s">
        <v>82</v>
      </c>
      <c r="AJ3" s="190"/>
      <c r="AK3" s="187"/>
      <c r="AL3" s="187"/>
      <c r="AM3" s="187"/>
      <c r="AN3" s="187"/>
      <c r="AO3" s="187"/>
      <c r="AP3" s="187"/>
      <c r="AQ3" s="152"/>
      <c r="AR3" s="152"/>
      <c r="AS3" s="152"/>
      <c r="AT3" s="152"/>
      <c r="AU3" s="152"/>
      <c r="AV3" s="157" t="s">
        <v>1</v>
      </c>
      <c r="AW3" s="160" t="s">
        <v>53</v>
      </c>
      <c r="AX3" s="161"/>
      <c r="AY3" s="152"/>
      <c r="AZ3" s="152"/>
      <c r="BA3" s="152"/>
      <c r="BB3" s="152"/>
      <c r="BC3" s="152"/>
      <c r="BD3" s="152"/>
      <c r="BE3" s="152"/>
      <c r="BF3" s="152"/>
      <c r="BG3" s="152"/>
      <c r="BH3" s="147"/>
      <c r="BI3" s="155"/>
      <c r="BJ3" s="148"/>
      <c r="BK3" s="162" t="s">
        <v>14</v>
      </c>
      <c r="BL3" s="181" t="s">
        <v>113</v>
      </c>
      <c r="BM3" s="181" t="s">
        <v>114</v>
      </c>
      <c r="BN3" s="162" t="s">
        <v>14</v>
      </c>
      <c r="BO3" s="181" t="s">
        <v>113</v>
      </c>
      <c r="BP3" s="181" t="s">
        <v>114</v>
      </c>
      <c r="BQ3" s="198" t="s">
        <v>14</v>
      </c>
      <c r="BR3" s="181" t="s">
        <v>113</v>
      </c>
      <c r="BS3" s="181" t="s">
        <v>114</v>
      </c>
      <c r="BT3" s="181"/>
      <c r="BU3" s="181"/>
      <c r="BV3" s="163"/>
      <c r="BW3" s="163"/>
      <c r="BX3" s="163"/>
      <c r="BY3" s="203"/>
      <c r="BZ3" s="174" t="s">
        <v>67</v>
      </c>
      <c r="CA3" s="174" t="s">
        <v>68</v>
      </c>
      <c r="CB3" s="174" t="s">
        <v>69</v>
      </c>
      <c r="CC3" s="174" t="s">
        <v>70</v>
      </c>
      <c r="CD3" s="174" t="s">
        <v>71</v>
      </c>
      <c r="CE3" s="174" t="s">
        <v>72</v>
      </c>
      <c r="CF3" s="174" t="s">
        <v>73</v>
      </c>
      <c r="CG3" s="174" t="s">
        <v>74</v>
      </c>
      <c r="CH3" s="174" t="s">
        <v>75</v>
      </c>
      <c r="CI3" s="202" t="s">
        <v>76</v>
      </c>
      <c r="CJ3" s="166"/>
      <c r="CK3" s="169"/>
      <c r="CL3" s="144"/>
      <c r="CM3" s="144"/>
      <c r="CN3" s="147"/>
      <c r="CO3" s="148"/>
      <c r="CP3" s="147"/>
      <c r="CQ3" s="148"/>
      <c r="CR3" s="200"/>
      <c r="CS3" s="190"/>
      <c r="CT3" s="190"/>
      <c r="CU3" s="190"/>
      <c r="CV3" s="190"/>
      <c r="CW3" s="190"/>
      <c r="CX3" s="190"/>
      <c r="CY3" s="190"/>
      <c r="CZ3" s="190"/>
      <c r="DA3" s="189"/>
      <c r="DB3" s="190" t="s">
        <v>88</v>
      </c>
      <c r="DC3" s="190"/>
      <c r="DD3" s="190"/>
      <c r="DE3" s="190" t="s">
        <v>89</v>
      </c>
      <c r="DF3" s="190"/>
      <c r="DG3" s="190"/>
      <c r="DH3" s="206"/>
      <c r="DI3" s="206"/>
      <c r="DJ3" s="206"/>
      <c r="DK3" s="51"/>
    </row>
    <row r="4" spans="1:115" ht="12.75" customHeight="1">
      <c r="A4" s="184"/>
      <c r="B4" s="191"/>
      <c r="C4" s="190"/>
      <c r="D4" s="189"/>
      <c r="E4" s="189"/>
      <c r="F4" s="189"/>
      <c r="G4" s="189"/>
      <c r="H4" s="193"/>
      <c r="I4" s="193"/>
      <c r="J4" s="189"/>
      <c r="K4" s="189"/>
      <c r="L4" s="143"/>
      <c r="M4" s="190"/>
      <c r="N4" s="190"/>
      <c r="O4" s="189"/>
      <c r="P4" s="189"/>
      <c r="Q4" s="189"/>
      <c r="R4" s="203"/>
      <c r="S4" s="177" t="s">
        <v>36</v>
      </c>
      <c r="T4" s="177"/>
      <c r="U4" s="175" t="s">
        <v>31</v>
      </c>
      <c r="V4" s="177" t="s">
        <v>36</v>
      </c>
      <c r="W4" s="177"/>
      <c r="X4" s="175" t="s">
        <v>31</v>
      </c>
      <c r="Y4" s="177" t="s">
        <v>36</v>
      </c>
      <c r="Z4" s="177"/>
      <c r="AA4" s="175" t="s">
        <v>31</v>
      </c>
      <c r="AB4" s="177" t="s">
        <v>36</v>
      </c>
      <c r="AC4" s="177"/>
      <c r="AD4" s="144"/>
      <c r="AE4" s="192" t="s">
        <v>35</v>
      </c>
      <c r="AF4" s="192" t="s">
        <v>79</v>
      </c>
      <c r="AG4" s="192"/>
      <c r="AH4" s="181"/>
      <c r="AI4" s="181"/>
      <c r="AJ4" s="190"/>
      <c r="AK4" s="187"/>
      <c r="AL4" s="187"/>
      <c r="AM4" s="187"/>
      <c r="AN4" s="187"/>
      <c r="AO4" s="187"/>
      <c r="AP4" s="187"/>
      <c r="AQ4" s="152"/>
      <c r="AR4" s="152"/>
      <c r="AS4" s="152"/>
      <c r="AT4" s="152"/>
      <c r="AU4" s="152"/>
      <c r="AV4" s="158"/>
      <c r="AW4" s="157" t="s">
        <v>8</v>
      </c>
      <c r="AX4" s="157" t="s">
        <v>9</v>
      </c>
      <c r="AY4" s="152"/>
      <c r="AZ4" s="152"/>
      <c r="BA4" s="152"/>
      <c r="BB4" s="152"/>
      <c r="BC4" s="152"/>
      <c r="BD4" s="152"/>
      <c r="BE4" s="152"/>
      <c r="BF4" s="152"/>
      <c r="BG4" s="152"/>
      <c r="BH4" s="149"/>
      <c r="BI4" s="156"/>
      <c r="BJ4" s="150"/>
      <c r="BK4" s="163"/>
      <c r="BL4" s="181"/>
      <c r="BM4" s="181"/>
      <c r="BN4" s="163"/>
      <c r="BO4" s="181"/>
      <c r="BP4" s="181"/>
      <c r="BQ4" s="198"/>
      <c r="BR4" s="181"/>
      <c r="BS4" s="181"/>
      <c r="BT4" s="204" t="s">
        <v>19</v>
      </c>
      <c r="BU4" s="204" t="s">
        <v>20</v>
      </c>
      <c r="BV4" s="163"/>
      <c r="BW4" s="163"/>
      <c r="BX4" s="163"/>
      <c r="BY4" s="203"/>
      <c r="BZ4" s="174"/>
      <c r="CA4" s="174"/>
      <c r="CB4" s="174"/>
      <c r="CC4" s="174"/>
      <c r="CD4" s="174"/>
      <c r="CE4" s="174"/>
      <c r="CF4" s="174"/>
      <c r="CG4" s="174"/>
      <c r="CH4" s="174"/>
      <c r="CI4" s="202"/>
      <c r="CJ4" s="166"/>
      <c r="CK4" s="169"/>
      <c r="CL4" s="144"/>
      <c r="CM4" s="144"/>
      <c r="CN4" s="149"/>
      <c r="CO4" s="150"/>
      <c r="CP4" s="149"/>
      <c r="CQ4" s="150"/>
      <c r="CR4" s="200"/>
      <c r="CS4" s="189" t="s">
        <v>90</v>
      </c>
      <c r="CT4" s="189" t="s">
        <v>91</v>
      </c>
      <c r="CU4" s="189" t="s">
        <v>92</v>
      </c>
      <c r="CV4" s="189" t="s">
        <v>93</v>
      </c>
      <c r="CW4" s="189" t="s">
        <v>90</v>
      </c>
      <c r="CX4" s="189" t="s">
        <v>91</v>
      </c>
      <c r="CY4" s="189" t="s">
        <v>92</v>
      </c>
      <c r="CZ4" s="189" t="s">
        <v>93</v>
      </c>
      <c r="DA4" s="189"/>
      <c r="DB4" s="189" t="s">
        <v>90</v>
      </c>
      <c r="DC4" s="189" t="s">
        <v>92</v>
      </c>
      <c r="DD4" s="189" t="s">
        <v>93</v>
      </c>
      <c r="DE4" s="189" t="s">
        <v>90</v>
      </c>
      <c r="DF4" s="189" t="s">
        <v>92</v>
      </c>
      <c r="DG4" s="189" t="s">
        <v>93</v>
      </c>
      <c r="DH4" s="206"/>
      <c r="DI4" s="206"/>
      <c r="DJ4" s="206"/>
      <c r="DK4" s="51"/>
    </row>
    <row r="5" spans="1:115" ht="52.5" customHeight="1">
      <c r="A5" s="185"/>
      <c r="B5" s="191"/>
      <c r="C5" s="190"/>
      <c r="D5" s="189"/>
      <c r="E5" s="189"/>
      <c r="F5" s="189"/>
      <c r="G5" s="189"/>
      <c r="H5" s="193"/>
      <c r="I5" s="193"/>
      <c r="J5" s="189"/>
      <c r="K5" s="189"/>
      <c r="L5" s="143"/>
      <c r="M5" s="190"/>
      <c r="N5" s="190"/>
      <c r="O5" s="189"/>
      <c r="P5" s="189"/>
      <c r="Q5" s="189"/>
      <c r="R5" s="203"/>
      <c r="S5" s="133" t="s">
        <v>34</v>
      </c>
      <c r="T5" s="133" t="s">
        <v>5</v>
      </c>
      <c r="U5" s="176"/>
      <c r="V5" s="52" t="s">
        <v>34</v>
      </c>
      <c r="W5" s="52" t="s">
        <v>5</v>
      </c>
      <c r="X5" s="176"/>
      <c r="Y5" s="52" t="s">
        <v>34</v>
      </c>
      <c r="Z5" s="52" t="s">
        <v>5</v>
      </c>
      <c r="AA5" s="176"/>
      <c r="AB5" s="52" t="s">
        <v>34</v>
      </c>
      <c r="AC5" s="52" t="s">
        <v>5</v>
      </c>
      <c r="AD5" s="144"/>
      <c r="AE5" s="192"/>
      <c r="AF5" s="53" t="s">
        <v>80</v>
      </c>
      <c r="AG5" s="54" t="s">
        <v>81</v>
      </c>
      <c r="AH5" s="181"/>
      <c r="AI5" s="181"/>
      <c r="AJ5" s="190"/>
      <c r="AK5" s="188"/>
      <c r="AL5" s="188"/>
      <c r="AM5" s="188"/>
      <c r="AN5" s="188"/>
      <c r="AO5" s="188"/>
      <c r="AP5" s="188"/>
      <c r="AQ5" s="153"/>
      <c r="AR5" s="153"/>
      <c r="AS5" s="153"/>
      <c r="AT5" s="153"/>
      <c r="AU5" s="153"/>
      <c r="AV5" s="159"/>
      <c r="AW5" s="159"/>
      <c r="AX5" s="159"/>
      <c r="AY5" s="153"/>
      <c r="AZ5" s="153"/>
      <c r="BA5" s="153"/>
      <c r="BB5" s="153"/>
      <c r="BC5" s="153"/>
      <c r="BD5" s="153"/>
      <c r="BE5" s="153"/>
      <c r="BF5" s="153"/>
      <c r="BG5" s="153"/>
      <c r="BH5" s="55" t="s">
        <v>54</v>
      </c>
      <c r="BI5" s="55" t="s">
        <v>6</v>
      </c>
      <c r="BJ5" s="56" t="s">
        <v>7</v>
      </c>
      <c r="BK5" s="164"/>
      <c r="BL5" s="181"/>
      <c r="BM5" s="181"/>
      <c r="BN5" s="164"/>
      <c r="BO5" s="181"/>
      <c r="BP5" s="181"/>
      <c r="BQ5" s="198"/>
      <c r="BR5" s="181"/>
      <c r="BS5" s="181"/>
      <c r="BT5" s="205"/>
      <c r="BU5" s="205"/>
      <c r="BV5" s="164"/>
      <c r="BW5" s="164"/>
      <c r="BX5" s="164"/>
      <c r="BY5" s="203"/>
      <c r="BZ5" s="174"/>
      <c r="CA5" s="174"/>
      <c r="CB5" s="174"/>
      <c r="CC5" s="174"/>
      <c r="CD5" s="174"/>
      <c r="CE5" s="174"/>
      <c r="CF5" s="174"/>
      <c r="CG5" s="174"/>
      <c r="CH5" s="174"/>
      <c r="CI5" s="202"/>
      <c r="CJ5" s="167"/>
      <c r="CK5" s="170"/>
      <c r="CL5" s="57" t="s">
        <v>77</v>
      </c>
      <c r="CM5" s="57" t="s">
        <v>78</v>
      </c>
      <c r="CN5" s="57" t="s">
        <v>77</v>
      </c>
      <c r="CO5" s="57" t="s">
        <v>78</v>
      </c>
      <c r="CP5" s="57" t="s">
        <v>77</v>
      </c>
      <c r="CQ5" s="57" t="s">
        <v>78</v>
      </c>
      <c r="CR5" s="201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34" t="s">
        <v>77</v>
      </c>
      <c r="DI5" s="134" t="s">
        <v>99</v>
      </c>
      <c r="DJ5" s="58" t="s">
        <v>100</v>
      </c>
      <c r="DK5" s="51"/>
    </row>
    <row r="6" spans="1:115" ht="12.75">
      <c r="A6" s="38"/>
      <c r="B6" s="38"/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141" t="s">
        <v>116</v>
      </c>
      <c r="M6" s="59">
        <v>10</v>
      </c>
      <c r="N6" s="59">
        <v>11</v>
      </c>
      <c r="O6" s="59">
        <v>12</v>
      </c>
      <c r="P6" s="59">
        <v>13</v>
      </c>
      <c r="Q6" s="59">
        <v>14</v>
      </c>
      <c r="R6" s="59">
        <v>15</v>
      </c>
      <c r="S6" s="59">
        <v>16</v>
      </c>
      <c r="T6" s="59">
        <v>17</v>
      </c>
      <c r="U6" s="59">
        <v>18</v>
      </c>
      <c r="V6" s="59">
        <v>19</v>
      </c>
      <c r="W6" s="59">
        <v>20</v>
      </c>
      <c r="X6" s="59">
        <v>21</v>
      </c>
      <c r="Y6" s="59">
        <v>22</v>
      </c>
      <c r="Z6" s="59">
        <v>23</v>
      </c>
      <c r="AA6" s="59">
        <v>24</v>
      </c>
      <c r="AB6" s="59">
        <v>25</v>
      </c>
      <c r="AC6" s="59">
        <v>26</v>
      </c>
      <c r="AD6" s="59">
        <v>27</v>
      </c>
      <c r="AE6" s="59">
        <v>28</v>
      </c>
      <c r="AF6" s="59">
        <v>29</v>
      </c>
      <c r="AG6" s="59">
        <v>30</v>
      </c>
      <c r="AH6" s="59">
        <v>31</v>
      </c>
      <c r="AI6" s="59">
        <v>32</v>
      </c>
      <c r="AJ6" s="59">
        <v>33</v>
      </c>
      <c r="AK6" s="59">
        <v>34</v>
      </c>
      <c r="AL6" s="59">
        <v>35</v>
      </c>
      <c r="AM6" s="59">
        <v>36</v>
      </c>
      <c r="AN6" s="59">
        <v>37</v>
      </c>
      <c r="AO6" s="59">
        <v>38</v>
      </c>
      <c r="AP6" s="59">
        <v>39</v>
      </c>
      <c r="AQ6" s="59">
        <v>40</v>
      </c>
      <c r="AR6" s="59">
        <v>41</v>
      </c>
      <c r="AS6" s="59">
        <v>42</v>
      </c>
      <c r="AT6" s="59">
        <v>43</v>
      </c>
      <c r="AU6" s="59">
        <v>44</v>
      </c>
      <c r="AV6" s="59">
        <v>45</v>
      </c>
      <c r="AW6" s="59">
        <v>46</v>
      </c>
      <c r="AX6" s="59">
        <v>47</v>
      </c>
      <c r="AY6" s="59">
        <v>48</v>
      </c>
      <c r="AZ6" s="59">
        <v>49</v>
      </c>
      <c r="BA6" s="59">
        <v>50</v>
      </c>
      <c r="BB6" s="59">
        <v>51</v>
      </c>
      <c r="BC6" s="59">
        <v>52</v>
      </c>
      <c r="BD6" s="59">
        <v>53</v>
      </c>
      <c r="BE6" s="59">
        <v>54</v>
      </c>
      <c r="BF6" s="59">
        <v>55</v>
      </c>
      <c r="BG6" s="59">
        <v>56</v>
      </c>
      <c r="BH6" s="59">
        <v>57</v>
      </c>
      <c r="BI6" s="59">
        <v>58</v>
      </c>
      <c r="BJ6" s="59">
        <v>59</v>
      </c>
      <c r="BK6" s="59">
        <v>60</v>
      </c>
      <c r="BL6" s="59">
        <v>61</v>
      </c>
      <c r="BM6" s="59">
        <v>62</v>
      </c>
      <c r="BN6" s="59">
        <v>63</v>
      </c>
      <c r="BO6" s="59">
        <v>64</v>
      </c>
      <c r="BP6" s="59">
        <v>65</v>
      </c>
      <c r="BQ6" s="59">
        <v>66</v>
      </c>
      <c r="BR6" s="59">
        <v>67</v>
      </c>
      <c r="BS6" s="59">
        <v>68</v>
      </c>
      <c r="BT6" s="59">
        <v>69</v>
      </c>
      <c r="BU6" s="59">
        <v>70</v>
      </c>
      <c r="BV6" s="59">
        <v>71</v>
      </c>
      <c r="BW6" s="59">
        <v>72</v>
      </c>
      <c r="BX6" s="59">
        <v>73</v>
      </c>
      <c r="BY6" s="59">
        <v>74</v>
      </c>
      <c r="BZ6" s="59">
        <v>75</v>
      </c>
      <c r="CA6" s="59">
        <v>76</v>
      </c>
      <c r="CB6" s="59">
        <v>77</v>
      </c>
      <c r="CC6" s="59">
        <v>78</v>
      </c>
      <c r="CD6" s="59">
        <v>79</v>
      </c>
      <c r="CE6" s="59">
        <v>80</v>
      </c>
      <c r="CF6" s="59">
        <v>81</v>
      </c>
      <c r="CG6" s="59">
        <v>82</v>
      </c>
      <c r="CH6" s="59">
        <v>83</v>
      </c>
      <c r="CI6" s="59">
        <v>84</v>
      </c>
      <c r="CJ6" s="59">
        <v>85</v>
      </c>
      <c r="CK6" s="59">
        <v>86</v>
      </c>
      <c r="CL6" s="59">
        <v>87</v>
      </c>
      <c r="CM6" s="59">
        <v>88</v>
      </c>
      <c r="CN6" s="59">
        <v>89</v>
      </c>
      <c r="CO6" s="59">
        <v>90</v>
      </c>
      <c r="CP6" s="59">
        <v>91</v>
      </c>
      <c r="CQ6" s="59">
        <v>92</v>
      </c>
      <c r="CR6" s="59">
        <v>93</v>
      </c>
      <c r="CS6" s="60">
        <v>94</v>
      </c>
      <c r="CT6" s="60">
        <v>95</v>
      </c>
      <c r="CU6" s="60">
        <v>96</v>
      </c>
      <c r="CV6" s="60">
        <v>97</v>
      </c>
      <c r="CW6" s="60">
        <v>98</v>
      </c>
      <c r="CX6" s="60">
        <v>99</v>
      </c>
      <c r="CY6" s="60">
        <v>100</v>
      </c>
      <c r="CZ6" s="60">
        <v>101</v>
      </c>
      <c r="DA6" s="60">
        <v>102</v>
      </c>
      <c r="DB6" s="60">
        <v>103</v>
      </c>
      <c r="DC6" s="60">
        <v>104</v>
      </c>
      <c r="DD6" s="60">
        <v>105</v>
      </c>
      <c r="DE6" s="60">
        <v>106</v>
      </c>
      <c r="DF6" s="60">
        <v>107</v>
      </c>
      <c r="DG6" s="60">
        <v>108</v>
      </c>
      <c r="DH6" s="61"/>
      <c r="DI6" s="61"/>
      <c r="DJ6" s="62"/>
      <c r="DK6" s="51"/>
    </row>
    <row r="7" spans="1:115" ht="12.75">
      <c r="A7" s="5" t="s">
        <v>11</v>
      </c>
      <c r="B7" s="31">
        <v>1</v>
      </c>
      <c r="C7" s="63" t="s">
        <v>97</v>
      </c>
      <c r="D7" s="64">
        <v>1961</v>
      </c>
      <c r="E7" s="65" t="s">
        <v>64</v>
      </c>
      <c r="F7" s="63" t="s">
        <v>63</v>
      </c>
      <c r="G7" s="66">
        <v>1</v>
      </c>
      <c r="H7" s="67">
        <v>5</v>
      </c>
      <c r="I7" s="65" t="s">
        <v>65</v>
      </c>
      <c r="J7" s="66">
        <v>9845</v>
      </c>
      <c r="K7" s="66">
        <v>695</v>
      </c>
      <c r="L7" s="10" t="s">
        <v>117</v>
      </c>
      <c r="M7" s="66">
        <v>851</v>
      </c>
      <c r="N7" s="66"/>
      <c r="O7" s="66">
        <f t="shared" ref="O7" si="0">P7</f>
        <v>124</v>
      </c>
      <c r="P7" s="66">
        <f>119+5</f>
        <v>124</v>
      </c>
      <c r="Q7" s="66">
        <v>66</v>
      </c>
      <c r="R7" s="66">
        <v>30</v>
      </c>
      <c r="S7" s="68">
        <f>1351.35+72.04</f>
        <v>1423.3899999999999</v>
      </c>
      <c r="T7" s="69">
        <f>1141.4+67.71</f>
        <v>1209.1100000000001</v>
      </c>
      <c r="U7" s="66">
        <v>1</v>
      </c>
      <c r="V7" s="70">
        <v>9.6</v>
      </c>
      <c r="W7" s="70">
        <v>7.68</v>
      </c>
      <c r="X7" s="66">
        <f>O7-U7-AA7</f>
        <v>123</v>
      </c>
      <c r="Y7" s="71">
        <f>S7-V7-AB7</f>
        <v>1413.79</v>
      </c>
      <c r="Z7" s="69">
        <f>1141.4+67.71</f>
        <v>1209.1100000000001</v>
      </c>
      <c r="AA7" s="71"/>
      <c r="AB7" s="71"/>
      <c r="AC7" s="71"/>
      <c r="AD7" s="72">
        <f>AE7+AH7+AH7</f>
        <v>536.39</v>
      </c>
      <c r="AE7" s="73">
        <f>AF7+AG7</f>
        <v>536.39</v>
      </c>
      <c r="AF7" s="72"/>
      <c r="AG7" s="72">
        <f>173.23+435.2-72.04</f>
        <v>536.39</v>
      </c>
      <c r="AH7" s="71"/>
      <c r="AI7" s="71"/>
      <c r="AJ7" s="135">
        <f>S7+AD7</f>
        <v>1959.7799999999997</v>
      </c>
      <c r="AK7" s="66"/>
      <c r="AL7" s="66"/>
      <c r="AM7" s="66">
        <v>3</v>
      </c>
      <c r="AN7" s="66">
        <v>1</v>
      </c>
      <c r="AO7" s="66"/>
      <c r="AP7" s="66">
        <v>1</v>
      </c>
      <c r="AQ7" s="66">
        <v>1892</v>
      </c>
      <c r="AR7" s="66"/>
      <c r="AS7" s="66">
        <v>201</v>
      </c>
      <c r="AT7" s="74">
        <v>298</v>
      </c>
      <c r="AU7" s="66">
        <v>489</v>
      </c>
      <c r="AV7" s="66">
        <v>1678</v>
      </c>
      <c r="AW7" s="66"/>
      <c r="AX7" s="66">
        <v>1678</v>
      </c>
      <c r="AY7" s="66"/>
      <c r="AZ7" s="66">
        <v>137</v>
      </c>
      <c r="BA7" s="66">
        <v>695</v>
      </c>
      <c r="BB7" s="66">
        <v>695</v>
      </c>
      <c r="BC7" s="66">
        <v>13</v>
      </c>
      <c r="BD7" s="66">
        <v>56</v>
      </c>
      <c r="BE7" s="66">
        <v>174</v>
      </c>
      <c r="BF7" s="66">
        <v>368</v>
      </c>
      <c r="BG7" s="66"/>
      <c r="BH7" s="66">
        <v>3932</v>
      </c>
      <c r="BI7" s="66">
        <v>101</v>
      </c>
      <c r="BJ7" s="66"/>
      <c r="BK7" s="66">
        <f>G7</f>
        <v>1</v>
      </c>
      <c r="BL7" s="66">
        <f>S7</f>
        <v>1423.3899999999999</v>
      </c>
      <c r="BM7" s="66">
        <f>T7</f>
        <v>1209.1100000000001</v>
      </c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>
        <f>AQ7</f>
        <v>1892</v>
      </c>
      <c r="BZ7" s="72">
        <v>173.44</v>
      </c>
      <c r="CA7" s="72">
        <v>323.37</v>
      </c>
      <c r="CB7" s="72"/>
      <c r="CC7" s="72"/>
      <c r="CD7" s="72"/>
      <c r="CE7" s="72"/>
      <c r="CF7" s="72"/>
      <c r="CG7" s="72"/>
      <c r="CH7" s="72"/>
      <c r="CI7" s="136">
        <v>524.83000000000004</v>
      </c>
      <c r="CJ7" s="75">
        <v>2253</v>
      </c>
      <c r="CK7" s="75">
        <f>CJ7-K7</f>
        <v>1558</v>
      </c>
      <c r="CL7" s="76" t="str">
        <f>IF(CM7&gt;0,G7,"0")</f>
        <v>0</v>
      </c>
      <c r="CM7" s="77">
        <f>AW7</f>
        <v>0</v>
      </c>
      <c r="CN7" s="76">
        <f>IF(CO7&gt;0,G7,"0")</f>
        <v>1</v>
      </c>
      <c r="CO7" s="77">
        <f>AX7</f>
        <v>1678</v>
      </c>
      <c r="CP7" s="77">
        <f t="shared" ref="CP7:CQ8" si="1">CL7+CN7</f>
        <v>1</v>
      </c>
      <c r="CQ7" s="77">
        <f t="shared" si="1"/>
        <v>1678</v>
      </c>
      <c r="CR7" s="78">
        <v>42</v>
      </c>
      <c r="CS7" s="137">
        <v>1</v>
      </c>
      <c r="CT7" s="137">
        <v>0</v>
      </c>
      <c r="CU7" s="137">
        <v>0</v>
      </c>
      <c r="CV7" s="137">
        <v>0</v>
      </c>
      <c r="CW7" s="137">
        <v>1</v>
      </c>
      <c r="CX7" s="137">
        <v>0</v>
      </c>
      <c r="CY7" s="137">
        <v>0</v>
      </c>
      <c r="CZ7" s="137">
        <v>0</v>
      </c>
      <c r="DA7" s="137">
        <v>0</v>
      </c>
      <c r="DB7" s="137">
        <v>0</v>
      </c>
      <c r="DC7" s="137">
        <v>0</v>
      </c>
      <c r="DD7" s="137">
        <v>0</v>
      </c>
      <c r="DE7" s="137">
        <v>0</v>
      </c>
      <c r="DF7" s="137">
        <v>0</v>
      </c>
      <c r="DG7" s="137">
        <v>0</v>
      </c>
      <c r="DH7" s="79">
        <f>IF(AND(Y7/S7*100&gt;=50), G7, "0")</f>
        <v>1</v>
      </c>
      <c r="DI7" s="79">
        <f>IF(AND(Y7/S7*100&gt;=50), S7, "0")</f>
        <v>1423.3899999999999</v>
      </c>
      <c r="DJ7" s="80">
        <f t="shared" ref="DJ7" si="2">Y7/S7*100</f>
        <v>99.325553783573028</v>
      </c>
      <c r="DK7" s="51"/>
    </row>
    <row r="8" spans="1:115" ht="12.75">
      <c r="A8" s="5" t="s">
        <v>11</v>
      </c>
      <c r="B8" s="31">
        <v>2</v>
      </c>
      <c r="C8" s="63" t="s">
        <v>96</v>
      </c>
      <c r="D8" s="64">
        <v>1958</v>
      </c>
      <c r="E8" s="65" t="s">
        <v>64</v>
      </c>
      <c r="F8" s="63" t="s">
        <v>63</v>
      </c>
      <c r="G8" s="66">
        <v>1</v>
      </c>
      <c r="H8" s="67">
        <v>5</v>
      </c>
      <c r="I8" s="65" t="s">
        <v>65</v>
      </c>
      <c r="J8" s="66">
        <f>22940+22400</f>
        <v>45340</v>
      </c>
      <c r="K8" s="66">
        <v>2381.9</v>
      </c>
      <c r="L8" s="10" t="s">
        <v>118</v>
      </c>
      <c r="M8" s="66">
        <f>1264+1837</f>
        <v>3101</v>
      </c>
      <c r="N8" s="66"/>
      <c r="O8" s="66">
        <f>P8</f>
        <v>177</v>
      </c>
      <c r="P8" s="66">
        <f>174+3</f>
        <v>177</v>
      </c>
      <c r="Q8" s="66">
        <v>27</v>
      </c>
      <c r="R8" s="66">
        <v>23</v>
      </c>
      <c r="S8" s="73">
        <f>2907.7+54.4</f>
        <v>2962.1</v>
      </c>
      <c r="T8" s="69">
        <f>2429.9+48.2</f>
        <v>2478.1</v>
      </c>
      <c r="U8" s="66"/>
      <c r="V8" s="70"/>
      <c r="W8" s="70"/>
      <c r="X8" s="66">
        <f>O8-U8-AA8</f>
        <v>177</v>
      </c>
      <c r="Y8" s="71">
        <f>S8-V8-AB8</f>
        <v>2962.1</v>
      </c>
      <c r="Z8" s="69">
        <f>2429.9+48.2</f>
        <v>2478.1</v>
      </c>
      <c r="AA8" s="71"/>
      <c r="AB8" s="71"/>
      <c r="AC8" s="71"/>
      <c r="AD8" s="72">
        <f>AE8+AH8+AH8</f>
        <v>3727.6299999999997</v>
      </c>
      <c r="AE8" s="73">
        <f>AF8+AG8</f>
        <v>3727.6299999999997</v>
      </c>
      <c r="AF8" s="72"/>
      <c r="AG8" s="72">
        <f>54.4+3559.43-0.9+169.1-54.4</f>
        <v>3727.6299999999997</v>
      </c>
      <c r="AH8" s="71"/>
      <c r="AI8" s="71"/>
      <c r="AJ8" s="135">
        <f>S8+AD8</f>
        <v>6689.73</v>
      </c>
      <c r="AK8" s="66"/>
      <c r="AL8" s="66"/>
      <c r="AM8" s="66">
        <v>2</v>
      </c>
      <c r="AN8" s="66">
        <v>1</v>
      </c>
      <c r="AO8" s="66"/>
      <c r="AP8" s="66">
        <v>1</v>
      </c>
      <c r="AQ8" s="66">
        <v>2522</v>
      </c>
      <c r="AR8" s="66"/>
      <c r="AS8" s="66">
        <f>120+96</f>
        <v>216</v>
      </c>
      <c r="AT8" s="74">
        <f>120+420</f>
        <v>540</v>
      </c>
      <c r="AU8" s="66">
        <f>567+725</f>
        <v>1292</v>
      </c>
      <c r="AV8" s="66">
        <f>2190+2077</f>
        <v>4267</v>
      </c>
      <c r="AW8" s="66"/>
      <c r="AX8" s="66">
        <f>2190+2077</f>
        <v>4267</v>
      </c>
      <c r="AY8" s="66"/>
      <c r="AZ8" s="66">
        <v>213</v>
      </c>
      <c r="BA8" s="66">
        <f>962+895</f>
        <v>1857</v>
      </c>
      <c r="BB8" s="66">
        <f>1080+895</f>
        <v>1975</v>
      </c>
      <c r="BC8" s="66">
        <f>8+8</f>
        <v>16</v>
      </c>
      <c r="BD8" s="66">
        <f>19+18</f>
        <v>37</v>
      </c>
      <c r="BE8" s="66">
        <f>179+217</f>
        <v>396</v>
      </c>
      <c r="BF8" s="66">
        <f>396+451</f>
        <v>847</v>
      </c>
      <c r="BG8" s="66"/>
      <c r="BH8" s="66">
        <v>2197</v>
      </c>
      <c r="BI8" s="66">
        <v>56</v>
      </c>
      <c r="BJ8" s="66"/>
      <c r="BK8" s="66">
        <f>G8</f>
        <v>1</v>
      </c>
      <c r="BL8" s="66">
        <f>S8</f>
        <v>2962.1</v>
      </c>
      <c r="BM8" s="66">
        <f>T8</f>
        <v>2478.1</v>
      </c>
      <c r="BN8" s="66"/>
      <c r="BO8" s="66"/>
      <c r="BP8" s="66"/>
      <c r="BQ8" s="66"/>
      <c r="BR8" s="66"/>
      <c r="BS8" s="66"/>
      <c r="BT8" s="66"/>
      <c r="BU8" s="66"/>
      <c r="BV8" s="66">
        <f>1080+895</f>
        <v>1975</v>
      </c>
      <c r="BW8" s="66">
        <v>4587</v>
      </c>
      <c r="BX8" s="66">
        <v>11</v>
      </c>
      <c r="BY8" s="66">
        <f>AQ8</f>
        <v>2522</v>
      </c>
      <c r="BZ8" s="72">
        <v>424.4</v>
      </c>
      <c r="CA8" s="72">
        <v>1085.5</v>
      </c>
      <c r="CB8" s="72"/>
      <c r="CC8" s="72"/>
      <c r="CD8" s="72"/>
      <c r="CE8" s="72"/>
      <c r="CF8" s="72"/>
      <c r="CG8" s="72"/>
      <c r="CH8" s="72"/>
      <c r="CI8" s="136">
        <v>1510.1</v>
      </c>
      <c r="CJ8" s="75">
        <v>3530</v>
      </c>
      <c r="CK8" s="75">
        <f>CJ8-K8</f>
        <v>1148.0999999999999</v>
      </c>
      <c r="CL8" s="76" t="str">
        <f>IF(CM8&gt;0,G8,"0")</f>
        <v>0</v>
      </c>
      <c r="CM8" s="77">
        <f>AW8</f>
        <v>0</v>
      </c>
      <c r="CN8" s="76">
        <f>IF(CO8&gt;0,G8,"0")</f>
        <v>1</v>
      </c>
      <c r="CO8" s="77">
        <f>AX8</f>
        <v>4267</v>
      </c>
      <c r="CP8" s="77">
        <f t="shared" si="1"/>
        <v>1</v>
      </c>
      <c r="CQ8" s="77">
        <f t="shared" si="1"/>
        <v>4267</v>
      </c>
      <c r="CR8" s="78">
        <v>38</v>
      </c>
      <c r="CS8" s="138">
        <v>1</v>
      </c>
      <c r="CT8" s="138">
        <v>0</v>
      </c>
      <c r="CU8" s="138">
        <v>0</v>
      </c>
      <c r="CV8" s="138">
        <v>0</v>
      </c>
      <c r="CW8" s="138">
        <v>5</v>
      </c>
      <c r="CX8" s="138">
        <v>0</v>
      </c>
      <c r="CY8" s="138">
        <v>0</v>
      </c>
      <c r="CZ8" s="138">
        <v>0</v>
      </c>
      <c r="DA8" s="138">
        <v>0</v>
      </c>
      <c r="DB8" s="138">
        <v>0</v>
      </c>
      <c r="DC8" s="138">
        <v>0</v>
      </c>
      <c r="DD8" s="138">
        <v>0</v>
      </c>
      <c r="DE8" s="138">
        <v>0</v>
      </c>
      <c r="DF8" s="138">
        <v>0</v>
      </c>
      <c r="DG8" s="138">
        <v>0</v>
      </c>
      <c r="DH8" s="79">
        <f>IF(AND(Y8/S8*100&gt;=50), G8, "0")</f>
        <v>1</v>
      </c>
      <c r="DI8" s="79">
        <f>IF(AND(Y8/S8*100&gt;=50), S8, "0")</f>
        <v>2962.1</v>
      </c>
      <c r="DJ8" s="80">
        <f t="shared" ref="DJ8" si="3">Y8/S8*100</f>
        <v>100</v>
      </c>
      <c r="DK8" s="51"/>
    </row>
    <row r="9" spans="1:115" ht="12.75" hidden="1" customHeight="1" outlineLevel="1">
      <c r="A9" s="6"/>
      <c r="B9" s="7"/>
      <c r="C9" s="81"/>
      <c r="D9" s="81"/>
      <c r="E9" s="81"/>
      <c r="F9" s="81"/>
      <c r="G9" s="81"/>
      <c r="H9" s="82"/>
      <c r="I9" s="82"/>
      <c r="J9" s="81"/>
      <c r="K9" s="81"/>
      <c r="L9" s="6"/>
      <c r="M9" s="81"/>
      <c r="N9" s="81"/>
      <c r="O9" s="81"/>
      <c r="P9" s="81"/>
      <c r="Q9" s="81"/>
      <c r="R9" s="81"/>
      <c r="S9" s="83"/>
      <c r="T9" s="83"/>
      <c r="U9" s="81"/>
      <c r="V9" s="81"/>
      <c r="W9" s="81"/>
      <c r="X9" s="81"/>
      <c r="Y9" s="81"/>
      <c r="Z9" s="81"/>
      <c r="AA9" s="81"/>
      <c r="AB9" s="81"/>
      <c r="AC9" s="81"/>
      <c r="AD9" s="81"/>
      <c r="AE9" s="83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4"/>
      <c r="CA9" s="84"/>
      <c r="CB9" s="84"/>
      <c r="CC9" s="84"/>
      <c r="CD9" s="84"/>
      <c r="CE9" s="84"/>
      <c r="CF9" s="51"/>
      <c r="CG9" s="139"/>
      <c r="CH9" s="51"/>
      <c r="CI9" s="119"/>
      <c r="CJ9" s="51"/>
      <c r="CK9" s="51"/>
      <c r="CL9" s="51"/>
      <c r="CM9" s="51"/>
      <c r="CN9" s="51"/>
      <c r="CO9" s="51"/>
      <c r="CP9" s="51"/>
      <c r="CQ9" s="51"/>
      <c r="CR9" s="78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51"/>
      <c r="DI9" s="51"/>
      <c r="DJ9" s="85"/>
      <c r="DK9" s="51"/>
    </row>
    <row r="10" spans="1:115" ht="12.75" hidden="1" customHeight="1" outlineLevel="1">
      <c r="A10" s="5"/>
      <c r="B10" s="4"/>
      <c r="C10" s="63"/>
      <c r="D10" s="64"/>
      <c r="E10" s="65"/>
      <c r="F10" s="63"/>
      <c r="G10" s="66"/>
      <c r="H10" s="67"/>
      <c r="I10" s="65"/>
      <c r="J10" s="66"/>
      <c r="K10" s="66"/>
      <c r="L10" s="10"/>
      <c r="M10" s="66"/>
      <c r="N10" s="66"/>
      <c r="O10" s="66"/>
      <c r="P10" s="66"/>
      <c r="Q10" s="66"/>
      <c r="R10" s="66"/>
      <c r="S10" s="86"/>
      <c r="T10" s="86"/>
      <c r="U10" s="66"/>
      <c r="V10" s="70"/>
      <c r="W10" s="70"/>
      <c r="X10" s="66"/>
      <c r="Y10" s="71"/>
      <c r="Z10" s="71"/>
      <c r="AA10" s="71"/>
      <c r="AB10" s="71"/>
      <c r="AC10" s="71"/>
      <c r="AD10" s="72"/>
      <c r="AE10" s="73"/>
      <c r="AF10" s="72"/>
      <c r="AG10" s="72"/>
      <c r="AH10" s="71"/>
      <c r="AI10" s="71"/>
      <c r="AJ10" s="87"/>
      <c r="AK10" s="66"/>
      <c r="AL10" s="66"/>
      <c r="AM10" s="66"/>
      <c r="AN10" s="66"/>
      <c r="AO10" s="66"/>
      <c r="AP10" s="66"/>
      <c r="AQ10" s="66"/>
      <c r="AR10" s="66"/>
      <c r="AS10" s="66"/>
      <c r="AT10" s="74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>
        <f>AQ10</f>
        <v>0</v>
      </c>
      <c r="BZ10" s="88"/>
      <c r="CA10" s="88"/>
      <c r="CB10" s="88"/>
      <c r="CC10" s="88"/>
      <c r="CD10" s="88"/>
      <c r="CE10" s="88"/>
      <c r="CF10" s="51"/>
      <c r="CG10" s="139"/>
      <c r="CH10" s="51"/>
      <c r="CI10" s="119"/>
      <c r="CJ10" s="51"/>
      <c r="CK10" s="51"/>
      <c r="CL10" s="51"/>
      <c r="CM10" s="51"/>
      <c r="CN10" s="51"/>
      <c r="CO10" s="51"/>
      <c r="CP10" s="51"/>
      <c r="CQ10" s="51"/>
      <c r="CR10" s="78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51"/>
      <c r="DI10" s="51"/>
      <c r="DJ10" s="85"/>
      <c r="DK10" s="51"/>
    </row>
    <row r="11" spans="1:115" s="34" customFormat="1" ht="12.75" collapsed="1">
      <c r="A11" s="32"/>
      <c r="B11" s="33"/>
      <c r="C11" s="89" t="s">
        <v>10</v>
      </c>
      <c r="D11" s="90"/>
      <c r="E11" s="91"/>
      <c r="F11" s="91"/>
      <c r="G11" s="92">
        <f>SUM(G7:G8)</f>
        <v>2</v>
      </c>
      <c r="H11" s="92"/>
      <c r="I11" s="93"/>
      <c r="J11" s="92">
        <f t="shared" ref="J11:AJ11" si="4">SUM(J7:J8)</f>
        <v>55185</v>
      </c>
      <c r="K11" s="92">
        <f t="shared" si="4"/>
        <v>3076.9</v>
      </c>
      <c r="L11" s="142"/>
      <c r="M11" s="92">
        <f t="shared" si="4"/>
        <v>3952</v>
      </c>
      <c r="N11" s="92">
        <f t="shared" si="4"/>
        <v>0</v>
      </c>
      <c r="O11" s="92">
        <f t="shared" si="4"/>
        <v>301</v>
      </c>
      <c r="P11" s="92">
        <f t="shared" si="4"/>
        <v>301</v>
      </c>
      <c r="Q11" s="92">
        <f t="shared" si="4"/>
        <v>93</v>
      </c>
      <c r="R11" s="92">
        <f t="shared" si="4"/>
        <v>53</v>
      </c>
      <c r="S11" s="94">
        <f t="shared" si="4"/>
        <v>4385.49</v>
      </c>
      <c r="T11" s="94">
        <f t="shared" si="4"/>
        <v>3687.21</v>
      </c>
      <c r="U11" s="92">
        <f t="shared" ref="U11:AD11" si="5">SUM(U7:U8)</f>
        <v>1</v>
      </c>
      <c r="V11" s="95">
        <f t="shared" si="5"/>
        <v>9.6</v>
      </c>
      <c r="W11" s="95">
        <f t="shared" si="5"/>
        <v>7.68</v>
      </c>
      <c r="X11" s="92">
        <f t="shared" si="5"/>
        <v>300</v>
      </c>
      <c r="Y11" s="95">
        <f t="shared" si="5"/>
        <v>4375.8899999999994</v>
      </c>
      <c r="Z11" s="95">
        <f t="shared" si="5"/>
        <v>3687.21</v>
      </c>
      <c r="AA11" s="95">
        <f t="shared" ref="AA11:AC11" si="6">SUM(AA7:AA8)</f>
        <v>0</v>
      </c>
      <c r="AB11" s="95">
        <f t="shared" si="6"/>
        <v>0</v>
      </c>
      <c r="AC11" s="95">
        <f t="shared" si="6"/>
        <v>0</v>
      </c>
      <c r="AD11" s="94">
        <f t="shared" si="5"/>
        <v>4264.0199999999995</v>
      </c>
      <c r="AE11" s="94">
        <f t="shared" si="4"/>
        <v>4264.0199999999995</v>
      </c>
      <c r="AF11" s="94">
        <f t="shared" si="4"/>
        <v>0</v>
      </c>
      <c r="AG11" s="94">
        <f t="shared" si="4"/>
        <v>4264.0199999999995</v>
      </c>
      <c r="AH11" s="95">
        <f t="shared" si="4"/>
        <v>0</v>
      </c>
      <c r="AI11" s="95">
        <f t="shared" ref="AI11" si="7">SUM(AI7:AI8)</f>
        <v>0</v>
      </c>
      <c r="AJ11" s="95">
        <f t="shared" si="4"/>
        <v>8649.5099999999984</v>
      </c>
      <c r="AK11" s="92"/>
      <c r="AL11" s="92">
        <f>SUM(AL7:AL8)</f>
        <v>0</v>
      </c>
      <c r="AM11" s="92">
        <f>SUM(AM7:AM8)</f>
        <v>5</v>
      </c>
      <c r="AN11" s="92">
        <f>SUM(AN7:AN8)</f>
        <v>2</v>
      </c>
      <c r="AO11" s="92"/>
      <c r="AP11" s="92">
        <f>SUM(AP7:AP8)</f>
        <v>2</v>
      </c>
      <c r="AQ11" s="92">
        <f>SUM(AQ7:AQ8)</f>
        <v>4414</v>
      </c>
      <c r="AR11" s="92"/>
      <c r="AS11" s="92">
        <f>SUM(AS7:AS8)</f>
        <v>417</v>
      </c>
      <c r="AT11" s="92">
        <f>SUM(AT7:AT8)</f>
        <v>838</v>
      </c>
      <c r="AU11" s="92">
        <f>SUM(AU7:AU8)</f>
        <v>1781</v>
      </c>
      <c r="AV11" s="92">
        <f>SUM(AV7:AV8)</f>
        <v>5945</v>
      </c>
      <c r="AW11" s="92"/>
      <c r="AX11" s="92">
        <f t="shared" ref="AX11:BP11" si="8">SUM(AX7:AX8)</f>
        <v>5945</v>
      </c>
      <c r="AY11" s="92">
        <f t="shared" si="8"/>
        <v>0</v>
      </c>
      <c r="AZ11" s="92">
        <f t="shared" si="8"/>
        <v>350</v>
      </c>
      <c r="BA11" s="92">
        <f t="shared" si="8"/>
        <v>2552</v>
      </c>
      <c r="BB11" s="92">
        <f t="shared" si="8"/>
        <v>2670</v>
      </c>
      <c r="BC11" s="92">
        <f t="shared" si="8"/>
        <v>29</v>
      </c>
      <c r="BD11" s="92">
        <f t="shared" si="8"/>
        <v>93</v>
      </c>
      <c r="BE11" s="92">
        <f t="shared" si="8"/>
        <v>570</v>
      </c>
      <c r="BF11" s="92">
        <f t="shared" si="8"/>
        <v>1215</v>
      </c>
      <c r="BG11" s="92">
        <f t="shared" si="8"/>
        <v>0</v>
      </c>
      <c r="BH11" s="92">
        <f t="shared" si="8"/>
        <v>6129</v>
      </c>
      <c r="BI11" s="92">
        <f t="shared" si="8"/>
        <v>157</v>
      </c>
      <c r="BJ11" s="92">
        <f t="shared" si="8"/>
        <v>0</v>
      </c>
      <c r="BK11" s="92">
        <f t="shared" si="8"/>
        <v>2</v>
      </c>
      <c r="BL11" s="92">
        <f t="shared" si="8"/>
        <v>4385.49</v>
      </c>
      <c r="BM11" s="92">
        <f t="shared" si="8"/>
        <v>3687.21</v>
      </c>
      <c r="BN11" s="92">
        <f t="shared" si="8"/>
        <v>0</v>
      </c>
      <c r="BO11" s="92">
        <f t="shared" si="8"/>
        <v>0</v>
      </c>
      <c r="BP11" s="92">
        <f t="shared" si="8"/>
        <v>0</v>
      </c>
      <c r="BQ11" s="92">
        <f t="shared" ref="BQ11:BS11" si="9">SUM(BQ7:BQ8)</f>
        <v>0</v>
      </c>
      <c r="BR11" s="92">
        <f t="shared" si="9"/>
        <v>0</v>
      </c>
      <c r="BS11" s="92">
        <f t="shared" si="9"/>
        <v>0</v>
      </c>
      <c r="BT11" s="96"/>
      <c r="BU11" s="96">
        <f>SUM(BU7:BU8)</f>
        <v>0</v>
      </c>
      <c r="BV11" s="96">
        <f>SUM(BV8:BV10)</f>
        <v>1975</v>
      </c>
      <c r="BW11" s="96">
        <f>SUM(BW7:BW8)</f>
        <v>4587</v>
      </c>
      <c r="BX11" s="96">
        <f>SUM(BX7:BX8)</f>
        <v>11</v>
      </c>
      <c r="BY11" s="96"/>
      <c r="BZ11" s="92">
        <f t="shared" ref="BZ11:CI11" si="10">SUM(BZ7:BZ8)</f>
        <v>597.83999999999992</v>
      </c>
      <c r="CA11" s="92">
        <f t="shared" si="10"/>
        <v>1408.87</v>
      </c>
      <c r="CB11" s="92">
        <f t="shared" si="10"/>
        <v>0</v>
      </c>
      <c r="CC11" s="92">
        <f t="shared" si="10"/>
        <v>0</v>
      </c>
      <c r="CD11" s="92">
        <f t="shared" si="10"/>
        <v>0</v>
      </c>
      <c r="CE11" s="92">
        <f t="shared" si="10"/>
        <v>0</v>
      </c>
      <c r="CF11" s="92">
        <f t="shared" si="10"/>
        <v>0</v>
      </c>
      <c r="CG11" s="92">
        <f t="shared" si="10"/>
        <v>0</v>
      </c>
      <c r="CH11" s="92">
        <f t="shared" si="10"/>
        <v>0</v>
      </c>
      <c r="CI11" s="94">
        <f t="shared" si="10"/>
        <v>2034.9299999999998</v>
      </c>
      <c r="CJ11" s="92">
        <f t="shared" ref="CJ11:CK11" si="11">SUM(CJ7:CJ8)</f>
        <v>5783</v>
      </c>
      <c r="CK11" s="92">
        <f t="shared" si="11"/>
        <v>2706.1</v>
      </c>
      <c r="CL11" s="92">
        <f t="shared" ref="CL11:CQ11" si="12">SUM(CL7:CL8)</f>
        <v>0</v>
      </c>
      <c r="CM11" s="92">
        <f t="shared" si="12"/>
        <v>0</v>
      </c>
      <c r="CN11" s="92">
        <f t="shared" si="12"/>
        <v>2</v>
      </c>
      <c r="CO11" s="92">
        <f t="shared" si="12"/>
        <v>5945</v>
      </c>
      <c r="CP11" s="92">
        <f t="shared" si="12"/>
        <v>2</v>
      </c>
      <c r="CQ11" s="97">
        <f t="shared" si="12"/>
        <v>5945</v>
      </c>
      <c r="CR11" s="98">
        <f>(SUM(CR7:CR8))/G11</f>
        <v>40</v>
      </c>
      <c r="CS11" s="97">
        <f t="shared" ref="CS11:DI11" si="13">SUM(CS7:CS8)</f>
        <v>2</v>
      </c>
      <c r="CT11" s="97">
        <f t="shared" si="13"/>
        <v>0</v>
      </c>
      <c r="CU11" s="97">
        <f t="shared" si="13"/>
        <v>0</v>
      </c>
      <c r="CV11" s="97">
        <f t="shared" si="13"/>
        <v>0</v>
      </c>
      <c r="CW11" s="97">
        <f t="shared" si="13"/>
        <v>6</v>
      </c>
      <c r="CX11" s="97">
        <f t="shared" si="13"/>
        <v>0</v>
      </c>
      <c r="CY11" s="97">
        <f t="shared" si="13"/>
        <v>0</v>
      </c>
      <c r="CZ11" s="97">
        <f t="shared" si="13"/>
        <v>0</v>
      </c>
      <c r="DA11" s="97">
        <f t="shared" si="13"/>
        <v>0</v>
      </c>
      <c r="DB11" s="97">
        <f t="shared" si="13"/>
        <v>0</v>
      </c>
      <c r="DC11" s="97">
        <f t="shared" si="13"/>
        <v>0</v>
      </c>
      <c r="DD11" s="97">
        <f t="shared" si="13"/>
        <v>0</v>
      </c>
      <c r="DE11" s="97">
        <f t="shared" si="13"/>
        <v>0</v>
      </c>
      <c r="DF11" s="97">
        <f t="shared" si="13"/>
        <v>0</v>
      </c>
      <c r="DG11" s="97">
        <f t="shared" si="13"/>
        <v>0</v>
      </c>
      <c r="DH11" s="97">
        <f t="shared" si="13"/>
        <v>2</v>
      </c>
      <c r="DI11" s="97">
        <f t="shared" si="13"/>
        <v>4385.49</v>
      </c>
      <c r="DJ11" s="80">
        <f t="shared" ref="DJ11:DJ13" si="14">Y11/S11*100</f>
        <v>99.781096297107041</v>
      </c>
      <c r="DK11" s="99"/>
    </row>
    <row r="12" spans="1:115" s="13" customFormat="1" ht="13.5">
      <c r="B12" s="14"/>
      <c r="C12" s="100" t="s">
        <v>12</v>
      </c>
      <c r="D12" s="101"/>
      <c r="E12" s="102"/>
      <c r="F12" s="102"/>
      <c r="G12" s="103"/>
      <c r="H12" s="103"/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5"/>
      <c r="X12" s="104"/>
      <c r="Y12" s="105"/>
      <c r="Z12" s="105"/>
      <c r="AA12" s="105"/>
      <c r="AB12" s="105"/>
      <c r="AC12" s="105"/>
      <c r="AD12" s="105"/>
      <c r="AE12" s="105"/>
      <c r="AF12" s="106"/>
      <c r="AG12" s="105"/>
      <c r="AH12" s="105"/>
      <c r="AI12" s="105"/>
      <c r="AJ12" s="105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7"/>
      <c r="CJ12" s="104"/>
      <c r="CK12" s="104"/>
      <c r="CL12" s="104"/>
      <c r="CM12" s="104"/>
      <c r="CN12" s="104"/>
      <c r="CO12" s="104"/>
      <c r="CP12" s="104"/>
      <c r="CQ12" s="104"/>
      <c r="CR12" s="108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8"/>
      <c r="DI12" s="108"/>
      <c r="DJ12" s="109"/>
      <c r="DK12" s="108"/>
    </row>
    <row r="13" spans="1:115" s="3" customFormat="1" ht="12.75">
      <c r="B13" s="9"/>
      <c r="C13" s="110">
        <v>5</v>
      </c>
      <c r="D13" s="111"/>
      <c r="E13" s="112"/>
      <c r="F13" s="112"/>
      <c r="G13" s="113">
        <f>G7+G8</f>
        <v>2</v>
      </c>
      <c r="H13" s="114">
        <v>5</v>
      </c>
      <c r="I13" s="114"/>
      <c r="J13" s="113">
        <f t="shared" ref="J13:AR13" si="15">J7+J8</f>
        <v>55185</v>
      </c>
      <c r="K13" s="113">
        <f t="shared" si="15"/>
        <v>3076.9</v>
      </c>
      <c r="L13" s="113"/>
      <c r="M13" s="113">
        <f t="shared" si="15"/>
        <v>3952</v>
      </c>
      <c r="N13" s="113">
        <f t="shared" si="15"/>
        <v>0</v>
      </c>
      <c r="O13" s="113">
        <f t="shared" si="15"/>
        <v>301</v>
      </c>
      <c r="P13" s="113">
        <f t="shared" si="15"/>
        <v>301</v>
      </c>
      <c r="Q13" s="113">
        <f t="shared" si="15"/>
        <v>93</v>
      </c>
      <c r="R13" s="113">
        <f t="shared" si="15"/>
        <v>53</v>
      </c>
      <c r="S13" s="113">
        <f t="shared" si="15"/>
        <v>4385.49</v>
      </c>
      <c r="T13" s="113">
        <f t="shared" si="15"/>
        <v>3687.21</v>
      </c>
      <c r="U13" s="113">
        <f t="shared" ref="U13:AD13" si="16">U7+U8</f>
        <v>1</v>
      </c>
      <c r="V13" s="113">
        <f t="shared" si="16"/>
        <v>9.6</v>
      </c>
      <c r="W13" s="113">
        <f t="shared" si="16"/>
        <v>7.68</v>
      </c>
      <c r="X13" s="113">
        <f t="shared" si="16"/>
        <v>300</v>
      </c>
      <c r="Y13" s="113">
        <f t="shared" si="16"/>
        <v>4375.8899999999994</v>
      </c>
      <c r="Z13" s="113">
        <f t="shared" si="16"/>
        <v>3687.21</v>
      </c>
      <c r="AA13" s="113">
        <f t="shared" ref="AA13:AC13" si="17">AA7+AA8</f>
        <v>0</v>
      </c>
      <c r="AB13" s="113">
        <f t="shared" si="17"/>
        <v>0</v>
      </c>
      <c r="AC13" s="113">
        <f t="shared" si="17"/>
        <v>0</v>
      </c>
      <c r="AD13" s="113">
        <f t="shared" si="16"/>
        <v>4264.0199999999995</v>
      </c>
      <c r="AE13" s="113">
        <f t="shared" si="15"/>
        <v>4264.0199999999995</v>
      </c>
      <c r="AF13" s="113">
        <f t="shared" si="15"/>
        <v>0</v>
      </c>
      <c r="AG13" s="113">
        <f t="shared" si="15"/>
        <v>4264.0199999999995</v>
      </c>
      <c r="AH13" s="113">
        <f t="shared" si="15"/>
        <v>0</v>
      </c>
      <c r="AI13" s="113">
        <f t="shared" ref="AI13" si="18">AI7+AI8</f>
        <v>0</v>
      </c>
      <c r="AJ13" s="113">
        <f t="shared" si="15"/>
        <v>8649.5099999999984</v>
      </c>
      <c r="AK13" s="113">
        <f t="shared" si="15"/>
        <v>0</v>
      </c>
      <c r="AL13" s="113">
        <f t="shared" si="15"/>
        <v>0</v>
      </c>
      <c r="AM13" s="113">
        <f t="shared" si="15"/>
        <v>5</v>
      </c>
      <c r="AN13" s="113">
        <f t="shared" si="15"/>
        <v>2</v>
      </c>
      <c r="AO13" s="113">
        <f t="shared" si="15"/>
        <v>0</v>
      </c>
      <c r="AP13" s="113">
        <f t="shared" si="15"/>
        <v>2</v>
      </c>
      <c r="AQ13" s="113">
        <f t="shared" si="15"/>
        <v>4414</v>
      </c>
      <c r="AR13" s="113">
        <f t="shared" si="15"/>
        <v>0</v>
      </c>
      <c r="AS13" s="113">
        <f t="shared" ref="AS13:BY13" si="19">AS7+AS8</f>
        <v>417</v>
      </c>
      <c r="AT13" s="113">
        <f t="shared" si="19"/>
        <v>838</v>
      </c>
      <c r="AU13" s="113">
        <f t="shared" si="19"/>
        <v>1781</v>
      </c>
      <c r="AV13" s="113">
        <f t="shared" si="19"/>
        <v>5945</v>
      </c>
      <c r="AW13" s="113">
        <f t="shared" si="19"/>
        <v>0</v>
      </c>
      <c r="AX13" s="113">
        <f t="shared" si="19"/>
        <v>5945</v>
      </c>
      <c r="AY13" s="113">
        <f t="shared" si="19"/>
        <v>0</v>
      </c>
      <c r="AZ13" s="113">
        <f t="shared" si="19"/>
        <v>350</v>
      </c>
      <c r="BA13" s="113">
        <f t="shared" si="19"/>
        <v>2552</v>
      </c>
      <c r="BB13" s="113">
        <f t="shared" si="19"/>
        <v>2670</v>
      </c>
      <c r="BC13" s="113">
        <f t="shared" si="19"/>
        <v>29</v>
      </c>
      <c r="BD13" s="113">
        <f t="shared" si="19"/>
        <v>93</v>
      </c>
      <c r="BE13" s="113">
        <f t="shared" si="19"/>
        <v>570</v>
      </c>
      <c r="BF13" s="113">
        <f t="shared" si="19"/>
        <v>1215</v>
      </c>
      <c r="BG13" s="113">
        <f t="shared" si="19"/>
        <v>0</v>
      </c>
      <c r="BH13" s="113">
        <f t="shared" si="19"/>
        <v>6129</v>
      </c>
      <c r="BI13" s="113">
        <f t="shared" si="19"/>
        <v>157</v>
      </c>
      <c r="BJ13" s="113">
        <f t="shared" si="19"/>
        <v>0</v>
      </c>
      <c r="BK13" s="113">
        <f t="shared" si="19"/>
        <v>2</v>
      </c>
      <c r="BL13" s="113">
        <f t="shared" si="19"/>
        <v>4385.49</v>
      </c>
      <c r="BM13" s="113">
        <f t="shared" si="19"/>
        <v>3687.21</v>
      </c>
      <c r="BN13" s="113">
        <f t="shared" si="19"/>
        <v>0</v>
      </c>
      <c r="BO13" s="113">
        <f t="shared" si="19"/>
        <v>0</v>
      </c>
      <c r="BP13" s="113">
        <f t="shared" si="19"/>
        <v>0</v>
      </c>
      <c r="BQ13" s="113">
        <f t="shared" ref="BQ13:BS13" si="20">BQ7+BQ8</f>
        <v>0</v>
      </c>
      <c r="BR13" s="113">
        <f t="shared" si="20"/>
        <v>0</v>
      </c>
      <c r="BS13" s="113">
        <f t="shared" si="20"/>
        <v>0</v>
      </c>
      <c r="BT13" s="113">
        <f t="shared" si="19"/>
        <v>0</v>
      </c>
      <c r="BU13" s="113">
        <f t="shared" si="19"/>
        <v>0</v>
      </c>
      <c r="BV13" s="113">
        <f t="shared" si="19"/>
        <v>1975</v>
      </c>
      <c r="BW13" s="113">
        <f t="shared" si="19"/>
        <v>4587</v>
      </c>
      <c r="BX13" s="113">
        <f t="shared" si="19"/>
        <v>11</v>
      </c>
      <c r="BY13" s="113">
        <f t="shared" si="19"/>
        <v>4414</v>
      </c>
      <c r="BZ13" s="113">
        <f t="shared" ref="BZ13:CI13" si="21">BZ7+BZ8</f>
        <v>597.83999999999992</v>
      </c>
      <c r="CA13" s="113">
        <f t="shared" si="21"/>
        <v>1408.87</v>
      </c>
      <c r="CB13" s="113">
        <f t="shared" si="21"/>
        <v>0</v>
      </c>
      <c r="CC13" s="113">
        <f t="shared" si="21"/>
        <v>0</v>
      </c>
      <c r="CD13" s="113">
        <f t="shared" si="21"/>
        <v>0</v>
      </c>
      <c r="CE13" s="113">
        <f t="shared" si="21"/>
        <v>0</v>
      </c>
      <c r="CF13" s="113">
        <f t="shared" si="21"/>
        <v>0</v>
      </c>
      <c r="CG13" s="113">
        <f t="shared" si="21"/>
        <v>0</v>
      </c>
      <c r="CH13" s="113">
        <f t="shared" si="21"/>
        <v>0</v>
      </c>
      <c r="CI13" s="115">
        <f t="shared" si="21"/>
        <v>2034.9299999999998</v>
      </c>
      <c r="CJ13" s="113">
        <f t="shared" ref="CJ13:CK13" si="22">CJ7+CJ8</f>
        <v>5783</v>
      </c>
      <c r="CK13" s="113">
        <f t="shared" si="22"/>
        <v>2706.1</v>
      </c>
      <c r="CL13" s="113">
        <f t="shared" ref="CL13:CR13" si="23">CL7+CL8</f>
        <v>0</v>
      </c>
      <c r="CM13" s="113">
        <f t="shared" si="23"/>
        <v>0</v>
      </c>
      <c r="CN13" s="113">
        <f t="shared" si="23"/>
        <v>2</v>
      </c>
      <c r="CO13" s="113">
        <f t="shared" si="23"/>
        <v>5945</v>
      </c>
      <c r="CP13" s="113">
        <f t="shared" si="23"/>
        <v>2</v>
      </c>
      <c r="CQ13" s="113">
        <f t="shared" si="23"/>
        <v>5945</v>
      </c>
      <c r="CR13" s="140">
        <f t="shared" si="23"/>
        <v>80</v>
      </c>
      <c r="CS13" s="113">
        <f t="shared" ref="CS13:DI13" si="24">CS7+CS8</f>
        <v>2</v>
      </c>
      <c r="CT13" s="113">
        <f t="shared" si="24"/>
        <v>0</v>
      </c>
      <c r="CU13" s="113">
        <f t="shared" si="24"/>
        <v>0</v>
      </c>
      <c r="CV13" s="113">
        <f t="shared" si="24"/>
        <v>0</v>
      </c>
      <c r="CW13" s="113">
        <f t="shared" si="24"/>
        <v>6</v>
      </c>
      <c r="CX13" s="113">
        <f t="shared" si="24"/>
        <v>0</v>
      </c>
      <c r="CY13" s="113">
        <f t="shared" si="24"/>
        <v>0</v>
      </c>
      <c r="CZ13" s="113">
        <f t="shared" si="24"/>
        <v>0</v>
      </c>
      <c r="DA13" s="113">
        <f t="shared" si="24"/>
        <v>0</v>
      </c>
      <c r="DB13" s="113">
        <f t="shared" si="24"/>
        <v>0</v>
      </c>
      <c r="DC13" s="113">
        <f t="shared" si="24"/>
        <v>0</v>
      </c>
      <c r="DD13" s="113">
        <f t="shared" si="24"/>
        <v>0</v>
      </c>
      <c r="DE13" s="113">
        <f t="shared" si="24"/>
        <v>0</v>
      </c>
      <c r="DF13" s="113">
        <f t="shared" si="24"/>
        <v>0</v>
      </c>
      <c r="DG13" s="113">
        <f t="shared" si="24"/>
        <v>0</v>
      </c>
      <c r="DH13" s="113">
        <f t="shared" si="24"/>
        <v>2</v>
      </c>
      <c r="DI13" s="113">
        <f t="shared" si="24"/>
        <v>4385.49</v>
      </c>
      <c r="DJ13" s="116">
        <f t="shared" si="14"/>
        <v>99.781096297107041</v>
      </c>
      <c r="DK13" s="47"/>
    </row>
    <row r="14" spans="1:115" ht="12.75"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117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118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139"/>
      <c r="CH14" s="51"/>
      <c r="CI14" s="119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85"/>
      <c r="DK14" s="51"/>
    </row>
    <row r="15" spans="1:115" ht="12.75"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117"/>
      <c r="AF15" s="51"/>
      <c r="AG15" s="51"/>
      <c r="AH15" s="120"/>
      <c r="AI15" s="120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118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139"/>
      <c r="CH15" s="51"/>
      <c r="CI15" s="119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85"/>
      <c r="DK15" s="51"/>
    </row>
    <row r="16" spans="1:115" s="3" customFormat="1" ht="18.75">
      <c r="B16" s="9"/>
      <c r="C16" s="44"/>
      <c r="D16" s="47"/>
      <c r="E16" s="47"/>
      <c r="F16" s="47"/>
      <c r="G16" s="47"/>
      <c r="H16" s="47"/>
      <c r="I16" s="121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122"/>
      <c r="AE16" s="123"/>
      <c r="AF16" s="124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122"/>
      <c r="CG16" s="47"/>
      <c r="CH16" s="47"/>
      <c r="CI16" s="125"/>
      <c r="CJ16" s="47"/>
      <c r="CK16" s="126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127"/>
      <c r="DK16" s="47"/>
    </row>
    <row r="17" spans="2:115" s="12" customFormat="1" ht="18.75">
      <c r="B17" s="16"/>
      <c r="C17" s="44"/>
      <c r="D17" s="128"/>
      <c r="E17" s="129"/>
      <c r="F17" s="129"/>
      <c r="G17" s="128"/>
      <c r="H17" s="84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30"/>
      <c r="AE17" s="128"/>
      <c r="AF17" s="131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99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132"/>
      <c r="DK17" s="84"/>
    </row>
    <row r="18" spans="2:115" s="12" customFormat="1" ht="12.75">
      <c r="B18" s="16"/>
      <c r="C18" s="44"/>
      <c r="D18" s="128"/>
      <c r="E18" s="129"/>
      <c r="F18" s="129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99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132"/>
      <c r="DK18" s="84"/>
    </row>
    <row r="19" spans="2:115" s="12" customFormat="1" ht="12.75">
      <c r="B19" s="16"/>
      <c r="C19" s="44"/>
      <c r="D19" s="128"/>
      <c r="E19" s="129"/>
      <c r="F19" s="129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99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132"/>
      <c r="DK19" s="84"/>
    </row>
    <row r="20" spans="2:115" s="12" customFormat="1" ht="12.75">
      <c r="B20" s="16"/>
      <c r="C20" s="1"/>
      <c r="D20" s="17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8"/>
      <c r="AE20" s="35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Z20" s="37"/>
      <c r="CA20" s="37"/>
      <c r="CB20" s="37"/>
      <c r="CC20" s="37"/>
      <c r="CD20" s="37"/>
      <c r="CE20" s="37"/>
      <c r="CI20" s="40"/>
      <c r="DJ20" s="42"/>
    </row>
    <row r="21" spans="2:115" s="12" customFormat="1" ht="12.75">
      <c r="B21" s="16"/>
      <c r="C21" s="1"/>
      <c r="D21" s="17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8"/>
      <c r="AE21" s="17"/>
      <c r="AF21" s="35"/>
      <c r="AG21" s="17"/>
      <c r="AH21" s="17"/>
      <c r="AI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Z21" s="37"/>
      <c r="CA21" s="37"/>
      <c r="CB21" s="37"/>
      <c r="CC21" s="37"/>
      <c r="CD21" s="37"/>
      <c r="CE21" s="37"/>
      <c r="CI21" s="40"/>
      <c r="DJ21" s="42"/>
    </row>
    <row r="22" spans="2:115" s="12" customFormat="1" ht="12.75">
      <c r="B22" s="16"/>
      <c r="C22" s="1"/>
      <c r="D22" s="17"/>
      <c r="E22" s="18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8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Z22" s="37"/>
      <c r="CA22" s="37"/>
      <c r="CB22" s="37"/>
      <c r="CC22" s="37"/>
      <c r="CD22" s="37"/>
      <c r="CE22" s="37"/>
      <c r="CI22" s="40"/>
      <c r="DJ22" s="42"/>
    </row>
    <row r="23" spans="2:115" s="12" customFormat="1" ht="12.75">
      <c r="B23" s="16"/>
      <c r="C23" s="1"/>
      <c r="D23" s="17"/>
      <c r="E23" s="18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28"/>
      <c r="AE23" s="35"/>
      <c r="AF23" s="3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Z23" s="37"/>
      <c r="CA23" s="37"/>
      <c r="CB23" s="37"/>
      <c r="CC23" s="37"/>
      <c r="CD23" s="37"/>
      <c r="CE23" s="37"/>
      <c r="CI23" s="40"/>
      <c r="DJ23" s="42"/>
    </row>
    <row r="24" spans="2:115" s="12" customFormat="1" ht="12.75">
      <c r="B24" s="16"/>
      <c r="C24" s="27"/>
      <c r="D24" s="17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8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Z24" s="37"/>
      <c r="CA24" s="37"/>
      <c r="CB24" s="37"/>
      <c r="CC24" s="37"/>
      <c r="CD24" s="37"/>
      <c r="CE24" s="37"/>
      <c r="CI24" s="40"/>
      <c r="DJ24" s="42"/>
    </row>
    <row r="25" spans="2:115" s="12" customFormat="1" ht="12.75">
      <c r="B25" s="16"/>
      <c r="C25" s="16"/>
      <c r="D25" s="17"/>
      <c r="E25" s="18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8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Z25" s="37"/>
      <c r="CA25" s="37"/>
      <c r="CB25" s="37"/>
      <c r="CC25" s="37"/>
      <c r="CD25" s="37"/>
      <c r="CE25" s="37"/>
      <c r="CI25" s="40"/>
      <c r="DJ25" s="42"/>
    </row>
    <row r="26" spans="2:115" s="12" customFormat="1" ht="12.75">
      <c r="B26" s="16"/>
      <c r="C26" s="16"/>
      <c r="D26" s="17"/>
      <c r="E26" s="18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8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Z26" s="37"/>
      <c r="CA26" s="37"/>
      <c r="CB26" s="37"/>
      <c r="CC26" s="37"/>
      <c r="CD26" s="37"/>
      <c r="CE26" s="37"/>
      <c r="CI26" s="40"/>
      <c r="DJ26" s="42"/>
    </row>
    <row r="27" spans="2:115" s="12" customFormat="1" ht="12.75">
      <c r="B27" s="16"/>
      <c r="C27" s="16"/>
      <c r="D27" s="17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8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Z27" s="37"/>
      <c r="CA27" s="37"/>
      <c r="CB27" s="37"/>
      <c r="CC27" s="37"/>
      <c r="CD27" s="37"/>
      <c r="CE27" s="37"/>
      <c r="CI27" s="40"/>
      <c r="DJ27" s="42"/>
    </row>
    <row r="28" spans="2:115" s="12" customFormat="1" ht="12.75">
      <c r="B28" s="16"/>
      <c r="C28" s="16"/>
      <c r="D28" s="17"/>
      <c r="E28" s="18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28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Z28" s="37"/>
      <c r="CA28" s="37"/>
      <c r="CB28" s="37"/>
      <c r="CC28" s="37"/>
      <c r="CD28" s="37"/>
      <c r="CE28" s="37"/>
      <c r="CI28" s="40"/>
      <c r="DJ28" s="42"/>
    </row>
    <row r="29" spans="2:115" s="12" customFormat="1" ht="12.75">
      <c r="B29" s="16"/>
      <c r="C29" s="16"/>
      <c r="D29" s="17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8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Z29" s="37"/>
      <c r="CA29" s="37"/>
      <c r="CB29" s="37"/>
      <c r="CC29" s="37"/>
      <c r="CD29" s="37"/>
      <c r="CE29" s="37"/>
      <c r="CI29" s="40"/>
      <c r="DJ29" s="42"/>
    </row>
    <row r="30" spans="2:115" s="12" customFormat="1" ht="12.75">
      <c r="B30" s="16"/>
      <c r="C30" s="16"/>
      <c r="D30" s="17"/>
      <c r="E30" s="18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2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Z30" s="37"/>
      <c r="CA30" s="37"/>
      <c r="CB30" s="37"/>
      <c r="CC30" s="37"/>
      <c r="CD30" s="37"/>
      <c r="CE30" s="37"/>
      <c r="CI30" s="40"/>
      <c r="DJ30" s="42"/>
    </row>
    <row r="31" spans="2:115" s="12" customFormat="1" ht="12.75">
      <c r="B31" s="16"/>
      <c r="C31" s="16"/>
      <c r="D31" s="17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8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Z31" s="37"/>
      <c r="CA31" s="37"/>
      <c r="CB31" s="37"/>
      <c r="CC31" s="37"/>
      <c r="CD31" s="37"/>
      <c r="CE31" s="37"/>
      <c r="CI31" s="40"/>
      <c r="DJ31" s="42"/>
    </row>
    <row r="32" spans="2:115" s="12" customFormat="1" ht="12.75">
      <c r="B32" s="16"/>
      <c r="C32" s="16"/>
      <c r="D32" s="17"/>
      <c r="E32" s="18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28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Z32" s="37"/>
      <c r="CA32" s="37"/>
      <c r="CB32" s="37"/>
      <c r="CC32" s="37"/>
      <c r="CD32" s="37"/>
      <c r="CE32" s="37"/>
      <c r="CI32" s="40"/>
      <c r="DJ32" s="42"/>
    </row>
    <row r="33" spans="2:114" s="12" customFormat="1" ht="12.75">
      <c r="B33" s="16"/>
      <c r="C33" s="16"/>
      <c r="D33" s="17"/>
      <c r="E33" s="18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8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Z33" s="37"/>
      <c r="CA33" s="37"/>
      <c r="CB33" s="37"/>
      <c r="CC33" s="37"/>
      <c r="CD33" s="37"/>
      <c r="CE33" s="37"/>
      <c r="CI33" s="40"/>
      <c r="DJ33" s="42"/>
    </row>
    <row r="34" spans="2:114" s="12" customFormat="1" ht="12.75">
      <c r="B34" s="16"/>
      <c r="C34" s="16"/>
      <c r="D34" s="17"/>
      <c r="E34" s="18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8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Z34" s="37"/>
      <c r="CA34" s="37"/>
      <c r="CB34" s="37"/>
      <c r="CC34" s="37"/>
      <c r="CD34" s="37"/>
      <c r="CE34" s="37"/>
      <c r="CI34" s="40"/>
      <c r="DJ34" s="42"/>
    </row>
    <row r="35" spans="2:114" s="12" customFormat="1" ht="12.75">
      <c r="B35" s="16"/>
      <c r="C35" s="16"/>
      <c r="D35" s="17"/>
      <c r="E35" s="18"/>
      <c r="F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8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Z35" s="37"/>
      <c r="CA35" s="37"/>
      <c r="CB35" s="37"/>
      <c r="CC35" s="37"/>
      <c r="CD35" s="37"/>
      <c r="CE35" s="37"/>
      <c r="CI35" s="40"/>
      <c r="DJ35" s="42"/>
    </row>
    <row r="36" spans="2:114" s="12" customFormat="1" ht="12.75">
      <c r="B36" s="16"/>
      <c r="C36" s="16"/>
      <c r="D36" s="17"/>
      <c r="E36" s="18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28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Z36" s="37"/>
      <c r="CA36" s="37"/>
      <c r="CB36" s="37"/>
      <c r="CC36" s="37"/>
      <c r="CD36" s="37"/>
      <c r="CE36" s="37"/>
      <c r="CI36" s="40"/>
      <c r="DJ36" s="42"/>
    </row>
    <row r="37" spans="2:114" s="12" customFormat="1" ht="12.75">
      <c r="B37" s="16"/>
      <c r="C37" s="16"/>
      <c r="D37" s="17"/>
      <c r="E37" s="18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8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Z37" s="37"/>
      <c r="CA37" s="37"/>
      <c r="CB37" s="37"/>
      <c r="CC37" s="37"/>
      <c r="CD37" s="37"/>
      <c r="CE37" s="37"/>
      <c r="CI37" s="40"/>
      <c r="DJ37" s="42"/>
    </row>
    <row r="38" spans="2:114" s="12" customFormat="1" ht="12.75">
      <c r="B38" s="16"/>
      <c r="C38" s="16"/>
      <c r="D38" s="17"/>
      <c r="E38" s="18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28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Z38" s="37"/>
      <c r="CA38" s="37"/>
      <c r="CB38" s="37"/>
      <c r="CC38" s="37"/>
      <c r="CD38" s="37"/>
      <c r="CE38" s="37"/>
      <c r="CI38" s="40"/>
      <c r="DJ38" s="42"/>
    </row>
    <row r="39" spans="2:114" s="12" customFormat="1" ht="12.75">
      <c r="B39" s="16"/>
      <c r="C39" s="16"/>
      <c r="D39" s="17"/>
      <c r="E39" s="18"/>
      <c r="F39" s="18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28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Z39" s="37"/>
      <c r="CA39" s="37"/>
      <c r="CB39" s="37"/>
      <c r="CC39" s="37"/>
      <c r="CD39" s="37"/>
      <c r="CE39" s="37"/>
      <c r="CI39" s="40"/>
      <c r="DJ39" s="42"/>
    </row>
    <row r="40" spans="2:114" s="12" customFormat="1" ht="12.75">
      <c r="B40" s="16"/>
      <c r="C40" s="16"/>
      <c r="D40" s="17"/>
      <c r="E40" s="18"/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8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Z40" s="37"/>
      <c r="CA40" s="37"/>
      <c r="CB40" s="37"/>
      <c r="CC40" s="37"/>
      <c r="CD40" s="37"/>
      <c r="CE40" s="37"/>
      <c r="CI40" s="40"/>
      <c r="DJ40" s="42"/>
    </row>
    <row r="41" spans="2:114" s="12" customFormat="1" ht="12.75">
      <c r="B41" s="16"/>
      <c r="C41" s="16"/>
      <c r="D41" s="17"/>
      <c r="E41" s="18"/>
      <c r="F41" s="18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8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Z41" s="37"/>
      <c r="CA41" s="37"/>
      <c r="CB41" s="37"/>
      <c r="CC41" s="37"/>
      <c r="CD41" s="37"/>
      <c r="CE41" s="37"/>
      <c r="CI41" s="40"/>
      <c r="DJ41" s="42"/>
    </row>
    <row r="42" spans="2:114" s="12" customFormat="1" ht="12.75">
      <c r="B42" s="16"/>
      <c r="C42" s="16"/>
      <c r="D42" s="17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28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Z42" s="37"/>
      <c r="CA42" s="37"/>
      <c r="CB42" s="37"/>
      <c r="CC42" s="37"/>
      <c r="CD42" s="37"/>
      <c r="CE42" s="37"/>
      <c r="CI42" s="40"/>
      <c r="DJ42" s="42"/>
    </row>
    <row r="43" spans="2:114" s="12" customFormat="1" ht="12.75">
      <c r="B43" s="16"/>
      <c r="C43" s="16"/>
      <c r="D43" s="17"/>
      <c r="E43" s="18"/>
      <c r="F43" s="1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8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Z43" s="37"/>
      <c r="CA43" s="37"/>
      <c r="CB43" s="37"/>
      <c r="CC43" s="37"/>
      <c r="CD43" s="37"/>
      <c r="CE43" s="37"/>
      <c r="CI43" s="40"/>
      <c r="DJ43" s="42"/>
    </row>
    <row r="44" spans="2:114" s="12" customFormat="1" ht="12.75">
      <c r="B44" s="16"/>
      <c r="C44" s="16"/>
      <c r="D44" s="17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28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Z44" s="37"/>
      <c r="CA44" s="37"/>
      <c r="CB44" s="37"/>
      <c r="CC44" s="37"/>
      <c r="CD44" s="37"/>
      <c r="CE44" s="37"/>
      <c r="CI44" s="40"/>
      <c r="DJ44" s="42"/>
    </row>
    <row r="45" spans="2:114" s="12" customFormat="1" ht="12.75">
      <c r="B45" s="16"/>
      <c r="C45" s="16"/>
      <c r="D45" s="17"/>
      <c r="E45" s="18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28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Z45" s="37"/>
      <c r="CA45" s="37"/>
      <c r="CB45" s="37"/>
      <c r="CC45" s="37"/>
      <c r="CD45" s="37"/>
      <c r="CE45" s="37"/>
      <c r="CI45" s="40"/>
      <c r="DJ45" s="42"/>
    </row>
    <row r="46" spans="2:114" s="12" customFormat="1" ht="12.75">
      <c r="B46" s="16"/>
      <c r="C46" s="16"/>
      <c r="D46" s="17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28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Z46" s="37"/>
      <c r="CA46" s="37"/>
      <c r="CB46" s="37"/>
      <c r="CC46" s="37"/>
      <c r="CD46" s="37"/>
      <c r="CE46" s="37"/>
      <c r="CI46" s="40"/>
      <c r="DJ46" s="42"/>
    </row>
    <row r="47" spans="2:114" s="12" customFormat="1" ht="12.75">
      <c r="B47" s="16"/>
      <c r="C47" s="16"/>
      <c r="D47" s="1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28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Z47" s="37"/>
      <c r="CA47" s="37"/>
      <c r="CB47" s="37"/>
      <c r="CC47" s="37"/>
      <c r="CD47" s="37"/>
      <c r="CE47" s="37"/>
      <c r="CI47" s="40"/>
      <c r="DJ47" s="42"/>
    </row>
    <row r="48" spans="2:114" s="12" customFormat="1" ht="12.75">
      <c r="B48" s="16"/>
      <c r="C48" s="16"/>
      <c r="D48" s="17"/>
      <c r="E48" s="18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28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Z48" s="37"/>
      <c r="CA48" s="37"/>
      <c r="CB48" s="37"/>
      <c r="CC48" s="37"/>
      <c r="CD48" s="37"/>
      <c r="CE48" s="37"/>
      <c r="CI48" s="40"/>
      <c r="DJ48" s="42"/>
    </row>
    <row r="49" spans="2:114" s="12" customFormat="1" ht="12.75">
      <c r="B49" s="16"/>
      <c r="C49" s="16"/>
      <c r="D49" s="17"/>
      <c r="E49" s="18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28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Z49" s="37"/>
      <c r="CA49" s="37"/>
      <c r="CB49" s="37"/>
      <c r="CC49" s="37"/>
      <c r="CD49" s="37"/>
      <c r="CE49" s="37"/>
      <c r="CI49" s="40"/>
      <c r="DJ49" s="42"/>
    </row>
    <row r="50" spans="2:114" s="12" customFormat="1" ht="12.75">
      <c r="B50" s="16"/>
      <c r="C50" s="16"/>
      <c r="D50" s="17"/>
      <c r="E50" s="18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28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Z50" s="37"/>
      <c r="CA50" s="37"/>
      <c r="CB50" s="37"/>
      <c r="CC50" s="37"/>
      <c r="CD50" s="37"/>
      <c r="CE50" s="37"/>
      <c r="CI50" s="40"/>
      <c r="DJ50" s="42"/>
    </row>
    <row r="51" spans="2:114" s="12" customFormat="1" ht="12.75">
      <c r="B51" s="16"/>
      <c r="C51" s="16"/>
      <c r="D51" s="17"/>
      <c r="E51" s="18"/>
      <c r="F51" s="1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8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Z51" s="37"/>
      <c r="CA51" s="37"/>
      <c r="CB51" s="37"/>
      <c r="CC51" s="37"/>
      <c r="CD51" s="37"/>
      <c r="CE51" s="37"/>
      <c r="CI51" s="40"/>
      <c r="DJ51" s="42"/>
    </row>
    <row r="52" spans="2:114" s="12" customFormat="1" ht="12.75">
      <c r="B52" s="16"/>
      <c r="C52" s="16"/>
      <c r="D52" s="17"/>
      <c r="E52" s="18"/>
      <c r="F52" s="1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8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Z52" s="37"/>
      <c r="CA52" s="37"/>
      <c r="CB52" s="37"/>
      <c r="CC52" s="37"/>
      <c r="CD52" s="37"/>
      <c r="CE52" s="37"/>
      <c r="CI52" s="40"/>
      <c r="DJ52" s="42"/>
    </row>
    <row r="53" spans="2:114" s="12" customFormat="1" ht="12.75">
      <c r="B53" s="16"/>
      <c r="C53" s="16"/>
      <c r="D53" s="17"/>
      <c r="E53" s="18"/>
      <c r="F53" s="1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8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Z53" s="37"/>
      <c r="CA53" s="37"/>
      <c r="CB53" s="37"/>
      <c r="CC53" s="37"/>
      <c r="CD53" s="37"/>
      <c r="CE53" s="37"/>
      <c r="CI53" s="40"/>
      <c r="DJ53" s="42"/>
    </row>
    <row r="54" spans="2:114" s="12" customFormat="1" ht="12.75">
      <c r="B54" s="16"/>
      <c r="C54" s="16"/>
      <c r="D54" s="17"/>
      <c r="E54" s="18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28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Z54" s="37"/>
      <c r="CA54" s="37"/>
      <c r="CB54" s="37"/>
      <c r="CC54" s="37"/>
      <c r="CD54" s="37"/>
      <c r="CE54" s="37"/>
      <c r="CI54" s="40"/>
      <c r="DJ54" s="42"/>
    </row>
    <row r="55" spans="2:114" s="12" customFormat="1" ht="12.75">
      <c r="B55" s="16"/>
      <c r="C55" s="16"/>
      <c r="D55" s="17"/>
      <c r="E55" s="18"/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28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Z55" s="37"/>
      <c r="CA55" s="37"/>
      <c r="CB55" s="37"/>
      <c r="CC55" s="37"/>
      <c r="CD55" s="37"/>
      <c r="CE55" s="37"/>
      <c r="CI55" s="40"/>
      <c r="DJ55" s="42"/>
    </row>
    <row r="56" spans="2:114" s="12" customFormat="1" ht="12.75">
      <c r="B56" s="16"/>
      <c r="C56" s="16"/>
      <c r="D56" s="17"/>
      <c r="E56" s="18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28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Z56" s="37"/>
      <c r="CA56" s="37"/>
      <c r="CB56" s="37"/>
      <c r="CC56" s="37"/>
      <c r="CD56" s="37"/>
      <c r="CE56" s="37"/>
      <c r="CI56" s="40"/>
      <c r="DJ56" s="42"/>
    </row>
    <row r="57" spans="2:114" s="12" customFormat="1" ht="12.75">
      <c r="B57" s="16"/>
      <c r="C57" s="16"/>
      <c r="D57" s="17"/>
      <c r="E57" s="18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28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Z57" s="37"/>
      <c r="CA57" s="37"/>
      <c r="CB57" s="37"/>
      <c r="CC57" s="37"/>
      <c r="CD57" s="37"/>
      <c r="CE57" s="37"/>
      <c r="CI57" s="40"/>
      <c r="DJ57" s="42"/>
    </row>
    <row r="58" spans="2:114" s="12" customFormat="1" ht="12.75">
      <c r="B58" s="16"/>
      <c r="C58" s="16"/>
      <c r="D58" s="17"/>
      <c r="E58" s="18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28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Z58" s="37"/>
      <c r="CA58" s="37"/>
      <c r="CB58" s="37"/>
      <c r="CC58" s="37"/>
      <c r="CD58" s="37"/>
      <c r="CE58" s="37"/>
      <c r="CI58" s="40"/>
      <c r="DJ58" s="42"/>
    </row>
    <row r="59" spans="2:114" s="12" customFormat="1" ht="12.75">
      <c r="B59" s="16"/>
      <c r="C59" s="16"/>
      <c r="D59" s="17"/>
      <c r="E59" s="18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28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Z59" s="37"/>
      <c r="CA59" s="37"/>
      <c r="CB59" s="37"/>
      <c r="CC59" s="37"/>
      <c r="CD59" s="37"/>
      <c r="CE59" s="37"/>
      <c r="CI59" s="40"/>
      <c r="DJ59" s="42"/>
    </row>
    <row r="60" spans="2:114" s="12" customFormat="1" ht="12.75">
      <c r="B60" s="16"/>
      <c r="C60" s="16"/>
      <c r="D60" s="17"/>
      <c r="E60" s="18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8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Z60" s="37"/>
      <c r="CA60" s="37"/>
      <c r="CB60" s="37"/>
      <c r="CC60" s="37"/>
      <c r="CD60" s="37"/>
      <c r="CE60" s="37"/>
      <c r="CI60" s="40"/>
      <c r="DJ60" s="42"/>
    </row>
    <row r="61" spans="2:114" s="12" customFormat="1" ht="12.75">
      <c r="B61" s="16"/>
      <c r="C61" s="16"/>
      <c r="D61" s="17"/>
      <c r="E61" s="18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28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Z61" s="37"/>
      <c r="CA61" s="37"/>
      <c r="CB61" s="37"/>
      <c r="CC61" s="37"/>
      <c r="CD61" s="37"/>
      <c r="CE61" s="37"/>
      <c r="CI61" s="40"/>
      <c r="DJ61" s="42"/>
    </row>
    <row r="62" spans="2:114" s="12" customFormat="1" ht="12.75">
      <c r="B62" s="16"/>
      <c r="C62" s="16"/>
      <c r="D62" s="17"/>
      <c r="E62" s="18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28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Z62" s="37"/>
      <c r="CA62" s="37"/>
      <c r="CB62" s="37"/>
      <c r="CC62" s="37"/>
      <c r="CD62" s="37"/>
      <c r="CE62" s="37"/>
      <c r="CI62" s="40"/>
      <c r="DJ62" s="42"/>
    </row>
    <row r="63" spans="2:114" s="12" customFormat="1" ht="12.75">
      <c r="B63" s="16"/>
      <c r="C63" s="16"/>
      <c r="D63" s="17"/>
      <c r="E63" s="18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28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Z63" s="37"/>
      <c r="CA63" s="37"/>
      <c r="CB63" s="37"/>
      <c r="CC63" s="37"/>
      <c r="CD63" s="37"/>
      <c r="CE63" s="37"/>
      <c r="CI63" s="40"/>
      <c r="DJ63" s="42"/>
    </row>
    <row r="64" spans="2:114" s="12" customFormat="1" ht="12.75">
      <c r="B64" s="16"/>
      <c r="C64" s="16"/>
      <c r="D64" s="17"/>
      <c r="E64" s="18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28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Z64" s="37"/>
      <c r="CA64" s="37"/>
      <c r="CB64" s="37"/>
      <c r="CC64" s="37"/>
      <c r="CD64" s="37"/>
      <c r="CE64" s="37"/>
      <c r="CI64" s="40"/>
      <c r="DJ64" s="42"/>
    </row>
    <row r="65" spans="2:114" s="12" customFormat="1" ht="12.75">
      <c r="B65" s="16"/>
      <c r="C65" s="16"/>
      <c r="D65" s="17"/>
      <c r="E65" s="18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28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Z65" s="37"/>
      <c r="CA65" s="37"/>
      <c r="CB65" s="37"/>
      <c r="CC65" s="37"/>
      <c r="CD65" s="37"/>
      <c r="CE65" s="37"/>
      <c r="CI65" s="40"/>
      <c r="DJ65" s="42"/>
    </row>
    <row r="66" spans="2:114" s="12" customFormat="1" ht="12.75">
      <c r="B66" s="16"/>
      <c r="C66" s="16"/>
      <c r="D66" s="17"/>
      <c r="E66" s="18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28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Z66" s="37"/>
      <c r="CA66" s="37"/>
      <c r="CB66" s="37"/>
      <c r="CC66" s="37"/>
      <c r="CD66" s="37"/>
      <c r="CE66" s="37"/>
      <c r="CI66" s="40"/>
      <c r="DJ66" s="42"/>
    </row>
    <row r="67" spans="2:114" s="12" customFormat="1" ht="12.75">
      <c r="B67" s="16"/>
      <c r="C67" s="16"/>
      <c r="D67" s="17"/>
      <c r="E67" s="18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28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Z67" s="37"/>
      <c r="CA67" s="37"/>
      <c r="CB67" s="37"/>
      <c r="CC67" s="37"/>
      <c r="CD67" s="37"/>
      <c r="CE67" s="37"/>
      <c r="CI67" s="40"/>
      <c r="DJ67" s="42"/>
    </row>
    <row r="68" spans="2:114" s="12" customFormat="1" ht="12.75">
      <c r="B68" s="16"/>
      <c r="C68" s="16"/>
      <c r="D68" s="17"/>
      <c r="E68" s="18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28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Z68" s="37"/>
      <c r="CA68" s="37"/>
      <c r="CB68" s="37"/>
      <c r="CC68" s="37"/>
      <c r="CD68" s="37"/>
      <c r="CE68" s="37"/>
      <c r="CI68" s="40"/>
      <c r="DJ68" s="42"/>
    </row>
    <row r="69" spans="2:114" s="12" customFormat="1" ht="12.75">
      <c r="B69" s="16"/>
      <c r="C69" s="16"/>
      <c r="D69" s="17"/>
      <c r="E69" s="18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28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Z69" s="37"/>
      <c r="CA69" s="37"/>
      <c r="CB69" s="37"/>
      <c r="CC69" s="37"/>
      <c r="CD69" s="37"/>
      <c r="CE69" s="37"/>
      <c r="CI69" s="40"/>
      <c r="DJ69" s="42"/>
    </row>
    <row r="70" spans="2:114" s="12" customFormat="1" ht="12.75">
      <c r="B70" s="16"/>
      <c r="C70" s="16"/>
      <c r="D70" s="17"/>
      <c r="E70" s="18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28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Z70" s="37"/>
      <c r="CA70" s="37"/>
      <c r="CB70" s="37"/>
      <c r="CC70" s="37"/>
      <c r="CD70" s="37"/>
      <c r="CE70" s="37"/>
      <c r="CI70" s="40"/>
      <c r="DJ70" s="42"/>
    </row>
    <row r="71" spans="2:114" s="12" customFormat="1" ht="12.75">
      <c r="B71" s="16"/>
      <c r="C71" s="16"/>
      <c r="D71" s="17"/>
      <c r="E71" s="18"/>
      <c r="F71" s="1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8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Z71" s="37"/>
      <c r="CA71" s="37"/>
      <c r="CB71" s="37"/>
      <c r="CC71" s="37"/>
      <c r="CD71" s="37"/>
      <c r="CE71" s="37"/>
      <c r="CI71" s="40"/>
      <c r="DJ71" s="42"/>
    </row>
    <row r="72" spans="2:114" s="12" customFormat="1" ht="12.75">
      <c r="B72" s="16"/>
      <c r="C72" s="16"/>
      <c r="D72" s="17"/>
      <c r="E72" s="18"/>
      <c r="F72" s="18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28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Z72" s="37"/>
      <c r="CA72" s="37"/>
      <c r="CB72" s="37"/>
      <c r="CC72" s="37"/>
      <c r="CD72" s="37"/>
      <c r="CE72" s="37"/>
      <c r="CI72" s="40"/>
      <c r="DJ72" s="42"/>
    </row>
    <row r="73" spans="2:114" s="12" customFormat="1" ht="12.75">
      <c r="B73" s="16"/>
      <c r="C73" s="16"/>
      <c r="D73" s="17"/>
      <c r="E73" s="18"/>
      <c r="F73" s="18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28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Z73" s="37"/>
      <c r="CA73" s="37"/>
      <c r="CB73" s="37"/>
      <c r="CC73" s="37"/>
      <c r="CD73" s="37"/>
      <c r="CE73" s="37"/>
      <c r="CI73" s="40"/>
      <c r="DJ73" s="42"/>
    </row>
    <row r="74" spans="2:114" s="12" customFormat="1" ht="12.75">
      <c r="B74" s="16"/>
      <c r="C74" s="16"/>
      <c r="D74" s="17"/>
      <c r="E74" s="18"/>
      <c r="F74" s="18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28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Z74" s="37"/>
      <c r="CA74" s="37"/>
      <c r="CB74" s="37"/>
      <c r="CC74" s="37"/>
      <c r="CD74" s="37"/>
      <c r="CE74" s="37"/>
      <c r="CI74" s="40"/>
      <c r="DJ74" s="42"/>
    </row>
    <row r="75" spans="2:114" s="12" customFormat="1" ht="12.75">
      <c r="B75" s="16"/>
      <c r="C75" s="16"/>
      <c r="D75" s="17"/>
      <c r="E75" s="18"/>
      <c r="F75" s="18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28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Z75" s="37"/>
      <c r="CA75" s="37"/>
      <c r="CB75" s="37"/>
      <c r="CC75" s="37"/>
      <c r="CD75" s="37"/>
      <c r="CE75" s="37"/>
      <c r="CI75" s="40"/>
      <c r="DJ75" s="42"/>
    </row>
    <row r="76" spans="2:114" s="12" customFormat="1" ht="12.75">
      <c r="B76" s="16"/>
      <c r="C76" s="16"/>
      <c r="D76" s="17"/>
      <c r="E76" s="18"/>
      <c r="F76" s="18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2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Z76" s="37"/>
      <c r="CA76" s="37"/>
      <c r="CB76" s="37"/>
      <c r="CC76" s="37"/>
      <c r="CD76" s="37"/>
      <c r="CE76" s="37"/>
      <c r="CI76" s="40"/>
      <c r="DJ76" s="42"/>
    </row>
    <row r="77" spans="2:114" s="12" customFormat="1" ht="12.75">
      <c r="B77" s="16"/>
      <c r="C77" s="16"/>
      <c r="D77" s="17"/>
      <c r="E77" s="18"/>
      <c r="F77" s="18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28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Z77" s="37"/>
      <c r="CA77" s="37"/>
      <c r="CB77" s="37"/>
      <c r="CC77" s="37"/>
      <c r="CD77" s="37"/>
      <c r="CE77" s="37"/>
      <c r="CI77" s="40"/>
      <c r="DJ77" s="42"/>
    </row>
    <row r="78" spans="2:114" s="12" customFormat="1" ht="12.75">
      <c r="B78" s="16"/>
      <c r="C78" s="16"/>
      <c r="D78" s="17"/>
      <c r="E78" s="18"/>
      <c r="F78" s="1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28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Z78" s="37"/>
      <c r="CA78" s="37"/>
      <c r="CB78" s="37"/>
      <c r="CC78" s="37"/>
      <c r="CD78" s="37"/>
      <c r="CE78" s="37"/>
      <c r="CI78" s="40"/>
      <c r="DJ78" s="42"/>
    </row>
    <row r="79" spans="2:114" s="12" customFormat="1" ht="12.75">
      <c r="B79" s="16"/>
      <c r="C79" s="16"/>
      <c r="D79" s="17"/>
      <c r="E79" s="18"/>
      <c r="F79" s="18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28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Z79" s="37"/>
      <c r="CA79" s="37"/>
      <c r="CB79" s="37"/>
      <c r="CC79" s="37"/>
      <c r="CD79" s="37"/>
      <c r="CE79" s="37"/>
      <c r="CI79" s="40"/>
      <c r="DJ79" s="42"/>
    </row>
    <row r="80" spans="2:114" s="12" customFormat="1" ht="12.75">
      <c r="B80" s="16"/>
      <c r="C80" s="16"/>
      <c r="D80" s="17"/>
      <c r="E80" s="18"/>
      <c r="F80" s="18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28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Z80" s="37"/>
      <c r="CA80" s="37"/>
      <c r="CB80" s="37"/>
      <c r="CC80" s="37"/>
      <c r="CD80" s="37"/>
      <c r="CE80" s="37"/>
      <c r="CI80" s="40"/>
      <c r="DJ80" s="42"/>
    </row>
    <row r="81" spans="2:114" s="12" customFormat="1" ht="12.75">
      <c r="B81" s="16"/>
      <c r="C81" s="16"/>
      <c r="D81" s="17"/>
      <c r="E81" s="18"/>
      <c r="F81" s="1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28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Z81" s="37"/>
      <c r="CA81" s="37"/>
      <c r="CB81" s="37"/>
      <c r="CC81" s="37"/>
      <c r="CD81" s="37"/>
      <c r="CE81" s="37"/>
      <c r="CI81" s="40"/>
      <c r="DJ81" s="42"/>
    </row>
    <row r="82" spans="2:114" s="12" customFormat="1" ht="12.75">
      <c r="B82" s="16"/>
      <c r="C82" s="16"/>
      <c r="D82" s="17"/>
      <c r="E82" s="18"/>
      <c r="F82" s="1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28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Z82" s="37"/>
      <c r="CA82" s="37"/>
      <c r="CB82" s="37"/>
      <c r="CC82" s="37"/>
      <c r="CD82" s="37"/>
      <c r="CE82" s="37"/>
      <c r="CI82" s="40"/>
      <c r="DJ82" s="42"/>
    </row>
    <row r="83" spans="2:114" s="12" customFormat="1" ht="12.75">
      <c r="B83" s="16"/>
      <c r="C83" s="16"/>
      <c r="D83" s="17"/>
      <c r="E83" s="18"/>
      <c r="F83" s="18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28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Z83" s="37"/>
      <c r="CA83" s="37"/>
      <c r="CB83" s="37"/>
      <c r="CC83" s="37"/>
      <c r="CD83" s="37"/>
      <c r="CE83" s="37"/>
      <c r="CI83" s="40"/>
      <c r="DJ83" s="42"/>
    </row>
    <row r="84" spans="2:114" s="12" customFormat="1" ht="12.75">
      <c r="B84" s="16"/>
      <c r="C84" s="16"/>
      <c r="D84" s="17"/>
      <c r="E84" s="18"/>
      <c r="F84" s="1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28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Z84" s="37"/>
      <c r="CA84" s="37"/>
      <c r="CB84" s="37"/>
      <c r="CC84" s="37"/>
      <c r="CD84" s="37"/>
      <c r="CE84" s="37"/>
      <c r="CI84" s="40"/>
      <c r="DJ84" s="42"/>
    </row>
    <row r="85" spans="2:114" s="12" customFormat="1" ht="12.75">
      <c r="B85" s="16"/>
      <c r="C85" s="16"/>
      <c r="D85" s="17"/>
      <c r="E85" s="18"/>
      <c r="F85" s="1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28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Z85" s="37"/>
      <c r="CA85" s="37"/>
      <c r="CB85" s="37"/>
      <c r="CC85" s="37"/>
      <c r="CD85" s="37"/>
      <c r="CE85" s="37"/>
      <c r="CI85" s="40"/>
      <c r="DJ85" s="42"/>
    </row>
    <row r="86" spans="2:114" s="12" customFormat="1" ht="12.75">
      <c r="B86" s="16"/>
      <c r="C86" s="16"/>
      <c r="D86" s="17"/>
      <c r="E86" s="18"/>
      <c r="F86" s="1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28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Z86" s="37"/>
      <c r="CA86" s="37"/>
      <c r="CB86" s="37"/>
      <c r="CC86" s="37"/>
      <c r="CD86" s="37"/>
      <c r="CE86" s="37"/>
      <c r="CI86" s="40"/>
      <c r="DJ86" s="42"/>
    </row>
    <row r="87" spans="2:114" s="12" customFormat="1" ht="12.75">
      <c r="B87" s="16"/>
      <c r="C87" s="16"/>
      <c r="D87" s="17"/>
      <c r="E87" s="18"/>
      <c r="F87" s="18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28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Z87" s="37"/>
      <c r="CA87" s="37"/>
      <c r="CB87" s="37"/>
      <c r="CC87" s="37"/>
      <c r="CD87" s="37"/>
      <c r="CE87" s="37"/>
      <c r="CI87" s="40"/>
      <c r="DJ87" s="42"/>
    </row>
    <row r="88" spans="2:114" s="12" customFormat="1" ht="12.75">
      <c r="B88" s="16"/>
      <c r="C88" s="16"/>
      <c r="D88" s="17"/>
      <c r="E88" s="18"/>
      <c r="F88" s="1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28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Z88" s="37"/>
      <c r="CA88" s="37"/>
      <c r="CB88" s="37"/>
      <c r="CC88" s="37"/>
      <c r="CD88" s="37"/>
      <c r="CE88" s="37"/>
      <c r="CI88" s="40"/>
      <c r="DJ88" s="42"/>
    </row>
    <row r="89" spans="2:114" s="12" customFormat="1" ht="12.75">
      <c r="B89" s="16"/>
      <c r="C89" s="16"/>
      <c r="D89" s="17"/>
      <c r="E89" s="18"/>
      <c r="F89" s="1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28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Z89" s="37"/>
      <c r="CA89" s="37"/>
      <c r="CB89" s="37"/>
      <c r="CC89" s="37"/>
      <c r="CD89" s="37"/>
      <c r="CE89" s="37"/>
      <c r="CI89" s="40"/>
      <c r="DJ89" s="42"/>
    </row>
    <row r="90" spans="2:114" s="12" customFormat="1" ht="12.75">
      <c r="B90" s="16"/>
      <c r="C90" s="16"/>
      <c r="D90" s="17"/>
      <c r="E90" s="18"/>
      <c r="F90" s="18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28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Z90" s="37"/>
      <c r="CA90" s="37"/>
      <c r="CB90" s="37"/>
      <c r="CC90" s="37"/>
      <c r="CD90" s="37"/>
      <c r="CE90" s="37"/>
      <c r="CI90" s="40"/>
      <c r="DJ90" s="42"/>
    </row>
    <row r="91" spans="2:114" s="12" customFormat="1" ht="12.75">
      <c r="B91" s="16"/>
      <c r="C91" s="16"/>
      <c r="D91" s="17"/>
      <c r="E91" s="18"/>
      <c r="F91" s="18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28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Z91" s="37"/>
      <c r="CA91" s="37"/>
      <c r="CB91" s="37"/>
      <c r="CC91" s="37"/>
      <c r="CD91" s="37"/>
      <c r="CE91" s="37"/>
      <c r="CI91" s="40"/>
      <c r="DJ91" s="42"/>
    </row>
    <row r="92" spans="2:114" s="12" customFormat="1" ht="12.75">
      <c r="B92" s="16"/>
      <c r="C92" s="16"/>
      <c r="D92" s="17"/>
      <c r="E92" s="18"/>
      <c r="F92" s="18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28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Z92" s="37"/>
      <c r="CA92" s="37"/>
      <c r="CB92" s="37"/>
      <c r="CC92" s="37"/>
      <c r="CD92" s="37"/>
      <c r="CE92" s="37"/>
      <c r="CI92" s="40"/>
      <c r="DJ92" s="42"/>
    </row>
    <row r="93" spans="2:114" s="12" customFormat="1" ht="12.75">
      <c r="B93" s="16"/>
      <c r="C93" s="16"/>
      <c r="D93" s="17"/>
      <c r="E93" s="18"/>
      <c r="F93" s="18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28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Z93" s="37"/>
      <c r="CA93" s="37"/>
      <c r="CB93" s="37"/>
      <c r="CC93" s="37"/>
      <c r="CD93" s="37"/>
      <c r="CE93" s="37"/>
      <c r="CI93" s="40"/>
      <c r="DJ93" s="42"/>
    </row>
    <row r="94" spans="2:114" s="12" customFormat="1" ht="12.75">
      <c r="B94" s="16"/>
      <c r="C94" s="16"/>
      <c r="D94" s="17"/>
      <c r="E94" s="18"/>
      <c r="F94" s="18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28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Z94" s="37"/>
      <c r="CA94" s="37"/>
      <c r="CB94" s="37"/>
      <c r="CC94" s="37"/>
      <c r="CD94" s="37"/>
      <c r="CE94" s="37"/>
      <c r="CI94" s="40"/>
      <c r="DJ94" s="42"/>
    </row>
    <row r="95" spans="2:114" s="12" customFormat="1" ht="12.75">
      <c r="B95" s="16"/>
      <c r="C95" s="16"/>
      <c r="D95" s="17"/>
      <c r="E95" s="18"/>
      <c r="F95" s="18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28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Z95" s="37"/>
      <c r="CA95" s="37"/>
      <c r="CB95" s="37"/>
      <c r="CC95" s="37"/>
      <c r="CD95" s="37"/>
      <c r="CE95" s="37"/>
      <c r="CI95" s="40"/>
      <c r="DJ95" s="42"/>
    </row>
    <row r="96" spans="2:114" s="12" customFormat="1" ht="12.75">
      <c r="B96" s="16"/>
      <c r="C96" s="16"/>
      <c r="D96" s="17"/>
      <c r="E96" s="18"/>
      <c r="F96" s="1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28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Z96" s="37"/>
      <c r="CA96" s="37"/>
      <c r="CB96" s="37"/>
      <c r="CC96" s="37"/>
      <c r="CD96" s="37"/>
      <c r="CE96" s="37"/>
      <c r="CI96" s="40"/>
      <c r="DJ96" s="42"/>
    </row>
    <row r="97" spans="2:114" s="12" customFormat="1" ht="12.75">
      <c r="B97" s="16"/>
      <c r="C97" s="16"/>
      <c r="D97" s="17"/>
      <c r="E97" s="18"/>
      <c r="F97" s="18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28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Z97" s="37"/>
      <c r="CA97" s="37"/>
      <c r="CB97" s="37"/>
      <c r="CC97" s="37"/>
      <c r="CD97" s="37"/>
      <c r="CE97" s="37"/>
      <c r="CI97" s="40"/>
      <c r="DJ97" s="42"/>
    </row>
    <row r="98" spans="2:114" s="12" customFormat="1" ht="12.75">
      <c r="B98" s="16"/>
      <c r="C98" s="16"/>
      <c r="D98" s="17"/>
      <c r="E98" s="18"/>
      <c r="F98" s="1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28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Z98" s="37"/>
      <c r="CA98" s="37"/>
      <c r="CB98" s="37"/>
      <c r="CC98" s="37"/>
      <c r="CD98" s="37"/>
      <c r="CE98" s="37"/>
      <c r="CI98" s="40"/>
      <c r="DJ98" s="42"/>
    </row>
    <row r="99" spans="2:114" s="12" customFormat="1" ht="12.75">
      <c r="B99" s="16"/>
      <c r="C99" s="16"/>
      <c r="D99" s="17"/>
      <c r="E99" s="18"/>
      <c r="F99" s="1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28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Z99" s="37"/>
      <c r="CA99" s="37"/>
      <c r="CB99" s="37"/>
      <c r="CC99" s="37"/>
      <c r="CD99" s="37"/>
      <c r="CE99" s="37"/>
      <c r="CI99" s="40"/>
      <c r="DJ99" s="42"/>
    </row>
    <row r="100" spans="2:114" s="12" customFormat="1" ht="12.75">
      <c r="B100" s="16"/>
      <c r="C100" s="16"/>
      <c r="D100" s="17"/>
      <c r="E100" s="18"/>
      <c r="F100" s="1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28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Z100" s="37"/>
      <c r="CA100" s="37"/>
      <c r="CB100" s="37"/>
      <c r="CC100" s="37"/>
      <c r="CD100" s="37"/>
      <c r="CE100" s="37"/>
      <c r="CI100" s="40"/>
      <c r="DJ100" s="42"/>
    </row>
    <row r="101" spans="2:114" s="12" customFormat="1" ht="12.75">
      <c r="B101" s="16"/>
      <c r="C101" s="16"/>
      <c r="D101" s="17"/>
      <c r="E101" s="18"/>
      <c r="F101" s="18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28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Z101" s="37"/>
      <c r="CA101" s="37"/>
      <c r="CB101" s="37"/>
      <c r="CC101" s="37"/>
      <c r="CD101" s="37"/>
      <c r="CE101" s="37"/>
      <c r="CI101" s="40"/>
      <c r="DJ101" s="42"/>
    </row>
    <row r="102" spans="2:114" s="12" customFormat="1" ht="12.75">
      <c r="B102" s="16"/>
      <c r="C102" s="16"/>
      <c r="D102" s="17"/>
      <c r="E102" s="18"/>
      <c r="F102" s="1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28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Z102" s="37"/>
      <c r="CA102" s="37"/>
      <c r="CB102" s="37"/>
      <c r="CC102" s="37"/>
      <c r="CD102" s="37"/>
      <c r="CE102" s="37"/>
      <c r="CI102" s="40"/>
      <c r="DJ102" s="42"/>
    </row>
    <row r="103" spans="2:114" s="12" customFormat="1" ht="12.75">
      <c r="B103" s="16"/>
      <c r="C103" s="16"/>
      <c r="D103" s="17"/>
      <c r="E103" s="18"/>
      <c r="F103" s="1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28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Z103" s="37"/>
      <c r="CA103" s="37"/>
      <c r="CB103" s="37"/>
      <c r="CC103" s="37"/>
      <c r="CD103" s="37"/>
      <c r="CE103" s="37"/>
      <c r="CI103" s="40"/>
      <c r="DJ103" s="42"/>
    </row>
    <row r="104" spans="2:114" s="12" customFormat="1" ht="12.75">
      <c r="B104" s="16"/>
      <c r="C104" s="16"/>
      <c r="D104" s="17"/>
      <c r="E104" s="18"/>
      <c r="F104" s="1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28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Z104" s="37"/>
      <c r="CA104" s="37"/>
      <c r="CB104" s="37"/>
      <c r="CC104" s="37"/>
      <c r="CD104" s="37"/>
      <c r="CE104" s="37"/>
      <c r="CI104" s="40"/>
      <c r="DJ104" s="42"/>
    </row>
    <row r="105" spans="2:114" s="12" customFormat="1" ht="12.75">
      <c r="B105" s="16"/>
      <c r="C105" s="16"/>
      <c r="D105" s="17"/>
      <c r="E105" s="18"/>
      <c r="F105" s="1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28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Z105" s="37"/>
      <c r="CA105" s="37"/>
      <c r="CB105" s="37"/>
      <c r="CC105" s="37"/>
      <c r="CD105" s="37"/>
      <c r="CE105" s="37"/>
      <c r="CI105" s="40"/>
      <c r="DJ105" s="42"/>
    </row>
    <row r="106" spans="2:114" s="12" customFormat="1" ht="12.75">
      <c r="B106" s="16"/>
      <c r="C106" s="16"/>
      <c r="D106" s="17"/>
      <c r="E106" s="18"/>
      <c r="F106" s="1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28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Z106" s="37"/>
      <c r="CA106" s="37"/>
      <c r="CB106" s="37"/>
      <c r="CC106" s="37"/>
      <c r="CD106" s="37"/>
      <c r="CE106" s="37"/>
      <c r="CI106" s="40"/>
      <c r="DJ106" s="42"/>
    </row>
    <row r="107" spans="2:114" s="12" customFormat="1" ht="12.75">
      <c r="B107" s="16"/>
      <c r="C107" s="16"/>
      <c r="D107" s="17"/>
      <c r="E107" s="18"/>
      <c r="F107" s="18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28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Z107" s="37"/>
      <c r="CA107" s="37"/>
      <c r="CB107" s="37"/>
      <c r="CC107" s="37"/>
      <c r="CD107" s="37"/>
      <c r="CE107" s="37"/>
      <c r="CI107" s="40"/>
      <c r="DJ107" s="42"/>
    </row>
    <row r="108" spans="2:114" s="12" customFormat="1" ht="12.75">
      <c r="B108" s="16"/>
      <c r="C108" s="16"/>
      <c r="D108" s="17"/>
      <c r="E108" s="18"/>
      <c r="F108" s="1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28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Z108" s="37"/>
      <c r="CA108" s="37"/>
      <c r="CB108" s="37"/>
      <c r="CC108" s="37"/>
      <c r="CD108" s="37"/>
      <c r="CE108" s="37"/>
      <c r="CI108" s="40"/>
      <c r="DJ108" s="42"/>
    </row>
    <row r="109" spans="2:114" s="12" customFormat="1" ht="12.75">
      <c r="B109" s="16"/>
      <c r="C109" s="16"/>
      <c r="D109" s="17"/>
      <c r="E109" s="18"/>
      <c r="F109" s="1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28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Z109" s="37"/>
      <c r="CA109" s="37"/>
      <c r="CB109" s="37"/>
      <c r="CC109" s="37"/>
      <c r="CD109" s="37"/>
      <c r="CE109" s="37"/>
      <c r="CI109" s="40"/>
      <c r="DJ109" s="42"/>
    </row>
    <row r="110" spans="2:114" s="12" customFormat="1" ht="12.75">
      <c r="B110" s="16"/>
      <c r="C110" s="16"/>
      <c r="D110" s="17"/>
      <c r="E110" s="18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28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Z110" s="37"/>
      <c r="CA110" s="37"/>
      <c r="CB110" s="37"/>
      <c r="CC110" s="37"/>
      <c r="CD110" s="37"/>
      <c r="CE110" s="37"/>
      <c r="CI110" s="40"/>
      <c r="DJ110" s="42"/>
    </row>
    <row r="111" spans="2:114" s="12" customFormat="1" ht="12.75">
      <c r="B111" s="16"/>
      <c r="C111" s="16"/>
      <c r="D111" s="17"/>
      <c r="E111" s="18"/>
      <c r="F111" s="1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28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Z111" s="37"/>
      <c r="CA111" s="37"/>
      <c r="CB111" s="37"/>
      <c r="CC111" s="37"/>
      <c r="CD111" s="37"/>
      <c r="CE111" s="37"/>
      <c r="CI111" s="40"/>
      <c r="DJ111" s="42"/>
    </row>
    <row r="112" spans="2:114" s="12" customFormat="1" ht="12.75">
      <c r="B112" s="16"/>
      <c r="C112" s="16"/>
      <c r="D112" s="17"/>
      <c r="E112" s="18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28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Z112" s="37"/>
      <c r="CA112" s="37"/>
      <c r="CB112" s="37"/>
      <c r="CC112" s="37"/>
      <c r="CD112" s="37"/>
      <c r="CE112" s="37"/>
      <c r="CI112" s="40"/>
      <c r="DJ112" s="42"/>
    </row>
    <row r="113" spans="2:114" s="12" customFormat="1" ht="12.75">
      <c r="B113" s="16"/>
      <c r="C113" s="16"/>
      <c r="D113" s="17"/>
      <c r="E113" s="18"/>
      <c r="F113" s="1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28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Z113" s="37"/>
      <c r="CA113" s="37"/>
      <c r="CB113" s="37"/>
      <c r="CC113" s="37"/>
      <c r="CD113" s="37"/>
      <c r="CE113" s="37"/>
      <c r="CI113" s="40"/>
      <c r="DJ113" s="42"/>
    </row>
    <row r="114" spans="2:114" s="12" customFormat="1" ht="12.75">
      <c r="B114" s="19"/>
      <c r="C114" s="20"/>
      <c r="D114" s="15"/>
      <c r="E114" s="21"/>
      <c r="F114" s="21"/>
      <c r="G114" s="15"/>
      <c r="H114" s="22"/>
      <c r="I114" s="22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29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Z114" s="37"/>
      <c r="CA114" s="37"/>
      <c r="CB114" s="37"/>
      <c r="CC114" s="37"/>
      <c r="CD114" s="37"/>
      <c r="CE114" s="37"/>
      <c r="CI114" s="40"/>
      <c r="DJ114" s="42"/>
    </row>
    <row r="115" spans="2:114" s="12" customFormat="1" ht="12.75">
      <c r="B115" s="19"/>
      <c r="C115" s="20"/>
      <c r="D115" s="15"/>
      <c r="E115" s="21"/>
      <c r="F115" s="21"/>
      <c r="G115" s="15"/>
      <c r="H115" s="22"/>
      <c r="I115" s="22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29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Z115" s="37"/>
      <c r="CA115" s="37"/>
      <c r="CB115" s="37"/>
      <c r="CC115" s="37"/>
      <c r="CD115" s="37"/>
      <c r="CE115" s="37"/>
      <c r="CI115" s="40"/>
      <c r="DJ115" s="42"/>
    </row>
    <row r="116" spans="2:114" s="12" customFormat="1" ht="12.75">
      <c r="B116" s="19"/>
      <c r="C116" s="20"/>
      <c r="D116" s="15"/>
      <c r="E116" s="21"/>
      <c r="F116" s="21"/>
      <c r="G116" s="15"/>
      <c r="H116" s="22"/>
      <c r="I116" s="22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29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Z116" s="37"/>
      <c r="CA116" s="37"/>
      <c r="CB116" s="37"/>
      <c r="CC116" s="37"/>
      <c r="CD116" s="37"/>
      <c r="CE116" s="37"/>
      <c r="CI116" s="40"/>
      <c r="DJ116" s="42"/>
    </row>
    <row r="117" spans="2:114" s="12" customFormat="1" ht="12.75">
      <c r="B117" s="19"/>
      <c r="C117" s="20"/>
      <c r="D117" s="15"/>
      <c r="E117" s="21"/>
      <c r="F117" s="21"/>
      <c r="G117" s="15"/>
      <c r="H117" s="22"/>
      <c r="I117" s="22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29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Z117" s="37"/>
      <c r="CA117" s="37"/>
      <c r="CB117" s="37"/>
      <c r="CC117" s="37"/>
      <c r="CD117" s="37"/>
      <c r="CE117" s="37"/>
      <c r="CI117" s="40"/>
      <c r="DJ117" s="42"/>
    </row>
    <row r="118" spans="2:114" s="12" customFormat="1" ht="12.75">
      <c r="B118" s="19"/>
      <c r="C118" s="20"/>
      <c r="D118" s="8"/>
      <c r="E118" s="23"/>
      <c r="F118" s="23"/>
      <c r="G118" s="15"/>
      <c r="H118" s="24"/>
      <c r="I118" s="24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29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Z118" s="37"/>
      <c r="CA118" s="37"/>
      <c r="CB118" s="37"/>
      <c r="CC118" s="37"/>
      <c r="CD118" s="37"/>
      <c r="CE118" s="37"/>
      <c r="CI118" s="40"/>
      <c r="DJ118" s="42"/>
    </row>
    <row r="119" spans="2:114" s="12" customFormat="1" ht="12.75">
      <c r="B119" s="19"/>
      <c r="D119" s="8"/>
      <c r="E119" s="23"/>
      <c r="F119" s="23"/>
      <c r="G119" s="8"/>
      <c r="H119" s="24"/>
      <c r="I119" s="24"/>
      <c r="J119" s="8"/>
      <c r="K119" s="8"/>
      <c r="L119" s="8"/>
      <c r="M119" s="8"/>
      <c r="N119" s="8"/>
      <c r="O119" s="8"/>
      <c r="P119" s="8"/>
      <c r="Q119" s="8"/>
      <c r="R119" s="8"/>
      <c r="S119" s="25"/>
      <c r="T119" s="25"/>
      <c r="U119" s="8"/>
      <c r="V119" s="15"/>
      <c r="W119" s="15"/>
      <c r="X119" s="8"/>
      <c r="Y119" s="8"/>
      <c r="Z119" s="8"/>
      <c r="AA119" s="8"/>
      <c r="AB119" s="8"/>
      <c r="AC119" s="8"/>
      <c r="AD119" s="30"/>
      <c r="AE119" s="25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11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Z119" s="37"/>
      <c r="CA119" s="37"/>
      <c r="CB119" s="37"/>
      <c r="CC119" s="37"/>
      <c r="CD119" s="37"/>
      <c r="CE119" s="37"/>
      <c r="CI119" s="40"/>
      <c r="DJ119" s="42"/>
    </row>
    <row r="120" spans="2:114" s="12" customFormat="1" ht="12.75">
      <c r="B120" s="19"/>
      <c r="D120" s="8"/>
      <c r="E120" s="23"/>
      <c r="F120" s="23"/>
      <c r="G120" s="8"/>
      <c r="H120" s="24"/>
      <c r="I120" s="24"/>
      <c r="J120" s="8"/>
      <c r="K120" s="8"/>
      <c r="L120" s="8"/>
      <c r="M120" s="8"/>
      <c r="N120" s="8"/>
      <c r="O120" s="8"/>
      <c r="P120" s="8"/>
      <c r="Q120" s="8"/>
      <c r="R120" s="8"/>
      <c r="S120" s="25"/>
      <c r="T120" s="25"/>
      <c r="U120" s="8"/>
      <c r="V120" s="15"/>
      <c r="W120" s="15"/>
      <c r="X120" s="8"/>
      <c r="Y120" s="8"/>
      <c r="Z120" s="8"/>
      <c r="AA120" s="8"/>
      <c r="AB120" s="8"/>
      <c r="AC120" s="8"/>
      <c r="AD120" s="30"/>
      <c r="AE120" s="25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11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Z120" s="37"/>
      <c r="CA120" s="37"/>
      <c r="CB120" s="37"/>
      <c r="CC120" s="37"/>
      <c r="CD120" s="37"/>
      <c r="CE120" s="37"/>
      <c r="CI120" s="40"/>
      <c r="DJ120" s="42"/>
    </row>
    <row r="121" spans="2:114" s="12" customFormat="1" ht="12.75">
      <c r="B121" s="19"/>
      <c r="D121" s="8"/>
      <c r="E121" s="23"/>
      <c r="F121" s="23"/>
      <c r="G121" s="8"/>
      <c r="H121" s="24"/>
      <c r="I121" s="24"/>
      <c r="J121" s="8"/>
      <c r="K121" s="8"/>
      <c r="L121" s="8"/>
      <c r="M121" s="8"/>
      <c r="N121" s="8"/>
      <c r="O121" s="8"/>
      <c r="P121" s="8"/>
      <c r="Q121" s="8"/>
      <c r="R121" s="8"/>
      <c r="S121" s="25"/>
      <c r="T121" s="25"/>
      <c r="U121" s="8"/>
      <c r="V121" s="15"/>
      <c r="W121" s="15"/>
      <c r="X121" s="8"/>
      <c r="Y121" s="8"/>
      <c r="Z121" s="8"/>
      <c r="AA121" s="8"/>
      <c r="AB121" s="8"/>
      <c r="AC121" s="8"/>
      <c r="AD121" s="30"/>
      <c r="AE121" s="25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11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Z121" s="37"/>
      <c r="CA121" s="37"/>
      <c r="CB121" s="37"/>
      <c r="CC121" s="37"/>
      <c r="CD121" s="37"/>
      <c r="CE121" s="37"/>
      <c r="CI121" s="40"/>
      <c r="DJ121" s="42"/>
    </row>
    <row r="122" spans="2:114" s="12" customFormat="1" ht="12.75">
      <c r="B122" s="19"/>
      <c r="D122" s="8"/>
      <c r="E122" s="23"/>
      <c r="F122" s="23"/>
      <c r="G122" s="8"/>
      <c r="H122" s="24"/>
      <c r="I122" s="24"/>
      <c r="J122" s="8"/>
      <c r="K122" s="8"/>
      <c r="L122" s="8"/>
      <c r="M122" s="8"/>
      <c r="N122" s="8"/>
      <c r="O122" s="8"/>
      <c r="P122" s="8"/>
      <c r="Q122" s="8"/>
      <c r="R122" s="8"/>
      <c r="S122" s="25"/>
      <c r="T122" s="25"/>
      <c r="U122" s="8"/>
      <c r="V122" s="15"/>
      <c r="W122" s="15"/>
      <c r="X122" s="8"/>
      <c r="Y122" s="8"/>
      <c r="Z122" s="8"/>
      <c r="AA122" s="8"/>
      <c r="AB122" s="8"/>
      <c r="AC122" s="8"/>
      <c r="AD122" s="30"/>
      <c r="AE122" s="25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11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Z122" s="37"/>
      <c r="CA122" s="37"/>
      <c r="CB122" s="37"/>
      <c r="CC122" s="37"/>
      <c r="CD122" s="37"/>
      <c r="CE122" s="37"/>
      <c r="CI122" s="40"/>
      <c r="DJ122" s="42"/>
    </row>
    <row r="123" spans="2:114" s="12" customFormat="1" ht="12.75">
      <c r="B123" s="19"/>
      <c r="D123" s="8"/>
      <c r="E123" s="23"/>
      <c r="F123" s="23"/>
      <c r="G123" s="8"/>
      <c r="H123" s="24"/>
      <c r="I123" s="24"/>
      <c r="J123" s="8"/>
      <c r="K123" s="8"/>
      <c r="L123" s="8"/>
      <c r="M123" s="8"/>
      <c r="N123" s="8"/>
      <c r="O123" s="8"/>
      <c r="P123" s="8"/>
      <c r="Q123" s="8"/>
      <c r="R123" s="8"/>
      <c r="S123" s="25"/>
      <c r="T123" s="25"/>
      <c r="U123" s="8"/>
      <c r="V123" s="15"/>
      <c r="W123" s="15"/>
      <c r="X123" s="8"/>
      <c r="Y123" s="8"/>
      <c r="Z123" s="8"/>
      <c r="AA123" s="8"/>
      <c r="AB123" s="8"/>
      <c r="AC123" s="8"/>
      <c r="AD123" s="30"/>
      <c r="AE123" s="25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11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Z123" s="37"/>
      <c r="CA123" s="37"/>
      <c r="CB123" s="37"/>
      <c r="CC123" s="37"/>
      <c r="CD123" s="37"/>
      <c r="CE123" s="37"/>
      <c r="CI123" s="40"/>
      <c r="DJ123" s="42"/>
    </row>
    <row r="124" spans="2:114" s="12" customFormat="1" ht="12.75">
      <c r="B124" s="19"/>
      <c r="D124" s="8"/>
      <c r="E124" s="23"/>
      <c r="F124" s="23"/>
      <c r="G124" s="8"/>
      <c r="H124" s="24"/>
      <c r="I124" s="24"/>
      <c r="J124" s="8"/>
      <c r="K124" s="8"/>
      <c r="L124" s="8"/>
      <c r="M124" s="8"/>
      <c r="N124" s="8"/>
      <c r="O124" s="8"/>
      <c r="P124" s="8"/>
      <c r="Q124" s="8"/>
      <c r="R124" s="8"/>
      <c r="S124" s="25"/>
      <c r="T124" s="25"/>
      <c r="U124" s="8"/>
      <c r="V124" s="15"/>
      <c r="W124" s="15"/>
      <c r="X124" s="8"/>
      <c r="Y124" s="8"/>
      <c r="Z124" s="8"/>
      <c r="AA124" s="8"/>
      <c r="AB124" s="8"/>
      <c r="AC124" s="8"/>
      <c r="AD124" s="30"/>
      <c r="AE124" s="25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11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Z124" s="37"/>
      <c r="CA124" s="37"/>
      <c r="CB124" s="37"/>
      <c r="CC124" s="37"/>
      <c r="CD124" s="37"/>
      <c r="CE124" s="37"/>
      <c r="CI124" s="40"/>
      <c r="DJ124" s="42"/>
    </row>
    <row r="125" spans="2:114" s="12" customFormat="1" ht="12.75">
      <c r="B125" s="19"/>
      <c r="D125" s="8"/>
      <c r="E125" s="23"/>
      <c r="F125" s="23"/>
      <c r="G125" s="8"/>
      <c r="H125" s="24"/>
      <c r="I125" s="24"/>
      <c r="J125" s="8"/>
      <c r="K125" s="8"/>
      <c r="L125" s="8"/>
      <c r="M125" s="8"/>
      <c r="N125" s="8"/>
      <c r="O125" s="8"/>
      <c r="P125" s="8"/>
      <c r="Q125" s="8"/>
      <c r="R125" s="8"/>
      <c r="S125" s="25"/>
      <c r="T125" s="25"/>
      <c r="U125" s="8"/>
      <c r="V125" s="15"/>
      <c r="W125" s="15"/>
      <c r="X125" s="8"/>
      <c r="Y125" s="8"/>
      <c r="Z125" s="8"/>
      <c r="AA125" s="8"/>
      <c r="AB125" s="8"/>
      <c r="AC125" s="8"/>
      <c r="AD125" s="30"/>
      <c r="AE125" s="25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11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Z125" s="37"/>
      <c r="CA125" s="37"/>
      <c r="CB125" s="37"/>
      <c r="CC125" s="37"/>
      <c r="CD125" s="37"/>
      <c r="CE125" s="37"/>
      <c r="CI125" s="40"/>
      <c r="DJ125" s="42"/>
    </row>
    <row r="126" spans="2:114" ht="12.75">
      <c r="E126" s="23"/>
      <c r="F126" s="23"/>
      <c r="H126" s="24"/>
      <c r="I126" s="24"/>
      <c r="S126" s="25"/>
      <c r="T126" s="25"/>
      <c r="V126" s="15"/>
      <c r="W126" s="15"/>
      <c r="AE126" s="25"/>
    </row>
    <row r="127" spans="2:114" ht="12.75">
      <c r="E127" s="23"/>
      <c r="F127" s="23"/>
      <c r="H127" s="24"/>
      <c r="I127" s="24"/>
      <c r="S127" s="25"/>
      <c r="T127" s="25"/>
      <c r="V127" s="15"/>
      <c r="W127" s="15"/>
      <c r="AE127" s="25"/>
    </row>
    <row r="128" spans="2:114" ht="12.75">
      <c r="E128" s="23"/>
      <c r="F128" s="23"/>
      <c r="H128" s="24"/>
      <c r="I128" s="24"/>
      <c r="S128" s="25"/>
      <c r="T128" s="25"/>
      <c r="V128" s="15"/>
      <c r="W128" s="15"/>
      <c r="AE128" s="25"/>
    </row>
    <row r="129" spans="5:31" ht="12.75">
      <c r="E129" s="23"/>
      <c r="F129" s="23"/>
      <c r="H129" s="24"/>
      <c r="I129" s="24"/>
      <c r="S129" s="25"/>
      <c r="T129" s="25"/>
      <c r="V129" s="15"/>
      <c r="W129" s="15"/>
      <c r="AE129" s="25"/>
    </row>
    <row r="130" spans="5:31" ht="12.75">
      <c r="E130" s="23"/>
      <c r="F130" s="23"/>
      <c r="H130" s="24"/>
      <c r="I130" s="24"/>
      <c r="S130" s="25"/>
      <c r="T130" s="25"/>
      <c r="V130" s="15"/>
      <c r="W130" s="15"/>
      <c r="AE130" s="25"/>
    </row>
    <row r="131" spans="5:31" ht="12.75">
      <c r="E131" s="23"/>
      <c r="F131" s="23"/>
      <c r="H131" s="24"/>
      <c r="I131" s="24"/>
      <c r="S131" s="25"/>
      <c r="T131" s="25"/>
      <c r="V131" s="15"/>
      <c r="W131" s="15"/>
      <c r="AE131" s="25"/>
    </row>
    <row r="132" spans="5:31" ht="12.75">
      <c r="E132" s="23"/>
      <c r="F132" s="23"/>
      <c r="H132" s="24"/>
      <c r="I132" s="24"/>
      <c r="S132" s="25"/>
      <c r="T132" s="25"/>
      <c r="V132" s="15"/>
      <c r="W132" s="15"/>
      <c r="AE132" s="25"/>
    </row>
    <row r="133" spans="5:31" ht="12.75">
      <c r="E133" s="23"/>
      <c r="F133" s="23"/>
      <c r="H133" s="24"/>
      <c r="I133" s="24"/>
      <c r="S133" s="25"/>
      <c r="T133" s="25"/>
      <c r="V133" s="15"/>
      <c r="W133" s="15"/>
      <c r="AE133" s="25"/>
    </row>
    <row r="134" spans="5:31" ht="12.75">
      <c r="E134" s="23"/>
      <c r="F134" s="23"/>
      <c r="H134" s="24"/>
      <c r="I134" s="24"/>
      <c r="S134" s="25"/>
      <c r="T134" s="25"/>
      <c r="V134" s="15"/>
      <c r="W134" s="15"/>
      <c r="AE134" s="25"/>
    </row>
    <row r="135" spans="5:31" ht="12.75">
      <c r="E135" s="23"/>
      <c r="F135" s="23"/>
      <c r="H135" s="24"/>
      <c r="I135" s="24"/>
      <c r="S135" s="25"/>
      <c r="T135" s="25"/>
      <c r="V135" s="15"/>
      <c r="W135" s="15"/>
      <c r="AE135" s="25"/>
    </row>
    <row r="136" spans="5:31" ht="12.75">
      <c r="E136" s="23"/>
      <c r="F136" s="23"/>
      <c r="H136" s="24"/>
      <c r="I136" s="24"/>
      <c r="S136" s="25"/>
      <c r="T136" s="25"/>
      <c r="V136" s="15"/>
      <c r="W136" s="15"/>
      <c r="AE136" s="25"/>
    </row>
    <row r="137" spans="5:31" ht="12.75">
      <c r="E137" s="23"/>
      <c r="F137" s="23"/>
      <c r="H137" s="24"/>
      <c r="I137" s="24"/>
      <c r="S137" s="25"/>
      <c r="T137" s="25"/>
      <c r="V137" s="15"/>
      <c r="W137" s="15"/>
      <c r="AE137" s="25"/>
    </row>
    <row r="138" spans="5:31" ht="12.75">
      <c r="E138" s="23"/>
      <c r="F138" s="23"/>
      <c r="H138" s="24"/>
      <c r="I138" s="24"/>
      <c r="S138" s="25"/>
      <c r="T138" s="25"/>
      <c r="V138" s="15"/>
      <c r="W138" s="15"/>
      <c r="AE138" s="25"/>
    </row>
    <row r="139" spans="5:31" ht="12.75">
      <c r="E139" s="23"/>
      <c r="F139" s="23"/>
      <c r="H139" s="24"/>
      <c r="I139" s="24"/>
      <c r="S139" s="25"/>
      <c r="T139" s="25"/>
      <c r="V139" s="15"/>
      <c r="W139" s="15"/>
      <c r="AE139" s="25"/>
    </row>
    <row r="140" spans="5:31" ht="12.75">
      <c r="E140" s="23"/>
      <c r="F140" s="23"/>
      <c r="H140" s="24"/>
      <c r="I140" s="24"/>
      <c r="S140" s="25"/>
      <c r="T140" s="25"/>
      <c r="V140" s="15"/>
      <c r="W140" s="15"/>
      <c r="AE140" s="25"/>
    </row>
    <row r="141" spans="5:31" ht="12.75">
      <c r="E141" s="23"/>
      <c r="F141" s="23"/>
      <c r="H141" s="24"/>
      <c r="I141" s="24"/>
      <c r="S141" s="25"/>
      <c r="T141" s="25"/>
      <c r="V141" s="15"/>
      <c r="W141" s="15"/>
      <c r="AE141" s="25"/>
    </row>
    <row r="142" spans="5:31" ht="12.75">
      <c r="E142" s="23"/>
      <c r="F142" s="23"/>
      <c r="H142" s="24"/>
      <c r="I142" s="24"/>
      <c r="S142" s="25"/>
      <c r="T142" s="25"/>
      <c r="V142" s="15"/>
      <c r="W142" s="15"/>
      <c r="AE142" s="25"/>
    </row>
    <row r="143" spans="5:31" ht="12.75">
      <c r="E143" s="23"/>
      <c r="F143" s="23"/>
      <c r="H143" s="24"/>
      <c r="I143" s="24"/>
      <c r="S143" s="25"/>
      <c r="T143" s="25"/>
      <c r="V143" s="15"/>
      <c r="W143" s="15"/>
      <c r="AE143" s="25"/>
    </row>
    <row r="144" spans="5:31" ht="12.75">
      <c r="E144" s="23"/>
      <c r="F144" s="23"/>
      <c r="H144" s="24"/>
      <c r="I144" s="24"/>
      <c r="S144" s="25"/>
      <c r="T144" s="25"/>
      <c r="V144" s="15"/>
      <c r="W144" s="15"/>
      <c r="AE144" s="25"/>
    </row>
    <row r="145" spans="5:31" ht="12.75">
      <c r="E145" s="23"/>
      <c r="F145" s="23"/>
      <c r="H145" s="24"/>
      <c r="I145" s="24"/>
      <c r="S145" s="25"/>
      <c r="T145" s="25"/>
      <c r="V145" s="15"/>
      <c r="W145" s="15"/>
      <c r="AE145" s="25"/>
    </row>
    <row r="146" spans="5:31" ht="12.75">
      <c r="E146" s="23"/>
      <c r="F146" s="23"/>
      <c r="H146" s="24"/>
      <c r="I146" s="24"/>
      <c r="S146" s="25"/>
      <c r="T146" s="25"/>
      <c r="V146" s="15"/>
      <c r="W146" s="15"/>
      <c r="AE146" s="25"/>
    </row>
    <row r="147" spans="5:31" ht="12.75">
      <c r="E147" s="23"/>
      <c r="F147" s="23"/>
      <c r="H147" s="24"/>
      <c r="I147" s="24"/>
      <c r="S147" s="25"/>
      <c r="T147" s="25"/>
      <c r="V147" s="15"/>
      <c r="W147" s="15"/>
      <c r="AE147" s="25"/>
    </row>
    <row r="148" spans="5:31" ht="12.75">
      <c r="E148" s="23"/>
      <c r="F148" s="23"/>
      <c r="H148" s="24"/>
      <c r="I148" s="24"/>
      <c r="S148" s="25"/>
      <c r="T148" s="25"/>
      <c r="V148" s="15"/>
      <c r="W148" s="15"/>
      <c r="AE148" s="25"/>
    </row>
    <row r="149" spans="5:31" ht="12.75">
      <c r="E149" s="23"/>
      <c r="F149" s="23"/>
      <c r="H149" s="24"/>
      <c r="I149" s="24"/>
      <c r="S149" s="25"/>
      <c r="T149" s="25"/>
      <c r="V149" s="15"/>
      <c r="W149" s="15"/>
      <c r="AE149" s="25"/>
    </row>
    <row r="150" spans="5:31" ht="12.75">
      <c r="E150" s="23"/>
      <c r="F150" s="23"/>
      <c r="H150" s="24"/>
      <c r="I150" s="24"/>
      <c r="S150" s="25"/>
      <c r="T150" s="25"/>
      <c r="V150" s="15"/>
      <c r="W150" s="15"/>
      <c r="AE150" s="25"/>
    </row>
    <row r="151" spans="5:31" ht="12.75">
      <c r="E151" s="23"/>
      <c r="F151" s="23"/>
      <c r="H151" s="24"/>
      <c r="I151" s="24"/>
      <c r="S151" s="25"/>
      <c r="T151" s="25"/>
      <c r="V151" s="15"/>
      <c r="W151" s="15"/>
      <c r="AE151" s="25"/>
    </row>
    <row r="152" spans="5:31" ht="12.75">
      <c r="E152" s="23"/>
      <c r="F152" s="23"/>
      <c r="H152" s="24"/>
      <c r="I152" s="24"/>
      <c r="S152" s="25"/>
      <c r="T152" s="25"/>
      <c r="V152" s="15"/>
      <c r="W152" s="15"/>
      <c r="AE152" s="25"/>
    </row>
    <row r="153" spans="5:31" ht="12.75">
      <c r="E153" s="23"/>
      <c r="F153" s="23"/>
      <c r="H153" s="24"/>
      <c r="I153" s="24"/>
      <c r="S153" s="25"/>
      <c r="T153" s="25"/>
      <c r="V153" s="15"/>
      <c r="W153" s="15"/>
      <c r="AE153" s="25"/>
    </row>
    <row r="154" spans="5:31" ht="12.75">
      <c r="E154" s="23"/>
      <c r="F154" s="23"/>
      <c r="H154" s="24"/>
      <c r="I154" s="24"/>
      <c r="S154" s="25"/>
      <c r="T154" s="25"/>
      <c r="V154" s="15"/>
      <c r="W154" s="15"/>
      <c r="AE154" s="25"/>
    </row>
    <row r="155" spans="5:31" ht="12.75">
      <c r="E155" s="23"/>
      <c r="F155" s="23"/>
      <c r="H155" s="24"/>
      <c r="I155" s="24"/>
      <c r="S155" s="25"/>
      <c r="T155" s="25"/>
      <c r="V155" s="15"/>
      <c r="W155" s="15"/>
      <c r="AE155" s="25"/>
    </row>
    <row r="156" spans="5:31" ht="12.75">
      <c r="E156" s="23"/>
      <c r="F156" s="23"/>
      <c r="H156" s="24"/>
      <c r="I156" s="24"/>
      <c r="S156" s="25"/>
      <c r="T156" s="25"/>
      <c r="V156" s="15"/>
      <c r="W156" s="15"/>
      <c r="AE156" s="25"/>
    </row>
    <row r="157" spans="5:31" ht="12.75">
      <c r="E157" s="23"/>
      <c r="F157" s="23"/>
      <c r="H157" s="24"/>
      <c r="I157" s="24"/>
      <c r="S157" s="25"/>
      <c r="T157" s="25"/>
      <c r="V157" s="15"/>
      <c r="W157" s="15"/>
      <c r="AE157" s="25"/>
    </row>
    <row r="158" spans="5:31" ht="12.75">
      <c r="E158" s="23"/>
      <c r="F158" s="23"/>
      <c r="H158" s="24"/>
      <c r="I158" s="24"/>
      <c r="S158" s="25"/>
      <c r="T158" s="25"/>
      <c r="V158" s="15"/>
      <c r="W158" s="15"/>
      <c r="AE158" s="25"/>
    </row>
    <row r="159" spans="5:31" ht="12.75">
      <c r="E159" s="23"/>
      <c r="F159" s="23"/>
      <c r="H159" s="24"/>
      <c r="I159" s="24"/>
      <c r="S159" s="25"/>
      <c r="T159" s="25"/>
      <c r="V159" s="15"/>
      <c r="W159" s="15"/>
      <c r="AE159" s="25"/>
    </row>
    <row r="160" spans="5:31" ht="12.75">
      <c r="E160" s="23"/>
      <c r="F160" s="23"/>
      <c r="H160" s="24"/>
      <c r="I160" s="24"/>
      <c r="S160" s="25"/>
      <c r="T160" s="25"/>
      <c r="V160" s="15"/>
      <c r="W160" s="15"/>
      <c r="AE160" s="25"/>
    </row>
    <row r="161" spans="5:31" ht="12.75">
      <c r="E161" s="23"/>
      <c r="F161" s="23"/>
      <c r="H161" s="24"/>
      <c r="I161" s="24"/>
      <c r="S161" s="25"/>
      <c r="T161" s="25"/>
      <c r="V161" s="15"/>
      <c r="W161" s="15"/>
      <c r="AE161" s="25"/>
    </row>
    <row r="162" spans="5:31" ht="12.75">
      <c r="E162" s="23"/>
      <c r="F162" s="23"/>
      <c r="H162" s="24"/>
      <c r="I162" s="24"/>
      <c r="S162" s="25"/>
      <c r="T162" s="25"/>
      <c r="V162" s="15"/>
      <c r="W162" s="15"/>
      <c r="AE162" s="25"/>
    </row>
    <row r="163" spans="5:31" ht="12.75">
      <c r="E163" s="23"/>
      <c r="F163" s="23"/>
      <c r="H163" s="24"/>
      <c r="I163" s="24"/>
      <c r="S163" s="25"/>
      <c r="T163" s="25"/>
      <c r="V163" s="15"/>
      <c r="W163" s="15"/>
      <c r="AE163" s="25"/>
    </row>
    <row r="164" spans="5:31" ht="12.75">
      <c r="E164" s="23"/>
      <c r="F164" s="23"/>
      <c r="H164" s="24"/>
      <c r="I164" s="24"/>
      <c r="S164" s="25"/>
      <c r="T164" s="25"/>
      <c r="V164" s="15"/>
      <c r="W164" s="15"/>
      <c r="AE164" s="25"/>
    </row>
    <row r="165" spans="5:31" ht="12.75">
      <c r="E165" s="23"/>
      <c r="F165" s="23"/>
      <c r="H165" s="24"/>
      <c r="I165" s="24"/>
      <c r="S165" s="25"/>
      <c r="T165" s="25"/>
      <c r="V165" s="15"/>
      <c r="W165" s="15"/>
      <c r="AE165" s="25"/>
    </row>
    <row r="166" spans="5:31" ht="12.75">
      <c r="E166" s="23"/>
      <c r="F166" s="23"/>
      <c r="H166" s="24"/>
      <c r="I166" s="24"/>
      <c r="S166" s="25"/>
      <c r="T166" s="25"/>
      <c r="V166" s="15"/>
      <c r="W166" s="15"/>
      <c r="AE166" s="25"/>
    </row>
    <row r="167" spans="5:31" ht="12.75">
      <c r="E167" s="23"/>
      <c r="F167" s="23"/>
      <c r="H167" s="24"/>
      <c r="I167" s="24"/>
      <c r="S167" s="25"/>
      <c r="T167" s="25"/>
      <c r="V167" s="15"/>
      <c r="W167" s="15"/>
      <c r="AE167" s="25"/>
    </row>
    <row r="168" spans="5:31" ht="12.75">
      <c r="E168" s="23"/>
      <c r="F168" s="23"/>
      <c r="H168" s="24"/>
      <c r="I168" s="24"/>
      <c r="S168" s="25"/>
      <c r="T168" s="25"/>
      <c r="V168" s="15"/>
      <c r="W168" s="15"/>
      <c r="AE168" s="25"/>
    </row>
    <row r="169" spans="5:31" ht="12.75">
      <c r="E169" s="23"/>
      <c r="F169" s="23"/>
      <c r="H169" s="24"/>
      <c r="I169" s="24"/>
      <c r="S169" s="25"/>
      <c r="T169" s="25"/>
      <c r="V169" s="15"/>
      <c r="W169" s="15"/>
      <c r="AE169" s="25"/>
    </row>
    <row r="170" spans="5:31" ht="12.75">
      <c r="E170" s="23"/>
      <c r="F170" s="23"/>
      <c r="H170" s="24"/>
      <c r="I170" s="24"/>
      <c r="S170" s="25"/>
      <c r="T170" s="25"/>
      <c r="V170" s="15"/>
      <c r="W170" s="15"/>
      <c r="AE170" s="25"/>
    </row>
    <row r="171" spans="5:31" ht="12.75">
      <c r="E171" s="23"/>
      <c r="F171" s="23"/>
      <c r="H171" s="24"/>
      <c r="I171" s="24"/>
      <c r="S171" s="25"/>
      <c r="T171" s="25"/>
      <c r="V171" s="15"/>
      <c r="W171" s="15"/>
      <c r="AE171" s="25"/>
    </row>
    <row r="172" spans="5:31" ht="12.75">
      <c r="E172" s="23"/>
      <c r="F172" s="23"/>
      <c r="H172" s="24"/>
      <c r="I172" s="24"/>
      <c r="S172" s="25"/>
      <c r="T172" s="25"/>
      <c r="V172" s="15"/>
      <c r="W172" s="15"/>
      <c r="AE172" s="25"/>
    </row>
    <row r="173" spans="5:31" ht="12.75">
      <c r="E173" s="23"/>
      <c r="F173" s="23"/>
      <c r="H173" s="24"/>
      <c r="I173" s="24"/>
      <c r="S173" s="25"/>
      <c r="T173" s="25"/>
      <c r="V173" s="15"/>
      <c r="W173" s="15"/>
      <c r="AE173" s="25"/>
    </row>
    <row r="174" spans="5:31" ht="12.75">
      <c r="E174" s="23"/>
      <c r="F174" s="23"/>
      <c r="H174" s="24"/>
      <c r="I174" s="24"/>
      <c r="S174" s="25"/>
      <c r="T174" s="25"/>
      <c r="V174" s="15"/>
      <c r="W174" s="15"/>
      <c r="AE174" s="25"/>
    </row>
    <row r="175" spans="5:31" ht="12.75">
      <c r="E175" s="23"/>
      <c r="F175" s="23"/>
      <c r="H175" s="24"/>
      <c r="I175" s="24"/>
      <c r="S175" s="25"/>
      <c r="T175" s="25"/>
      <c r="V175" s="15"/>
      <c r="W175" s="15"/>
      <c r="AE175" s="25"/>
    </row>
    <row r="176" spans="5:31" ht="12.75">
      <c r="E176" s="23"/>
      <c r="F176" s="23"/>
      <c r="H176" s="24"/>
      <c r="I176" s="24"/>
      <c r="S176" s="25"/>
      <c r="T176" s="25"/>
      <c r="V176" s="15"/>
      <c r="W176" s="15"/>
      <c r="AE176" s="25"/>
    </row>
    <row r="177" spans="5:31" ht="12.75">
      <c r="E177" s="23"/>
      <c r="F177" s="23"/>
      <c r="H177" s="24"/>
      <c r="I177" s="24"/>
      <c r="S177" s="25"/>
      <c r="T177" s="25"/>
      <c r="V177" s="15"/>
      <c r="W177" s="15"/>
      <c r="AE177" s="25"/>
    </row>
    <row r="178" spans="5:31" ht="12.75">
      <c r="E178" s="23"/>
      <c r="F178" s="23"/>
      <c r="H178" s="24"/>
      <c r="I178" s="24"/>
      <c r="S178" s="25"/>
      <c r="T178" s="25"/>
      <c r="V178" s="15"/>
      <c r="W178" s="15"/>
      <c r="AE178" s="25"/>
    </row>
    <row r="179" spans="5:31" ht="12.75">
      <c r="E179" s="23"/>
      <c r="F179" s="23"/>
      <c r="H179" s="24"/>
      <c r="I179" s="24"/>
      <c r="S179" s="25"/>
      <c r="T179" s="25"/>
      <c r="V179" s="15"/>
      <c r="W179" s="15"/>
      <c r="AE179" s="25"/>
    </row>
    <row r="180" spans="5:31" ht="12.75">
      <c r="E180" s="23"/>
      <c r="F180" s="23"/>
      <c r="H180" s="24"/>
      <c r="I180" s="24"/>
      <c r="S180" s="25"/>
      <c r="T180" s="25"/>
      <c r="V180" s="15"/>
      <c r="W180" s="15"/>
      <c r="AE180" s="25"/>
    </row>
    <row r="181" spans="5:31" ht="12.75">
      <c r="E181" s="23"/>
      <c r="F181" s="23"/>
      <c r="H181" s="24"/>
      <c r="I181" s="24"/>
      <c r="S181" s="25"/>
      <c r="T181" s="25"/>
      <c r="V181" s="15"/>
      <c r="W181" s="15"/>
      <c r="AE181" s="25"/>
    </row>
    <row r="182" spans="5:31" ht="12.75">
      <c r="E182" s="23"/>
      <c r="F182" s="23"/>
      <c r="H182" s="24"/>
      <c r="I182" s="24"/>
      <c r="S182" s="25"/>
      <c r="T182" s="25"/>
      <c r="V182" s="15"/>
      <c r="W182" s="15"/>
      <c r="AE182" s="25"/>
    </row>
    <row r="183" spans="5:31" ht="12.75">
      <c r="E183" s="23"/>
      <c r="F183" s="23"/>
      <c r="H183" s="24"/>
      <c r="I183" s="24"/>
      <c r="S183" s="25"/>
      <c r="T183" s="25"/>
      <c r="V183" s="15"/>
      <c r="W183" s="15"/>
      <c r="AE183" s="25"/>
    </row>
    <row r="184" spans="5:31" ht="12.75">
      <c r="E184" s="23"/>
      <c r="F184" s="23"/>
      <c r="H184" s="24"/>
      <c r="I184" s="24"/>
      <c r="S184" s="25"/>
      <c r="T184" s="25"/>
      <c r="V184" s="15"/>
      <c r="W184" s="15"/>
      <c r="AE184" s="25"/>
    </row>
    <row r="185" spans="5:31" ht="12.75">
      <c r="E185" s="23"/>
      <c r="F185" s="23"/>
      <c r="H185" s="24"/>
      <c r="I185" s="24"/>
      <c r="S185" s="25"/>
      <c r="T185" s="25"/>
      <c r="V185" s="15"/>
      <c r="W185" s="15"/>
      <c r="AE185" s="25"/>
    </row>
    <row r="186" spans="5:31" ht="12.75">
      <c r="E186" s="23"/>
      <c r="F186" s="23"/>
      <c r="H186" s="24"/>
      <c r="I186" s="24"/>
      <c r="S186" s="25"/>
      <c r="T186" s="25"/>
      <c r="V186" s="15"/>
      <c r="W186" s="15"/>
      <c r="AE186" s="25"/>
    </row>
    <row r="187" spans="5:31" ht="12.75">
      <c r="E187" s="23"/>
      <c r="F187" s="23"/>
      <c r="H187" s="24"/>
      <c r="I187" s="24"/>
      <c r="S187" s="25"/>
      <c r="T187" s="25"/>
      <c r="V187" s="15"/>
      <c r="W187" s="15"/>
      <c r="AE187" s="25"/>
    </row>
    <row r="188" spans="5:31" ht="12.75">
      <c r="E188" s="23"/>
      <c r="F188" s="23"/>
      <c r="H188" s="24"/>
      <c r="I188" s="24"/>
      <c r="S188" s="25"/>
      <c r="T188" s="25"/>
      <c r="V188" s="15"/>
      <c r="W188" s="15"/>
      <c r="AE188" s="25"/>
    </row>
    <row r="189" spans="5:31" ht="12.75">
      <c r="E189" s="23"/>
      <c r="F189" s="23"/>
      <c r="H189" s="24"/>
      <c r="I189" s="24"/>
      <c r="S189" s="25"/>
      <c r="T189" s="25"/>
      <c r="V189" s="15"/>
      <c r="W189" s="15"/>
      <c r="AE189" s="25"/>
    </row>
    <row r="190" spans="5:31" ht="12.75">
      <c r="E190" s="23"/>
      <c r="F190" s="23"/>
      <c r="H190" s="24"/>
      <c r="I190" s="24"/>
      <c r="S190" s="25"/>
      <c r="T190" s="25"/>
      <c r="V190" s="15"/>
      <c r="W190" s="15"/>
      <c r="AE190" s="25"/>
    </row>
    <row r="191" spans="5:31" ht="12.75">
      <c r="E191" s="23"/>
      <c r="F191" s="23"/>
      <c r="H191" s="24"/>
      <c r="I191" s="24"/>
      <c r="S191" s="25"/>
      <c r="T191" s="25"/>
      <c r="V191" s="15"/>
      <c r="W191" s="15"/>
      <c r="AE191" s="25"/>
    </row>
    <row r="192" spans="5:31" ht="12.75">
      <c r="E192" s="23"/>
      <c r="F192" s="23"/>
      <c r="H192" s="24"/>
      <c r="I192" s="24"/>
      <c r="S192" s="25"/>
      <c r="T192" s="25"/>
      <c r="V192" s="15"/>
      <c r="W192" s="15"/>
      <c r="AE192" s="25"/>
    </row>
    <row r="193" spans="5:41" ht="12.75">
      <c r="E193" s="23"/>
      <c r="F193" s="23"/>
      <c r="H193" s="24"/>
      <c r="I193" s="24"/>
      <c r="S193" s="25"/>
      <c r="T193" s="25"/>
      <c r="V193" s="15"/>
      <c r="W193" s="15"/>
      <c r="AE193" s="25"/>
    </row>
    <row r="194" spans="5:41" ht="12.75">
      <c r="E194" s="23"/>
      <c r="F194" s="23"/>
      <c r="H194" s="24"/>
      <c r="I194" s="24"/>
      <c r="S194" s="25"/>
      <c r="T194" s="25"/>
      <c r="V194" s="15"/>
      <c r="W194" s="15"/>
      <c r="AE194" s="25"/>
    </row>
    <row r="195" spans="5:41" ht="12.75">
      <c r="E195" s="23"/>
      <c r="F195" s="23"/>
      <c r="G195" s="25"/>
      <c r="H195" s="24"/>
      <c r="I195" s="24"/>
      <c r="J195" s="25"/>
      <c r="K195" s="25"/>
      <c r="L195" s="25"/>
      <c r="O195" s="25"/>
      <c r="P195" s="25"/>
      <c r="Q195" s="25"/>
      <c r="R195" s="25"/>
      <c r="S195" s="25"/>
      <c r="T195" s="25"/>
      <c r="U195" s="25"/>
      <c r="V195" s="25"/>
      <c r="W195" s="25"/>
      <c r="AE195" s="25"/>
      <c r="AF195" s="25"/>
      <c r="AG195" s="25"/>
      <c r="AH195" s="25"/>
      <c r="AI195" s="25"/>
      <c r="AK195" s="25"/>
      <c r="AL195" s="25"/>
      <c r="AM195" s="25"/>
      <c r="AN195" s="25"/>
      <c r="AO195" s="25"/>
    </row>
    <row r="196" spans="5:41" ht="12.75">
      <c r="E196" s="23"/>
      <c r="F196" s="23"/>
      <c r="H196" s="24"/>
      <c r="I196" s="24"/>
      <c r="S196" s="25"/>
      <c r="T196" s="25"/>
      <c r="V196" s="15"/>
      <c r="W196" s="15"/>
      <c r="AE196" s="25"/>
    </row>
    <row r="197" spans="5:41" ht="12.75">
      <c r="E197" s="23"/>
      <c r="F197" s="23"/>
      <c r="H197" s="24"/>
      <c r="I197" s="24"/>
      <c r="S197" s="25"/>
      <c r="T197" s="25"/>
      <c r="V197" s="15"/>
      <c r="W197" s="15"/>
      <c r="AE197" s="25"/>
    </row>
    <row r="198" spans="5:41" ht="12.75">
      <c r="E198" s="23"/>
      <c r="F198" s="23"/>
      <c r="H198" s="24"/>
      <c r="I198" s="24"/>
      <c r="S198" s="25"/>
      <c r="T198" s="25"/>
      <c r="V198" s="15"/>
      <c r="W198" s="15"/>
      <c r="AE198" s="25"/>
    </row>
    <row r="199" spans="5:41" ht="12.75">
      <c r="E199" s="23"/>
      <c r="F199" s="23"/>
      <c r="H199" s="24"/>
      <c r="I199" s="24"/>
      <c r="S199" s="25"/>
      <c r="T199" s="25"/>
      <c r="V199" s="15"/>
      <c r="W199" s="15"/>
      <c r="AE199" s="25"/>
    </row>
    <row r="200" spans="5:41" ht="12.75">
      <c r="E200" s="23"/>
      <c r="F200" s="23"/>
      <c r="H200" s="24"/>
      <c r="I200" s="24"/>
      <c r="S200" s="25"/>
      <c r="T200" s="25"/>
      <c r="V200" s="15"/>
      <c r="W200" s="15"/>
      <c r="AE200" s="25"/>
    </row>
    <row r="201" spans="5:41" ht="12.75">
      <c r="E201" s="23"/>
      <c r="F201" s="23"/>
      <c r="H201" s="24"/>
      <c r="I201" s="24"/>
      <c r="S201" s="25"/>
      <c r="T201" s="25"/>
      <c r="V201" s="15"/>
      <c r="W201" s="15"/>
      <c r="AE201" s="25"/>
    </row>
    <row r="202" spans="5:41" ht="12.75">
      <c r="E202" s="23"/>
      <c r="F202" s="23"/>
      <c r="H202" s="24"/>
      <c r="I202" s="24"/>
      <c r="S202" s="25"/>
      <c r="T202" s="25"/>
      <c r="V202" s="15"/>
      <c r="W202" s="15"/>
      <c r="AE202" s="25"/>
    </row>
    <row r="203" spans="5:41" ht="12.75">
      <c r="E203" s="23"/>
      <c r="F203" s="23"/>
      <c r="H203" s="24"/>
      <c r="I203" s="24"/>
      <c r="S203" s="25"/>
      <c r="T203" s="25"/>
      <c r="V203" s="15"/>
      <c r="W203" s="15"/>
      <c r="AE203" s="25"/>
    </row>
    <row r="204" spans="5:41" ht="12.75">
      <c r="E204" s="23"/>
      <c r="F204" s="23"/>
      <c r="H204" s="24"/>
      <c r="I204" s="24"/>
      <c r="S204" s="25"/>
      <c r="T204" s="25"/>
      <c r="V204" s="15"/>
      <c r="W204" s="15"/>
      <c r="AE204" s="25"/>
    </row>
    <row r="205" spans="5:41" ht="12.75">
      <c r="E205" s="23"/>
      <c r="F205" s="23"/>
      <c r="H205" s="24"/>
      <c r="I205" s="24"/>
      <c r="S205" s="25"/>
      <c r="T205" s="25"/>
      <c r="V205" s="15"/>
      <c r="W205" s="15"/>
      <c r="AE205" s="25"/>
    </row>
    <row r="206" spans="5:41" ht="12.75">
      <c r="E206" s="23"/>
      <c r="F206" s="23"/>
      <c r="H206" s="24"/>
      <c r="I206" s="24"/>
      <c r="S206" s="25"/>
      <c r="T206" s="25"/>
      <c r="V206" s="15"/>
      <c r="W206" s="15"/>
      <c r="AE206" s="25"/>
    </row>
    <row r="207" spans="5:41" ht="12.75">
      <c r="E207" s="23"/>
      <c r="F207" s="23"/>
      <c r="H207" s="24"/>
      <c r="I207" s="24"/>
      <c r="S207" s="25"/>
      <c r="T207" s="25"/>
      <c r="V207" s="15"/>
      <c r="W207" s="15"/>
      <c r="AE207" s="25"/>
    </row>
    <row r="208" spans="5:41" ht="12.75">
      <c r="E208" s="23"/>
      <c r="F208" s="23"/>
      <c r="H208" s="24"/>
      <c r="I208" s="24"/>
      <c r="S208" s="25"/>
      <c r="T208" s="25"/>
      <c r="V208" s="15"/>
      <c r="W208" s="15"/>
      <c r="AE208" s="25"/>
    </row>
    <row r="209" spans="5:31" ht="12.75">
      <c r="E209" s="23"/>
      <c r="F209" s="23"/>
      <c r="H209" s="24"/>
      <c r="I209" s="24"/>
      <c r="S209" s="25"/>
      <c r="T209" s="25"/>
      <c r="V209" s="15"/>
      <c r="W209" s="15"/>
      <c r="AE209" s="25"/>
    </row>
    <row r="210" spans="5:31" ht="12.75">
      <c r="E210" s="23"/>
      <c r="F210" s="23"/>
      <c r="H210" s="24"/>
      <c r="I210" s="24"/>
      <c r="S210" s="25"/>
      <c r="T210" s="25"/>
      <c r="V210" s="15"/>
      <c r="W210" s="15"/>
      <c r="AE210" s="25"/>
    </row>
    <row r="211" spans="5:31" ht="12.75">
      <c r="E211" s="23"/>
      <c r="F211" s="23"/>
      <c r="H211" s="24"/>
      <c r="I211" s="24"/>
      <c r="S211" s="25"/>
      <c r="T211" s="25"/>
      <c r="V211" s="15"/>
      <c r="W211" s="15"/>
      <c r="AE211" s="25"/>
    </row>
    <row r="212" spans="5:31" ht="12.75">
      <c r="E212" s="23"/>
      <c r="F212" s="23"/>
      <c r="H212" s="24"/>
      <c r="I212" s="24"/>
      <c r="S212" s="25"/>
      <c r="T212" s="25"/>
      <c r="V212" s="15"/>
      <c r="W212" s="15"/>
      <c r="AE212" s="25"/>
    </row>
    <row r="213" spans="5:31" ht="12.75">
      <c r="E213" s="23"/>
      <c r="F213" s="23"/>
      <c r="H213" s="24"/>
      <c r="I213" s="24"/>
      <c r="S213" s="25"/>
      <c r="T213" s="25"/>
      <c r="V213" s="15"/>
      <c r="W213" s="15"/>
      <c r="AE213" s="25"/>
    </row>
    <row r="214" spans="5:31" ht="12.75">
      <c r="E214" s="23"/>
      <c r="F214" s="23"/>
      <c r="H214" s="24"/>
      <c r="I214" s="24"/>
      <c r="S214" s="25"/>
      <c r="T214" s="25"/>
      <c r="V214" s="15"/>
      <c r="W214" s="15"/>
      <c r="AE214" s="25"/>
    </row>
    <row r="215" spans="5:31" ht="12.75">
      <c r="E215" s="23"/>
      <c r="F215" s="23"/>
      <c r="H215" s="24"/>
      <c r="I215" s="24"/>
      <c r="S215" s="25"/>
      <c r="T215" s="25"/>
      <c r="V215" s="15"/>
      <c r="W215" s="15"/>
      <c r="AE215" s="25"/>
    </row>
    <row r="216" spans="5:31" ht="12.75">
      <c r="E216" s="23"/>
      <c r="F216" s="23"/>
      <c r="H216" s="24"/>
      <c r="I216" s="24"/>
      <c r="S216" s="25"/>
      <c r="T216" s="25"/>
      <c r="V216" s="15"/>
      <c r="W216" s="15"/>
      <c r="AE216" s="25"/>
    </row>
    <row r="217" spans="5:31" ht="12.75">
      <c r="E217" s="23"/>
      <c r="F217" s="23"/>
      <c r="H217" s="24"/>
      <c r="I217" s="24"/>
      <c r="S217" s="25"/>
      <c r="T217" s="25"/>
      <c r="V217" s="15"/>
      <c r="W217" s="15"/>
      <c r="AE217" s="25"/>
    </row>
    <row r="218" spans="5:31" ht="12.75">
      <c r="E218" s="23"/>
      <c r="F218" s="23"/>
      <c r="H218" s="24"/>
      <c r="I218" s="24"/>
      <c r="S218" s="25"/>
      <c r="T218" s="25"/>
      <c r="V218" s="15"/>
      <c r="W218" s="15"/>
      <c r="AE218" s="25"/>
    </row>
    <row r="219" spans="5:31" ht="12.75">
      <c r="E219" s="23"/>
      <c r="F219" s="23"/>
      <c r="H219" s="24"/>
      <c r="I219" s="24"/>
      <c r="S219" s="25"/>
      <c r="T219" s="25"/>
      <c r="V219" s="15"/>
      <c r="W219" s="15"/>
      <c r="AE219" s="25"/>
    </row>
    <row r="220" spans="5:31" ht="12.75">
      <c r="E220" s="23"/>
      <c r="F220" s="23"/>
      <c r="H220" s="24"/>
      <c r="I220" s="24"/>
      <c r="S220" s="25"/>
      <c r="T220" s="25"/>
      <c r="V220" s="15"/>
      <c r="W220" s="15"/>
      <c r="AE220" s="25"/>
    </row>
    <row r="221" spans="5:31" ht="12.75">
      <c r="E221" s="23"/>
      <c r="F221" s="23"/>
      <c r="H221" s="24"/>
      <c r="I221" s="24"/>
      <c r="S221" s="25"/>
      <c r="T221" s="25"/>
      <c r="V221" s="15"/>
      <c r="W221" s="15"/>
      <c r="AE221" s="25"/>
    </row>
    <row r="222" spans="5:31" ht="12.75">
      <c r="E222" s="23"/>
      <c r="F222" s="23"/>
      <c r="H222" s="24"/>
      <c r="I222" s="24"/>
      <c r="S222" s="25"/>
      <c r="T222" s="25"/>
      <c r="V222" s="15"/>
      <c r="W222" s="15"/>
      <c r="AE222" s="25"/>
    </row>
    <row r="223" spans="5:31" ht="12.75">
      <c r="E223" s="23"/>
      <c r="F223" s="23"/>
      <c r="H223" s="24"/>
      <c r="I223" s="24"/>
      <c r="S223" s="25"/>
      <c r="T223" s="25"/>
      <c r="V223" s="15"/>
      <c r="W223" s="15"/>
      <c r="AE223" s="25"/>
    </row>
    <row r="224" spans="5:31" ht="12.75">
      <c r="E224" s="23"/>
      <c r="F224" s="23"/>
      <c r="H224" s="24"/>
      <c r="I224" s="24"/>
      <c r="S224" s="25"/>
      <c r="T224" s="25"/>
      <c r="V224" s="15"/>
      <c r="W224" s="15"/>
      <c r="AE224" s="25"/>
    </row>
    <row r="225" spans="5:31" ht="12.75">
      <c r="E225" s="23"/>
      <c r="F225" s="23"/>
      <c r="H225" s="24"/>
      <c r="I225" s="24"/>
      <c r="S225" s="25"/>
      <c r="T225" s="25"/>
      <c r="V225" s="15"/>
      <c r="W225" s="15"/>
      <c r="AE225" s="25"/>
    </row>
    <row r="226" spans="5:31" ht="12.75">
      <c r="E226" s="23"/>
      <c r="F226" s="23"/>
      <c r="H226" s="24"/>
      <c r="I226" s="24"/>
      <c r="S226" s="25"/>
      <c r="T226" s="25"/>
      <c r="V226" s="15"/>
      <c r="W226" s="15"/>
      <c r="AE226" s="25"/>
    </row>
    <row r="227" spans="5:31" ht="12.75">
      <c r="E227" s="23"/>
      <c r="F227" s="23"/>
      <c r="H227" s="24"/>
      <c r="I227" s="24"/>
      <c r="S227" s="25"/>
      <c r="T227" s="25"/>
      <c r="V227" s="15"/>
      <c r="W227" s="15"/>
      <c r="AE227" s="25"/>
    </row>
    <row r="228" spans="5:31" ht="12.75">
      <c r="E228" s="23"/>
      <c r="F228" s="23"/>
      <c r="H228" s="24"/>
      <c r="I228" s="24"/>
      <c r="S228" s="25"/>
      <c r="T228" s="25"/>
      <c r="V228" s="15"/>
      <c r="W228" s="15"/>
      <c r="AE228" s="25"/>
    </row>
    <row r="229" spans="5:31" ht="12.75">
      <c r="E229" s="23"/>
      <c r="F229" s="23"/>
      <c r="H229" s="24"/>
      <c r="I229" s="24"/>
      <c r="S229" s="25"/>
      <c r="T229" s="25"/>
      <c r="V229" s="15"/>
      <c r="W229" s="15"/>
      <c r="AE229" s="25"/>
    </row>
    <row r="230" spans="5:31" ht="12.75">
      <c r="E230" s="23"/>
      <c r="F230" s="23"/>
      <c r="H230" s="24"/>
      <c r="I230" s="24"/>
      <c r="S230" s="25"/>
      <c r="T230" s="25"/>
      <c r="V230" s="15"/>
      <c r="W230" s="15"/>
      <c r="AE230" s="25"/>
    </row>
    <row r="231" spans="5:31" ht="12.75">
      <c r="E231" s="23"/>
      <c r="F231" s="23"/>
      <c r="H231" s="24"/>
      <c r="I231" s="24"/>
      <c r="S231" s="25"/>
      <c r="T231" s="25"/>
      <c r="V231" s="15"/>
      <c r="W231" s="15"/>
      <c r="AE231" s="25"/>
    </row>
    <row r="232" spans="5:31" ht="12.75">
      <c r="E232" s="23"/>
      <c r="F232" s="23"/>
      <c r="H232" s="24"/>
      <c r="I232" s="24"/>
      <c r="S232" s="25"/>
      <c r="T232" s="25"/>
      <c r="V232" s="15"/>
      <c r="W232" s="15"/>
      <c r="AE232" s="25"/>
    </row>
    <row r="233" spans="5:31" ht="12.75">
      <c r="E233" s="23"/>
      <c r="F233" s="23"/>
      <c r="H233" s="24"/>
      <c r="I233" s="24"/>
      <c r="S233" s="25"/>
      <c r="T233" s="25"/>
      <c r="V233" s="15"/>
      <c r="W233" s="15"/>
      <c r="AE233" s="25"/>
    </row>
    <row r="234" spans="5:31" ht="12.75">
      <c r="E234" s="23"/>
      <c r="F234" s="23"/>
      <c r="H234" s="24"/>
      <c r="I234" s="24"/>
      <c r="S234" s="25"/>
      <c r="T234" s="25"/>
      <c r="V234" s="15"/>
      <c r="W234" s="15"/>
      <c r="AE234" s="25"/>
    </row>
    <row r="235" spans="5:31" ht="12.75">
      <c r="E235" s="23"/>
      <c r="F235" s="23"/>
      <c r="H235" s="24"/>
      <c r="I235" s="24"/>
      <c r="S235" s="25"/>
      <c r="T235" s="25"/>
      <c r="V235" s="15"/>
      <c r="W235" s="15"/>
      <c r="AE235" s="25"/>
    </row>
    <row r="236" spans="5:31" ht="12.75">
      <c r="E236" s="23"/>
      <c r="F236" s="23"/>
      <c r="H236" s="24"/>
      <c r="I236" s="24"/>
      <c r="S236" s="25"/>
      <c r="T236" s="25"/>
      <c r="V236" s="15"/>
      <c r="W236" s="15"/>
      <c r="AE236" s="25"/>
    </row>
    <row r="237" spans="5:31" ht="12.75">
      <c r="E237" s="23"/>
      <c r="F237" s="23"/>
      <c r="H237" s="24"/>
      <c r="I237" s="24"/>
      <c r="S237" s="25"/>
      <c r="T237" s="25"/>
      <c r="V237" s="15"/>
      <c r="W237" s="15"/>
      <c r="AE237" s="25"/>
    </row>
    <row r="238" spans="5:31" ht="12.75">
      <c r="E238" s="23"/>
      <c r="F238" s="23"/>
      <c r="H238" s="24"/>
      <c r="I238" s="24"/>
      <c r="S238" s="25"/>
      <c r="T238" s="25"/>
      <c r="V238" s="15"/>
      <c r="W238" s="15"/>
      <c r="AE238" s="25"/>
    </row>
    <row r="239" spans="5:31" ht="12.75">
      <c r="E239" s="23"/>
      <c r="F239" s="23"/>
      <c r="H239" s="24"/>
      <c r="I239" s="24"/>
      <c r="S239" s="25"/>
      <c r="T239" s="25"/>
      <c r="V239" s="15"/>
      <c r="W239" s="15"/>
      <c r="AE239" s="25"/>
    </row>
    <row r="240" spans="5:31" ht="12.75">
      <c r="E240" s="23"/>
      <c r="F240" s="23"/>
      <c r="H240" s="24"/>
      <c r="I240" s="24"/>
      <c r="S240" s="25"/>
      <c r="T240" s="25"/>
      <c r="V240" s="15"/>
      <c r="W240" s="15"/>
      <c r="AE240" s="25"/>
    </row>
    <row r="241" spans="5:31" ht="12.75">
      <c r="E241" s="23"/>
      <c r="F241" s="23"/>
      <c r="H241" s="24"/>
      <c r="I241" s="24"/>
      <c r="S241" s="25"/>
      <c r="T241" s="25"/>
      <c r="V241" s="15"/>
      <c r="W241" s="15"/>
      <c r="AE241" s="25"/>
    </row>
    <row r="242" spans="5:31" ht="12.75">
      <c r="E242" s="23"/>
      <c r="F242" s="23"/>
      <c r="H242" s="24"/>
      <c r="I242" s="24"/>
      <c r="S242" s="25"/>
      <c r="T242" s="25"/>
      <c r="V242" s="15"/>
      <c r="W242" s="15"/>
      <c r="AE242" s="25"/>
    </row>
    <row r="243" spans="5:31" ht="12.75">
      <c r="E243" s="23"/>
      <c r="F243" s="23"/>
      <c r="H243" s="24"/>
      <c r="I243" s="24"/>
      <c r="S243" s="25"/>
      <c r="T243" s="25"/>
      <c r="V243" s="15"/>
      <c r="W243" s="15"/>
      <c r="AE243" s="25"/>
    </row>
    <row r="244" spans="5:31" ht="12.75">
      <c r="E244" s="23"/>
      <c r="F244" s="23"/>
      <c r="H244" s="24"/>
      <c r="I244" s="24"/>
      <c r="S244" s="25"/>
      <c r="T244" s="25"/>
      <c r="V244" s="15"/>
      <c r="W244" s="15"/>
      <c r="AE244" s="25"/>
    </row>
    <row r="245" spans="5:31" ht="12.75">
      <c r="E245" s="23"/>
      <c r="F245" s="23"/>
      <c r="H245" s="24"/>
      <c r="I245" s="24"/>
      <c r="S245" s="25"/>
      <c r="T245" s="25"/>
      <c r="V245" s="15"/>
      <c r="W245" s="15"/>
      <c r="AE245" s="25"/>
    </row>
    <row r="246" spans="5:31" ht="12.75">
      <c r="E246" s="23"/>
      <c r="F246" s="23"/>
      <c r="H246" s="24"/>
      <c r="I246" s="24"/>
      <c r="S246" s="25"/>
      <c r="T246" s="25"/>
      <c r="V246" s="15"/>
      <c r="W246" s="15"/>
      <c r="AE246" s="25"/>
    </row>
    <row r="247" spans="5:31" ht="12.75">
      <c r="E247" s="23"/>
      <c r="F247" s="23"/>
      <c r="H247" s="24"/>
      <c r="I247" s="24"/>
      <c r="S247" s="25"/>
      <c r="T247" s="25"/>
      <c r="V247" s="15"/>
      <c r="W247" s="15"/>
      <c r="AE247" s="25"/>
    </row>
    <row r="248" spans="5:31" ht="12.75">
      <c r="E248" s="23"/>
      <c r="F248" s="23"/>
      <c r="H248" s="24"/>
      <c r="I248" s="24"/>
      <c r="S248" s="25"/>
      <c r="T248" s="25"/>
      <c r="V248" s="15"/>
      <c r="W248" s="15"/>
      <c r="AE248" s="25"/>
    </row>
    <row r="249" spans="5:31" ht="12.75">
      <c r="E249" s="23"/>
      <c r="F249" s="23"/>
      <c r="H249" s="24"/>
      <c r="I249" s="24"/>
      <c r="S249" s="25"/>
      <c r="T249" s="25"/>
      <c r="V249" s="15"/>
      <c r="W249" s="15"/>
      <c r="AE249" s="25"/>
    </row>
    <row r="250" spans="5:31" ht="12.75">
      <c r="E250" s="23"/>
      <c r="F250" s="23"/>
      <c r="H250" s="24"/>
      <c r="I250" s="24"/>
      <c r="S250" s="25"/>
      <c r="T250" s="25"/>
      <c r="V250" s="15"/>
      <c r="W250" s="15"/>
      <c r="AE250" s="25"/>
    </row>
    <row r="251" spans="5:31" ht="12.75">
      <c r="E251" s="23"/>
      <c r="F251" s="23"/>
      <c r="H251" s="24"/>
      <c r="I251" s="24"/>
      <c r="S251" s="25"/>
      <c r="T251" s="25"/>
      <c r="V251" s="15"/>
      <c r="W251" s="15"/>
      <c r="AE251" s="25"/>
    </row>
    <row r="252" spans="5:31" ht="12.75">
      <c r="E252" s="23"/>
      <c r="F252" s="23"/>
      <c r="H252" s="24"/>
      <c r="I252" s="24"/>
      <c r="S252" s="25"/>
      <c r="T252" s="25"/>
      <c r="V252" s="15"/>
      <c r="W252" s="15"/>
      <c r="AE252" s="25"/>
    </row>
    <row r="253" spans="5:31" ht="12.75">
      <c r="E253" s="23"/>
      <c r="F253" s="23"/>
      <c r="H253" s="24"/>
      <c r="I253" s="24"/>
      <c r="S253" s="25"/>
      <c r="T253" s="25"/>
      <c r="V253" s="15"/>
      <c r="W253" s="15"/>
      <c r="AE253" s="25"/>
    </row>
    <row r="254" spans="5:31" ht="12.75">
      <c r="E254" s="23"/>
      <c r="F254" s="23"/>
      <c r="H254" s="24"/>
      <c r="I254" s="24"/>
      <c r="S254" s="25"/>
      <c r="T254" s="25"/>
      <c r="V254" s="15"/>
      <c r="W254" s="15"/>
      <c r="AE254" s="25"/>
    </row>
    <row r="255" spans="5:31" ht="12.75">
      <c r="E255" s="23"/>
      <c r="F255" s="23"/>
      <c r="H255" s="24"/>
      <c r="I255" s="24"/>
      <c r="S255" s="25"/>
      <c r="T255" s="25"/>
      <c r="V255" s="15"/>
      <c r="W255" s="15"/>
      <c r="AE255" s="25"/>
    </row>
    <row r="256" spans="5:31" ht="12.75">
      <c r="E256" s="23"/>
      <c r="F256" s="23"/>
      <c r="H256" s="24"/>
      <c r="I256" s="24"/>
      <c r="S256" s="25"/>
      <c r="T256" s="25"/>
      <c r="V256" s="15"/>
      <c r="W256" s="15"/>
      <c r="AE256" s="25"/>
    </row>
    <row r="257" spans="5:41" ht="12.75">
      <c r="E257" s="23"/>
      <c r="F257" s="23"/>
      <c r="H257" s="24"/>
      <c r="I257" s="24"/>
      <c r="S257" s="25"/>
      <c r="T257" s="25"/>
      <c r="V257" s="15"/>
      <c r="W257" s="15"/>
      <c r="AE257" s="25"/>
    </row>
    <row r="258" spans="5:41" ht="12.75">
      <c r="E258" s="23"/>
      <c r="F258" s="23"/>
      <c r="H258" s="24"/>
      <c r="I258" s="24"/>
      <c r="S258" s="25"/>
      <c r="T258" s="25"/>
      <c r="V258" s="15"/>
      <c r="W258" s="15"/>
      <c r="AE258" s="25"/>
    </row>
    <row r="259" spans="5:41" ht="12.75">
      <c r="E259" s="23"/>
      <c r="F259" s="23"/>
      <c r="H259" s="24"/>
      <c r="I259" s="24"/>
      <c r="S259" s="25"/>
      <c r="T259" s="25"/>
      <c r="V259" s="15"/>
      <c r="W259" s="15"/>
      <c r="AE259" s="25"/>
    </row>
    <row r="260" spans="5:41" ht="12.75">
      <c r="E260" s="23"/>
      <c r="F260" s="23"/>
      <c r="H260" s="24"/>
      <c r="I260" s="24"/>
      <c r="S260" s="25"/>
      <c r="T260" s="25"/>
      <c r="V260" s="15"/>
      <c r="W260" s="15"/>
      <c r="AE260" s="25"/>
    </row>
    <row r="261" spans="5:41" ht="12.75">
      <c r="E261" s="23"/>
      <c r="F261" s="23"/>
      <c r="G261" s="25"/>
      <c r="H261" s="24"/>
      <c r="I261" s="24"/>
      <c r="J261" s="25"/>
      <c r="K261" s="25"/>
      <c r="L261" s="25"/>
      <c r="O261" s="25"/>
      <c r="P261" s="25"/>
      <c r="Q261" s="25"/>
      <c r="R261" s="25"/>
      <c r="S261" s="25"/>
      <c r="T261" s="25"/>
      <c r="U261" s="25"/>
      <c r="V261" s="25"/>
      <c r="W261" s="25"/>
      <c r="AE261" s="25"/>
      <c r="AF261" s="25"/>
      <c r="AG261" s="25"/>
      <c r="AH261" s="25"/>
      <c r="AI261" s="25"/>
      <c r="AK261" s="25"/>
      <c r="AL261" s="25"/>
      <c r="AM261" s="25"/>
      <c r="AN261" s="25"/>
      <c r="AO261" s="25"/>
    </row>
    <row r="262" spans="5:41" ht="12.75">
      <c r="E262" s="23"/>
      <c r="F262" s="23"/>
      <c r="H262" s="24"/>
      <c r="I262" s="24"/>
      <c r="S262" s="25"/>
      <c r="T262" s="25"/>
      <c r="V262" s="15"/>
      <c r="W262" s="15"/>
      <c r="AE262" s="25"/>
    </row>
    <row r="263" spans="5:41" ht="12.75">
      <c r="E263" s="23"/>
      <c r="F263" s="23"/>
      <c r="H263" s="24"/>
      <c r="I263" s="24"/>
      <c r="S263" s="25"/>
      <c r="T263" s="25"/>
      <c r="V263" s="15"/>
      <c r="W263" s="15"/>
      <c r="AE263" s="25"/>
    </row>
    <row r="264" spans="5:41" ht="12.75">
      <c r="E264" s="23"/>
      <c r="F264" s="23"/>
      <c r="H264" s="24"/>
      <c r="I264" s="24"/>
      <c r="S264" s="25"/>
      <c r="T264" s="25"/>
      <c r="V264" s="15"/>
      <c r="W264" s="15"/>
      <c r="AE264" s="25"/>
    </row>
    <row r="265" spans="5:41" ht="12.75">
      <c r="E265" s="23"/>
      <c r="F265" s="23"/>
      <c r="H265" s="24"/>
      <c r="I265" s="24"/>
      <c r="S265" s="25"/>
      <c r="T265" s="25"/>
      <c r="V265" s="15"/>
      <c r="W265" s="15"/>
      <c r="AE265" s="25"/>
    </row>
    <row r="266" spans="5:41" ht="12.75">
      <c r="E266" s="23"/>
      <c r="F266" s="23"/>
      <c r="H266" s="24"/>
      <c r="I266" s="24"/>
      <c r="S266" s="25"/>
      <c r="T266" s="25"/>
      <c r="V266" s="15"/>
      <c r="W266" s="15"/>
      <c r="AE266" s="25"/>
    </row>
    <row r="267" spans="5:41" ht="12.75">
      <c r="E267" s="23"/>
      <c r="F267" s="23"/>
      <c r="H267" s="24"/>
      <c r="I267" s="24"/>
      <c r="S267" s="25"/>
      <c r="T267" s="25"/>
      <c r="V267" s="15"/>
      <c r="W267" s="15"/>
      <c r="AE267" s="25"/>
    </row>
    <row r="268" spans="5:41" ht="12.75">
      <c r="E268" s="23"/>
      <c r="F268" s="23"/>
      <c r="H268" s="24"/>
      <c r="I268" s="24"/>
      <c r="S268" s="25"/>
      <c r="T268" s="25"/>
      <c r="V268" s="15"/>
      <c r="W268" s="15"/>
      <c r="AE268" s="25"/>
    </row>
    <row r="269" spans="5:41" ht="12.75">
      <c r="E269" s="23"/>
      <c r="F269" s="23"/>
      <c r="H269" s="24"/>
      <c r="I269" s="24"/>
      <c r="S269" s="25"/>
      <c r="T269" s="25"/>
      <c r="V269" s="15"/>
      <c r="W269" s="15"/>
      <c r="AE269" s="25"/>
    </row>
    <row r="270" spans="5:41" ht="12.75">
      <c r="E270" s="23"/>
      <c r="F270" s="23"/>
      <c r="H270" s="24"/>
      <c r="I270" s="24"/>
      <c r="S270" s="25"/>
      <c r="T270" s="25"/>
      <c r="V270" s="15"/>
      <c r="W270" s="15"/>
      <c r="AE270" s="25"/>
    </row>
    <row r="271" spans="5:41" ht="12.75">
      <c r="E271" s="23"/>
      <c r="F271" s="23"/>
      <c r="H271" s="24"/>
      <c r="I271" s="24"/>
      <c r="S271" s="25"/>
      <c r="T271" s="25"/>
      <c r="V271" s="15"/>
      <c r="W271" s="15"/>
      <c r="AE271" s="25"/>
    </row>
    <row r="272" spans="5:41" ht="12.75">
      <c r="E272" s="23"/>
      <c r="F272" s="23"/>
      <c r="H272" s="24"/>
      <c r="I272" s="24"/>
      <c r="S272" s="25"/>
      <c r="T272" s="25"/>
      <c r="V272" s="15"/>
      <c r="W272" s="15"/>
      <c r="AE272" s="25"/>
    </row>
    <row r="273" spans="5:31" ht="12.75">
      <c r="E273" s="23"/>
      <c r="F273" s="23"/>
      <c r="H273" s="24"/>
      <c r="I273" s="24"/>
      <c r="S273" s="25"/>
      <c r="T273" s="25"/>
      <c r="V273" s="15"/>
      <c r="W273" s="15"/>
      <c r="AE273" s="25"/>
    </row>
    <row r="274" spans="5:31" ht="12.75">
      <c r="E274" s="23"/>
      <c r="F274" s="23"/>
      <c r="H274" s="24"/>
      <c r="I274" s="24"/>
      <c r="S274" s="25"/>
      <c r="T274" s="25"/>
      <c r="V274" s="15"/>
      <c r="W274" s="15"/>
      <c r="AE274" s="25"/>
    </row>
    <row r="275" spans="5:31" ht="12.75">
      <c r="E275" s="23"/>
      <c r="F275" s="23"/>
      <c r="H275" s="24"/>
      <c r="I275" s="24"/>
      <c r="S275" s="25"/>
      <c r="T275" s="25"/>
      <c r="V275" s="15"/>
      <c r="W275" s="15"/>
      <c r="AE275" s="25"/>
    </row>
    <row r="276" spans="5:31" ht="12.75">
      <c r="E276" s="23"/>
      <c r="F276" s="23"/>
      <c r="H276" s="24"/>
      <c r="I276" s="24"/>
      <c r="S276" s="25"/>
      <c r="T276" s="25"/>
      <c r="V276" s="15"/>
      <c r="W276" s="15"/>
      <c r="AE276" s="25"/>
    </row>
    <row r="277" spans="5:31" ht="12.75">
      <c r="E277" s="23"/>
      <c r="F277" s="23"/>
      <c r="H277" s="24"/>
      <c r="I277" s="24"/>
      <c r="S277" s="25"/>
      <c r="T277" s="25"/>
      <c r="V277" s="15"/>
      <c r="W277" s="15"/>
      <c r="AE277" s="25"/>
    </row>
    <row r="278" spans="5:31" ht="12.75">
      <c r="E278" s="23"/>
      <c r="F278" s="23"/>
      <c r="H278" s="24"/>
      <c r="I278" s="24"/>
      <c r="S278" s="25"/>
      <c r="T278" s="25"/>
      <c r="V278" s="15"/>
      <c r="W278" s="15"/>
      <c r="AE278" s="25"/>
    </row>
    <row r="279" spans="5:31" ht="12.75">
      <c r="E279" s="23"/>
      <c r="F279" s="23"/>
      <c r="H279" s="24"/>
      <c r="I279" s="24"/>
      <c r="S279" s="25"/>
      <c r="T279" s="25"/>
      <c r="V279" s="15"/>
      <c r="W279" s="15"/>
      <c r="AE279" s="25"/>
    </row>
    <row r="280" spans="5:31" ht="12.75">
      <c r="E280" s="23"/>
      <c r="F280" s="23"/>
      <c r="H280" s="24"/>
      <c r="I280" s="24"/>
      <c r="S280" s="25"/>
      <c r="T280" s="25"/>
      <c r="V280" s="15"/>
      <c r="W280" s="15"/>
      <c r="AE280" s="25"/>
    </row>
    <row r="281" spans="5:31" ht="12.75">
      <c r="E281" s="23"/>
      <c r="F281" s="23"/>
      <c r="H281" s="24"/>
      <c r="I281" s="24"/>
      <c r="S281" s="25"/>
      <c r="T281" s="25"/>
      <c r="V281" s="15"/>
      <c r="W281" s="15"/>
      <c r="AE281" s="25"/>
    </row>
    <row r="282" spans="5:31" ht="12.75">
      <c r="E282" s="23"/>
      <c r="F282" s="23"/>
      <c r="H282" s="24"/>
      <c r="I282" s="24"/>
      <c r="S282" s="25"/>
      <c r="T282" s="25"/>
      <c r="V282" s="15"/>
      <c r="W282" s="15"/>
      <c r="AE282" s="25"/>
    </row>
    <row r="283" spans="5:31" ht="12.75">
      <c r="E283" s="23"/>
      <c r="F283" s="23"/>
      <c r="H283" s="24"/>
      <c r="I283" s="24"/>
      <c r="S283" s="25"/>
      <c r="T283" s="25"/>
      <c r="V283" s="15"/>
      <c r="W283" s="15"/>
      <c r="AE283" s="25"/>
    </row>
    <row r="284" spans="5:31" ht="12.75">
      <c r="E284" s="23"/>
      <c r="F284" s="23"/>
      <c r="H284" s="24"/>
      <c r="I284" s="24"/>
      <c r="S284" s="25"/>
      <c r="T284" s="25"/>
      <c r="V284" s="15"/>
      <c r="W284" s="15"/>
      <c r="AE284" s="25"/>
    </row>
    <row r="285" spans="5:31" ht="12.75">
      <c r="E285" s="23"/>
      <c r="F285" s="23"/>
      <c r="H285" s="24"/>
      <c r="I285" s="24"/>
      <c r="S285" s="25"/>
      <c r="T285" s="25"/>
      <c r="V285" s="15"/>
      <c r="W285" s="15"/>
      <c r="AE285" s="25"/>
    </row>
    <row r="286" spans="5:31" ht="12.75">
      <c r="E286" s="23"/>
      <c r="F286" s="23"/>
      <c r="H286" s="24"/>
      <c r="I286" s="24"/>
      <c r="S286" s="25"/>
      <c r="T286" s="25"/>
      <c r="V286" s="15"/>
      <c r="W286" s="15"/>
      <c r="AE286" s="25"/>
    </row>
    <row r="287" spans="5:31" ht="12.75">
      <c r="E287" s="23"/>
      <c r="F287" s="23"/>
      <c r="H287" s="24"/>
      <c r="I287" s="24"/>
      <c r="S287" s="25"/>
      <c r="T287" s="25"/>
      <c r="V287" s="15"/>
      <c r="W287" s="15"/>
      <c r="AE287" s="25"/>
    </row>
    <row r="288" spans="5:31" ht="12.75">
      <c r="E288" s="23"/>
      <c r="F288" s="23"/>
      <c r="H288" s="24"/>
      <c r="I288" s="24"/>
      <c r="S288" s="25"/>
      <c r="T288" s="25"/>
      <c r="V288" s="15"/>
      <c r="W288" s="15"/>
      <c r="AE288" s="25"/>
    </row>
    <row r="289" spans="5:31" ht="12.75">
      <c r="E289" s="23"/>
      <c r="F289" s="23"/>
      <c r="H289" s="24"/>
      <c r="I289" s="24"/>
      <c r="S289" s="25"/>
      <c r="T289" s="25"/>
      <c r="V289" s="15"/>
      <c r="W289" s="15"/>
      <c r="AE289" s="25"/>
    </row>
    <row r="290" spans="5:31" ht="12.75">
      <c r="E290" s="23"/>
      <c r="F290" s="23"/>
      <c r="H290" s="24"/>
      <c r="I290" s="24"/>
      <c r="S290" s="25"/>
      <c r="T290" s="25"/>
      <c r="V290" s="15"/>
      <c r="W290" s="15"/>
      <c r="AE290" s="25"/>
    </row>
    <row r="291" spans="5:31" ht="12.75">
      <c r="E291" s="23"/>
      <c r="F291" s="23"/>
      <c r="H291" s="24"/>
      <c r="I291" s="24"/>
      <c r="S291" s="25"/>
      <c r="T291" s="25"/>
      <c r="V291" s="15"/>
      <c r="W291" s="15"/>
      <c r="AE291" s="25"/>
    </row>
    <row r="292" spans="5:31" ht="12.75">
      <c r="E292" s="23"/>
      <c r="F292" s="23"/>
      <c r="H292" s="24"/>
      <c r="I292" s="24"/>
      <c r="S292" s="25"/>
      <c r="T292" s="25"/>
      <c r="V292" s="15"/>
      <c r="W292" s="15"/>
      <c r="AE292" s="25"/>
    </row>
    <row r="293" spans="5:31" ht="12.75">
      <c r="E293" s="23"/>
      <c r="F293" s="23"/>
      <c r="H293" s="24"/>
      <c r="I293" s="24"/>
      <c r="S293" s="25"/>
      <c r="T293" s="25"/>
      <c r="V293" s="15"/>
      <c r="W293" s="15"/>
      <c r="AE293" s="25"/>
    </row>
    <row r="294" spans="5:31" ht="12.75">
      <c r="E294" s="23"/>
      <c r="F294" s="23"/>
      <c r="H294" s="24"/>
      <c r="I294" s="24"/>
      <c r="S294" s="25"/>
      <c r="T294" s="25"/>
      <c r="V294" s="15"/>
      <c r="W294" s="15"/>
      <c r="AE294" s="25"/>
    </row>
    <row r="295" spans="5:31" ht="12.75">
      <c r="E295" s="23"/>
      <c r="F295" s="23"/>
      <c r="H295" s="24"/>
      <c r="I295" s="24"/>
      <c r="S295" s="25"/>
      <c r="T295" s="25"/>
      <c r="V295" s="15"/>
      <c r="W295" s="15"/>
      <c r="AE295" s="25"/>
    </row>
    <row r="296" spans="5:31" ht="12.75">
      <c r="E296" s="23"/>
      <c r="F296" s="23"/>
      <c r="H296" s="24"/>
      <c r="I296" s="24"/>
      <c r="S296" s="25"/>
      <c r="T296" s="25"/>
      <c r="V296" s="15"/>
      <c r="W296" s="15"/>
      <c r="AE296" s="25"/>
    </row>
    <row r="297" spans="5:31" ht="12.75">
      <c r="E297" s="23"/>
      <c r="F297" s="23"/>
      <c r="H297" s="24"/>
      <c r="I297" s="24"/>
      <c r="S297" s="25"/>
      <c r="T297" s="25"/>
      <c r="V297" s="15"/>
      <c r="W297" s="15"/>
      <c r="AE297" s="25"/>
    </row>
    <row r="298" spans="5:31" ht="12.75">
      <c r="E298" s="23"/>
      <c r="F298" s="23"/>
      <c r="H298" s="24"/>
      <c r="I298" s="24"/>
      <c r="S298" s="25"/>
      <c r="T298" s="25"/>
      <c r="V298" s="15"/>
      <c r="W298" s="15"/>
      <c r="AE298" s="25"/>
    </row>
    <row r="299" spans="5:31" ht="12.75">
      <c r="E299" s="23"/>
      <c r="F299" s="23"/>
      <c r="H299" s="24"/>
      <c r="I299" s="24"/>
      <c r="S299" s="25"/>
      <c r="T299" s="25"/>
      <c r="V299" s="15"/>
      <c r="W299" s="15"/>
      <c r="AE299" s="25"/>
    </row>
    <row r="300" spans="5:31" ht="12.75">
      <c r="E300" s="23"/>
      <c r="F300" s="23"/>
      <c r="H300" s="24"/>
      <c r="I300" s="24"/>
      <c r="S300" s="25"/>
      <c r="T300" s="25"/>
      <c r="V300" s="15"/>
      <c r="W300" s="15"/>
      <c r="AE300" s="25"/>
    </row>
    <row r="301" spans="5:31" ht="12.75">
      <c r="E301" s="23"/>
      <c r="F301" s="23"/>
      <c r="H301" s="24"/>
      <c r="I301" s="24"/>
      <c r="S301" s="25"/>
      <c r="T301" s="25"/>
      <c r="V301" s="15"/>
      <c r="W301" s="15"/>
      <c r="AE301" s="25"/>
    </row>
    <row r="302" spans="5:31" ht="12.75">
      <c r="E302" s="23"/>
      <c r="F302" s="23"/>
      <c r="H302" s="24"/>
      <c r="I302" s="24"/>
      <c r="S302" s="25"/>
      <c r="T302" s="25"/>
      <c r="V302" s="15"/>
      <c r="W302" s="15"/>
      <c r="AE302" s="25"/>
    </row>
    <row r="303" spans="5:31" ht="12.75">
      <c r="E303" s="23"/>
      <c r="F303" s="23"/>
      <c r="H303" s="24"/>
      <c r="I303" s="24"/>
      <c r="S303" s="25"/>
      <c r="T303" s="25"/>
      <c r="V303" s="15"/>
      <c r="W303" s="15"/>
      <c r="AE303" s="25"/>
    </row>
    <row r="304" spans="5:31" ht="12.75">
      <c r="E304" s="23"/>
      <c r="F304" s="23"/>
      <c r="H304" s="24"/>
      <c r="I304" s="24"/>
      <c r="S304" s="25"/>
      <c r="T304" s="25"/>
      <c r="V304" s="15"/>
      <c r="W304" s="15"/>
      <c r="AE304" s="25"/>
    </row>
    <row r="305" spans="5:31" ht="12.75">
      <c r="E305" s="23"/>
      <c r="F305" s="23"/>
      <c r="H305" s="24"/>
      <c r="I305" s="24"/>
      <c r="S305" s="25"/>
      <c r="T305" s="25"/>
      <c r="V305" s="15"/>
      <c r="W305" s="15"/>
      <c r="AE305" s="25"/>
    </row>
    <row r="306" spans="5:31" ht="12.75">
      <c r="E306" s="23"/>
      <c r="F306" s="23"/>
      <c r="H306" s="24"/>
      <c r="I306" s="24"/>
      <c r="S306" s="25"/>
      <c r="T306" s="25"/>
      <c r="V306" s="15"/>
      <c r="W306" s="15"/>
      <c r="AE306" s="25"/>
    </row>
    <row r="307" spans="5:31" ht="12.75">
      <c r="E307" s="23"/>
      <c r="F307" s="23"/>
      <c r="H307" s="24"/>
      <c r="I307" s="24"/>
      <c r="S307" s="25"/>
      <c r="T307" s="25"/>
      <c r="V307" s="15"/>
      <c r="W307" s="15"/>
      <c r="AE307" s="25"/>
    </row>
    <row r="308" spans="5:31" ht="12.75">
      <c r="E308" s="23"/>
      <c r="F308" s="23"/>
      <c r="H308" s="24"/>
      <c r="I308" s="24"/>
      <c r="V308" s="15"/>
      <c r="W308" s="15"/>
    </row>
    <row r="309" spans="5:31" ht="12.75">
      <c r="E309" s="23"/>
      <c r="F309" s="23"/>
      <c r="H309" s="24"/>
      <c r="I309" s="24"/>
      <c r="S309" s="25"/>
      <c r="T309" s="25"/>
      <c r="V309" s="15"/>
      <c r="W309" s="15"/>
      <c r="AE309" s="25"/>
    </row>
    <row r="310" spans="5:31" ht="12.75">
      <c r="E310" s="23"/>
      <c r="F310" s="23"/>
      <c r="H310" s="24"/>
      <c r="I310" s="24"/>
      <c r="S310" s="25"/>
      <c r="T310" s="25"/>
      <c r="V310" s="15"/>
      <c r="W310" s="15"/>
      <c r="AE310" s="25"/>
    </row>
    <row r="311" spans="5:31" ht="12.75">
      <c r="E311" s="23"/>
      <c r="F311" s="23"/>
      <c r="H311" s="24"/>
      <c r="I311" s="24"/>
      <c r="S311" s="25"/>
      <c r="T311" s="25"/>
      <c r="V311" s="15"/>
      <c r="W311" s="15"/>
      <c r="AE311" s="25"/>
    </row>
    <row r="312" spans="5:31" ht="12.75">
      <c r="E312" s="23"/>
      <c r="F312" s="23"/>
      <c r="H312" s="24"/>
      <c r="I312" s="24"/>
      <c r="S312" s="25"/>
      <c r="T312" s="25"/>
      <c r="V312" s="15"/>
      <c r="W312" s="15"/>
      <c r="AE312" s="25"/>
    </row>
    <row r="313" spans="5:31" ht="12.75">
      <c r="E313" s="23"/>
      <c r="F313" s="23"/>
      <c r="H313" s="24"/>
      <c r="I313" s="24"/>
      <c r="S313" s="25"/>
      <c r="T313" s="25"/>
      <c r="V313" s="15"/>
      <c r="W313" s="15"/>
      <c r="AE313" s="25"/>
    </row>
    <row r="314" spans="5:31" ht="12.75">
      <c r="E314" s="23"/>
      <c r="F314" s="23"/>
      <c r="H314" s="24"/>
      <c r="I314" s="24"/>
      <c r="S314" s="25"/>
      <c r="T314" s="25"/>
      <c r="V314" s="15"/>
      <c r="W314" s="15"/>
      <c r="AE314" s="25"/>
    </row>
    <row r="315" spans="5:31" ht="12.75">
      <c r="E315" s="23"/>
      <c r="F315" s="23"/>
      <c r="H315" s="24"/>
      <c r="I315" s="24"/>
      <c r="S315" s="25"/>
      <c r="T315" s="25"/>
      <c r="V315" s="15"/>
      <c r="W315" s="15"/>
      <c r="AE315" s="25"/>
    </row>
    <row r="316" spans="5:31" ht="12.75">
      <c r="E316" s="23"/>
      <c r="F316" s="23"/>
      <c r="H316" s="24"/>
      <c r="I316" s="24"/>
      <c r="S316" s="25"/>
      <c r="T316" s="25"/>
      <c r="V316" s="15"/>
      <c r="W316" s="15"/>
      <c r="AE316" s="25"/>
    </row>
    <row r="317" spans="5:31" ht="12.75">
      <c r="E317" s="23"/>
      <c r="F317" s="23"/>
      <c r="H317" s="24"/>
      <c r="I317" s="24"/>
      <c r="S317" s="25"/>
      <c r="T317" s="25"/>
      <c r="V317" s="15"/>
      <c r="W317" s="15"/>
      <c r="AE317" s="25"/>
    </row>
    <row r="318" spans="5:31" ht="12.75">
      <c r="E318" s="23"/>
      <c r="F318" s="23"/>
      <c r="H318" s="24"/>
      <c r="I318" s="24"/>
      <c r="S318" s="25"/>
      <c r="T318" s="25"/>
      <c r="V318" s="15"/>
      <c r="W318" s="15"/>
      <c r="AE318" s="25"/>
    </row>
    <row r="319" spans="5:31" ht="12.75">
      <c r="E319" s="23"/>
      <c r="F319" s="23"/>
      <c r="H319" s="24"/>
      <c r="I319" s="24"/>
      <c r="S319" s="25"/>
      <c r="T319" s="25"/>
      <c r="V319" s="15"/>
      <c r="W319" s="15"/>
      <c r="AE319" s="25"/>
    </row>
    <row r="320" spans="5:31" ht="12.75">
      <c r="E320" s="23"/>
      <c r="F320" s="23"/>
      <c r="H320" s="24"/>
      <c r="I320" s="24"/>
      <c r="S320" s="25"/>
      <c r="T320" s="25"/>
      <c r="V320" s="15"/>
      <c r="W320" s="15"/>
      <c r="AE320" s="25"/>
    </row>
    <row r="321" spans="5:31" ht="12.75">
      <c r="E321" s="23"/>
      <c r="F321" s="23"/>
      <c r="H321" s="24"/>
      <c r="I321" s="24"/>
      <c r="S321" s="25"/>
      <c r="T321" s="25"/>
      <c r="V321" s="15"/>
      <c r="W321" s="15"/>
      <c r="AE321" s="25"/>
    </row>
    <row r="322" spans="5:31" ht="12.75">
      <c r="E322" s="23"/>
      <c r="F322" s="23"/>
      <c r="H322" s="24"/>
      <c r="I322" s="24"/>
      <c r="S322" s="25"/>
      <c r="T322" s="25"/>
      <c r="V322" s="15"/>
      <c r="W322" s="15"/>
      <c r="AE322" s="25"/>
    </row>
    <row r="323" spans="5:31" ht="12.75">
      <c r="E323" s="23"/>
      <c r="F323" s="23"/>
      <c r="H323" s="24"/>
      <c r="I323" s="24"/>
      <c r="S323" s="25"/>
      <c r="T323" s="25"/>
      <c r="V323" s="15"/>
      <c r="W323" s="15"/>
      <c r="AE323" s="25"/>
    </row>
    <row r="324" spans="5:31" ht="12.75">
      <c r="E324" s="23"/>
      <c r="F324" s="23"/>
      <c r="H324" s="24"/>
      <c r="I324" s="24"/>
      <c r="S324" s="25"/>
      <c r="T324" s="25"/>
      <c r="V324" s="15"/>
      <c r="W324" s="15"/>
      <c r="AE324" s="25"/>
    </row>
    <row r="325" spans="5:31" ht="12.75">
      <c r="E325" s="23"/>
      <c r="F325" s="23"/>
      <c r="H325" s="24"/>
      <c r="I325" s="24"/>
      <c r="S325" s="25"/>
      <c r="T325" s="25"/>
      <c r="V325" s="15"/>
      <c r="W325" s="15"/>
      <c r="AE325" s="25"/>
    </row>
    <row r="326" spans="5:31" ht="12.75">
      <c r="E326" s="23"/>
      <c r="F326" s="23"/>
      <c r="H326" s="24"/>
      <c r="I326" s="24"/>
      <c r="S326" s="25"/>
      <c r="T326" s="25"/>
      <c r="V326" s="15"/>
      <c r="W326" s="15"/>
      <c r="AE326" s="25"/>
    </row>
    <row r="327" spans="5:31" ht="12.75">
      <c r="E327" s="23"/>
      <c r="F327" s="23"/>
      <c r="H327" s="24"/>
      <c r="I327" s="24"/>
      <c r="S327" s="25"/>
      <c r="T327" s="25"/>
      <c r="V327" s="15"/>
      <c r="W327" s="15"/>
      <c r="AE327" s="25"/>
    </row>
    <row r="328" spans="5:31" ht="12.75">
      <c r="E328" s="23"/>
      <c r="F328" s="23"/>
      <c r="H328" s="24"/>
      <c r="I328" s="24"/>
      <c r="S328" s="25"/>
      <c r="T328" s="25"/>
      <c r="V328" s="15"/>
      <c r="W328" s="15"/>
      <c r="AE328" s="25"/>
    </row>
    <row r="329" spans="5:31" ht="12.75">
      <c r="E329" s="23"/>
      <c r="F329" s="23"/>
      <c r="H329" s="24"/>
      <c r="I329" s="24"/>
      <c r="S329" s="25"/>
      <c r="T329" s="25"/>
      <c r="V329" s="15"/>
      <c r="W329" s="15"/>
      <c r="AE329" s="25"/>
    </row>
    <row r="330" spans="5:31" ht="12.75">
      <c r="E330" s="23"/>
      <c r="F330" s="23"/>
      <c r="H330" s="24"/>
      <c r="I330" s="24"/>
      <c r="S330" s="25"/>
      <c r="T330" s="25"/>
      <c r="V330" s="15"/>
      <c r="W330" s="15"/>
      <c r="AE330" s="25"/>
    </row>
    <row r="331" spans="5:31" ht="12.75">
      <c r="E331" s="23"/>
      <c r="F331" s="23"/>
      <c r="H331" s="24"/>
      <c r="I331" s="24"/>
      <c r="S331" s="25"/>
      <c r="T331" s="25"/>
      <c r="V331" s="15"/>
      <c r="W331" s="15"/>
      <c r="AE331" s="25"/>
    </row>
    <row r="332" spans="5:31" ht="12.75">
      <c r="E332" s="23"/>
      <c r="F332" s="23"/>
      <c r="H332" s="24"/>
      <c r="I332" s="24"/>
      <c r="S332" s="25"/>
      <c r="T332" s="25"/>
      <c r="V332" s="15"/>
      <c r="W332" s="15"/>
      <c r="AE332" s="25"/>
    </row>
    <row r="333" spans="5:31" ht="12.75">
      <c r="E333" s="23"/>
      <c r="F333" s="23"/>
      <c r="H333" s="24"/>
      <c r="I333" s="24"/>
      <c r="S333" s="25"/>
      <c r="T333" s="25"/>
      <c r="V333" s="15"/>
      <c r="W333" s="15"/>
      <c r="AE333" s="25"/>
    </row>
    <row r="334" spans="5:31" ht="12.75">
      <c r="E334" s="23"/>
      <c r="F334" s="23"/>
      <c r="H334" s="24"/>
      <c r="I334" s="24"/>
      <c r="S334" s="25"/>
      <c r="T334" s="25"/>
      <c r="V334" s="15"/>
      <c r="W334" s="15"/>
      <c r="AE334" s="25"/>
    </row>
    <row r="335" spans="5:31" ht="12.75">
      <c r="E335" s="23"/>
      <c r="F335" s="23"/>
      <c r="H335" s="24"/>
      <c r="I335" s="24"/>
      <c r="S335" s="25"/>
      <c r="T335" s="25"/>
      <c r="V335" s="15"/>
      <c r="W335" s="15"/>
      <c r="AE335" s="25"/>
    </row>
    <row r="336" spans="5:31" ht="12.75">
      <c r="E336" s="23"/>
      <c r="F336" s="23"/>
      <c r="H336" s="24"/>
      <c r="I336" s="24"/>
      <c r="S336" s="25"/>
      <c r="T336" s="25"/>
      <c r="V336" s="15"/>
      <c r="W336" s="15"/>
      <c r="AE336" s="25"/>
    </row>
    <row r="337" spans="5:31" ht="12.75">
      <c r="E337" s="23"/>
      <c r="F337" s="23"/>
      <c r="H337" s="24"/>
      <c r="I337" s="24"/>
      <c r="S337" s="25"/>
      <c r="T337" s="25"/>
      <c r="V337" s="15"/>
      <c r="W337" s="15"/>
      <c r="AE337" s="25"/>
    </row>
    <row r="338" spans="5:31" ht="12.75">
      <c r="E338" s="23"/>
      <c r="F338" s="23"/>
      <c r="H338" s="24"/>
      <c r="I338" s="24"/>
      <c r="S338" s="25"/>
      <c r="T338" s="25"/>
      <c r="V338" s="15"/>
      <c r="W338" s="15"/>
      <c r="AE338" s="25"/>
    </row>
    <row r="339" spans="5:31" ht="12.75">
      <c r="E339" s="23"/>
      <c r="F339" s="23"/>
      <c r="H339" s="24"/>
      <c r="I339" s="24"/>
      <c r="S339" s="25"/>
      <c r="T339" s="25"/>
      <c r="V339" s="15"/>
      <c r="W339" s="15"/>
      <c r="AE339" s="25"/>
    </row>
    <row r="340" spans="5:31" ht="12.75">
      <c r="E340" s="23"/>
      <c r="F340" s="23"/>
      <c r="H340" s="24"/>
      <c r="I340" s="24"/>
      <c r="S340" s="25"/>
      <c r="T340" s="25"/>
      <c r="V340" s="15"/>
      <c r="W340" s="15"/>
      <c r="AE340" s="25"/>
    </row>
    <row r="341" spans="5:31" ht="12.75">
      <c r="E341" s="23"/>
      <c r="F341" s="23"/>
      <c r="H341" s="24"/>
      <c r="I341" s="24"/>
      <c r="S341" s="25"/>
      <c r="T341" s="25"/>
      <c r="V341" s="15"/>
      <c r="W341" s="15"/>
      <c r="AE341" s="25"/>
    </row>
    <row r="342" spans="5:31" ht="12.75">
      <c r="E342" s="23"/>
      <c r="F342" s="23"/>
      <c r="H342" s="24"/>
      <c r="I342" s="24"/>
      <c r="S342" s="25"/>
      <c r="T342" s="25"/>
      <c r="V342" s="15"/>
      <c r="W342" s="15"/>
      <c r="AE342" s="25"/>
    </row>
    <row r="343" spans="5:31" ht="12.75">
      <c r="E343" s="23"/>
      <c r="F343" s="23"/>
      <c r="H343" s="24"/>
      <c r="I343" s="24"/>
      <c r="S343" s="25"/>
      <c r="T343" s="25"/>
      <c r="V343" s="15"/>
      <c r="W343" s="15"/>
      <c r="AE343" s="25"/>
    </row>
    <row r="344" spans="5:31" ht="12.75">
      <c r="E344" s="23"/>
      <c r="F344" s="23"/>
      <c r="H344" s="24"/>
      <c r="I344" s="24"/>
      <c r="S344" s="25"/>
      <c r="T344" s="25"/>
      <c r="V344" s="15"/>
      <c r="W344" s="15"/>
      <c r="AE344" s="25"/>
    </row>
    <row r="345" spans="5:31" ht="12.75">
      <c r="E345" s="23"/>
      <c r="F345" s="23"/>
      <c r="H345" s="24"/>
      <c r="I345" s="24"/>
      <c r="S345" s="25"/>
      <c r="T345" s="25"/>
      <c r="V345" s="15"/>
      <c r="W345" s="15"/>
      <c r="AE345" s="25"/>
    </row>
    <row r="346" spans="5:31" ht="12.75">
      <c r="E346" s="23"/>
      <c r="F346" s="23"/>
      <c r="H346" s="24"/>
      <c r="I346" s="24"/>
      <c r="S346" s="25"/>
      <c r="T346" s="25"/>
      <c r="V346" s="15"/>
      <c r="W346" s="15"/>
      <c r="AE346" s="25"/>
    </row>
    <row r="347" spans="5:31" ht="12.75">
      <c r="E347" s="23"/>
      <c r="F347" s="23"/>
      <c r="H347" s="24"/>
      <c r="I347" s="24"/>
      <c r="S347" s="25"/>
      <c r="T347" s="25"/>
      <c r="V347" s="15"/>
      <c r="W347" s="15"/>
      <c r="AE347" s="25"/>
    </row>
    <row r="348" spans="5:31" ht="12.75">
      <c r="E348" s="23"/>
      <c r="F348" s="23"/>
      <c r="H348" s="24"/>
      <c r="I348" s="24"/>
      <c r="S348" s="25"/>
      <c r="T348" s="25"/>
      <c r="V348" s="15"/>
      <c r="W348" s="15"/>
      <c r="AE348" s="25"/>
    </row>
    <row r="349" spans="5:31" ht="12.75">
      <c r="E349" s="23"/>
      <c r="F349" s="23"/>
      <c r="H349" s="24"/>
      <c r="I349" s="24"/>
      <c r="S349" s="25"/>
      <c r="T349" s="25"/>
      <c r="V349" s="15"/>
      <c r="W349" s="15"/>
      <c r="AE349" s="25"/>
    </row>
    <row r="350" spans="5:31" ht="12.75">
      <c r="E350" s="23"/>
      <c r="F350" s="23"/>
      <c r="H350" s="24"/>
      <c r="I350" s="24"/>
      <c r="S350" s="25"/>
      <c r="T350" s="25"/>
      <c r="V350" s="15"/>
      <c r="W350" s="15"/>
      <c r="AE350" s="25"/>
    </row>
    <row r="351" spans="5:31" ht="12.75">
      <c r="E351" s="23"/>
      <c r="F351" s="23"/>
      <c r="H351" s="24"/>
      <c r="I351" s="24"/>
      <c r="S351" s="25"/>
      <c r="T351" s="25"/>
      <c r="V351" s="15"/>
      <c r="W351" s="15"/>
      <c r="AE351" s="25"/>
    </row>
    <row r="352" spans="5:31" ht="12.75">
      <c r="E352" s="23"/>
      <c r="F352" s="23"/>
      <c r="H352" s="24"/>
      <c r="I352" s="24"/>
      <c r="S352" s="25"/>
      <c r="T352" s="25"/>
      <c r="V352" s="15"/>
      <c r="W352" s="15"/>
      <c r="AE352" s="25"/>
    </row>
    <row r="353" spans="5:41" ht="12.75">
      <c r="E353" s="23"/>
      <c r="F353" s="23"/>
      <c r="H353" s="24"/>
      <c r="I353" s="24"/>
      <c r="S353" s="25"/>
      <c r="T353" s="25"/>
      <c r="V353" s="15"/>
      <c r="W353" s="15"/>
      <c r="AE353" s="25"/>
    </row>
    <row r="354" spans="5:41" ht="12.75">
      <c r="E354" s="23"/>
      <c r="F354" s="23"/>
      <c r="H354" s="24"/>
      <c r="I354" s="24"/>
      <c r="S354" s="25"/>
      <c r="T354" s="25"/>
      <c r="V354" s="15"/>
      <c r="W354" s="15"/>
      <c r="AE354" s="25"/>
    </row>
    <row r="355" spans="5:41" ht="12.75">
      <c r="E355" s="23"/>
      <c r="F355" s="23"/>
      <c r="H355" s="24"/>
      <c r="I355" s="24"/>
      <c r="S355" s="25"/>
      <c r="T355" s="25"/>
      <c r="V355" s="15"/>
      <c r="W355" s="15"/>
      <c r="AE355" s="25"/>
    </row>
    <row r="356" spans="5:41" ht="12.75">
      <c r="E356" s="23"/>
      <c r="F356" s="23"/>
      <c r="H356" s="24"/>
      <c r="I356" s="24"/>
      <c r="S356" s="25"/>
      <c r="T356" s="25"/>
      <c r="V356" s="15"/>
      <c r="W356" s="15"/>
      <c r="AE356" s="25"/>
    </row>
    <row r="357" spans="5:41" ht="12.75">
      <c r="E357" s="23"/>
      <c r="F357" s="23"/>
      <c r="H357" s="24"/>
      <c r="I357" s="24"/>
      <c r="S357" s="25"/>
      <c r="T357" s="25"/>
      <c r="V357" s="15"/>
      <c r="W357" s="15"/>
      <c r="AE357" s="25"/>
    </row>
    <row r="358" spans="5:41" ht="12.75">
      <c r="E358" s="23"/>
      <c r="F358" s="23"/>
      <c r="H358" s="24"/>
      <c r="I358" s="24"/>
      <c r="S358" s="25"/>
      <c r="T358" s="25"/>
      <c r="V358" s="15"/>
      <c r="W358" s="15"/>
      <c r="AE358" s="25"/>
    </row>
    <row r="359" spans="5:41" ht="12.75">
      <c r="E359" s="23"/>
      <c r="F359" s="23"/>
      <c r="H359" s="24"/>
      <c r="I359" s="24"/>
      <c r="S359" s="25"/>
      <c r="T359" s="25"/>
      <c r="V359" s="15"/>
      <c r="W359" s="15"/>
      <c r="AE359" s="25"/>
    </row>
    <row r="360" spans="5:41" ht="12.75">
      <c r="E360" s="23"/>
      <c r="F360" s="23"/>
      <c r="H360" s="24"/>
      <c r="I360" s="24"/>
      <c r="S360" s="25"/>
      <c r="T360" s="25"/>
      <c r="V360" s="15"/>
      <c r="W360" s="15"/>
      <c r="AE360" s="25"/>
    </row>
    <row r="361" spans="5:41" ht="12.75">
      <c r="E361" s="23"/>
      <c r="F361" s="23"/>
      <c r="H361" s="24"/>
      <c r="I361" s="24"/>
      <c r="S361" s="25"/>
      <c r="T361" s="25"/>
      <c r="V361" s="15"/>
      <c r="W361" s="15"/>
      <c r="AE361" s="25"/>
    </row>
    <row r="362" spans="5:41" ht="12.75">
      <c r="E362" s="23"/>
      <c r="F362" s="23"/>
      <c r="G362" s="25"/>
      <c r="H362" s="24"/>
      <c r="I362" s="24"/>
      <c r="J362" s="25"/>
      <c r="K362" s="25"/>
      <c r="L362" s="25"/>
      <c r="O362" s="25"/>
      <c r="P362" s="25"/>
      <c r="Q362" s="25"/>
      <c r="R362" s="25"/>
      <c r="S362" s="25"/>
      <c r="T362" s="25"/>
      <c r="U362" s="25"/>
      <c r="V362" s="25"/>
      <c r="W362" s="25"/>
      <c r="AE362" s="25"/>
      <c r="AF362" s="25"/>
      <c r="AG362" s="25"/>
      <c r="AH362" s="25"/>
      <c r="AI362" s="25"/>
      <c r="AK362" s="25"/>
      <c r="AL362" s="25"/>
      <c r="AM362" s="25"/>
      <c r="AN362" s="25"/>
      <c r="AO362" s="25"/>
    </row>
    <row r="363" spans="5:41" ht="12.75">
      <c r="E363" s="23"/>
      <c r="F363" s="23"/>
      <c r="H363" s="24"/>
      <c r="I363" s="24"/>
      <c r="S363" s="25"/>
      <c r="T363" s="25"/>
      <c r="V363" s="15"/>
      <c r="W363" s="15"/>
      <c r="AE363" s="25"/>
    </row>
    <row r="364" spans="5:41" ht="12.75">
      <c r="E364" s="23"/>
      <c r="F364" s="23"/>
      <c r="H364" s="24"/>
      <c r="I364" s="24"/>
      <c r="S364" s="25"/>
      <c r="T364" s="25"/>
      <c r="V364" s="15"/>
      <c r="W364" s="15"/>
      <c r="AE364" s="25"/>
    </row>
    <row r="365" spans="5:41" ht="12.75">
      <c r="E365" s="23"/>
      <c r="F365" s="23"/>
      <c r="H365" s="24"/>
      <c r="I365" s="24"/>
      <c r="S365" s="25"/>
      <c r="T365" s="25"/>
      <c r="V365" s="15"/>
      <c r="W365" s="15"/>
      <c r="AE365" s="25"/>
    </row>
    <row r="366" spans="5:41" ht="12.75">
      <c r="E366" s="23"/>
      <c r="F366" s="23"/>
      <c r="H366" s="24"/>
      <c r="I366" s="24"/>
      <c r="S366" s="25"/>
      <c r="T366" s="25"/>
      <c r="V366" s="15"/>
      <c r="W366" s="15"/>
      <c r="AE366" s="25"/>
    </row>
    <row r="367" spans="5:41" ht="12.75">
      <c r="E367" s="23"/>
      <c r="F367" s="23"/>
      <c r="H367" s="24"/>
      <c r="I367" s="24"/>
      <c r="S367" s="25"/>
      <c r="T367" s="25"/>
      <c r="V367" s="15"/>
      <c r="W367" s="15"/>
      <c r="AE367" s="25"/>
    </row>
    <row r="368" spans="5:41" ht="12.75">
      <c r="E368" s="23"/>
      <c r="F368" s="23"/>
      <c r="H368" s="24"/>
      <c r="I368" s="24"/>
      <c r="S368" s="25"/>
      <c r="T368" s="25"/>
      <c r="V368" s="15"/>
      <c r="W368" s="15"/>
      <c r="AE368" s="25"/>
    </row>
    <row r="369" spans="5:31" ht="12.75">
      <c r="E369" s="23"/>
      <c r="F369" s="23"/>
      <c r="H369" s="24"/>
      <c r="I369" s="24"/>
      <c r="S369" s="25"/>
      <c r="T369" s="25"/>
      <c r="V369" s="15"/>
      <c r="W369" s="15"/>
      <c r="AE369" s="25"/>
    </row>
    <row r="370" spans="5:31" ht="12.75">
      <c r="E370" s="23"/>
      <c r="F370" s="23"/>
      <c r="H370" s="24"/>
      <c r="I370" s="24"/>
      <c r="S370" s="25"/>
      <c r="T370" s="25"/>
      <c r="V370" s="15"/>
      <c r="W370" s="15"/>
      <c r="AE370" s="25"/>
    </row>
    <row r="371" spans="5:31" ht="12.75">
      <c r="E371" s="23"/>
      <c r="F371" s="23"/>
      <c r="H371" s="24"/>
      <c r="I371" s="24"/>
      <c r="S371" s="25"/>
      <c r="T371" s="25"/>
      <c r="V371" s="15"/>
      <c r="W371" s="15"/>
      <c r="AE371" s="25"/>
    </row>
    <row r="372" spans="5:31" ht="12.75">
      <c r="E372" s="23"/>
      <c r="F372" s="23"/>
      <c r="H372" s="24"/>
      <c r="I372" s="24"/>
      <c r="S372" s="25"/>
      <c r="T372" s="25"/>
      <c r="V372" s="15"/>
      <c r="W372" s="15"/>
      <c r="AE372" s="25"/>
    </row>
    <row r="373" spans="5:31" ht="12.75">
      <c r="E373" s="23"/>
      <c r="F373" s="23"/>
      <c r="H373" s="24"/>
      <c r="I373" s="24"/>
      <c r="S373" s="25"/>
      <c r="T373" s="25"/>
      <c r="V373" s="15"/>
      <c r="W373" s="15"/>
      <c r="AE373" s="25"/>
    </row>
    <row r="374" spans="5:31" ht="12.75">
      <c r="E374" s="23"/>
      <c r="F374" s="23"/>
      <c r="H374" s="24"/>
      <c r="I374" s="24"/>
      <c r="S374" s="25"/>
      <c r="T374" s="25"/>
      <c r="V374" s="15"/>
      <c r="W374" s="15"/>
      <c r="AE374" s="25"/>
    </row>
    <row r="375" spans="5:31" ht="12.75">
      <c r="E375" s="23"/>
      <c r="F375" s="23"/>
      <c r="H375" s="24"/>
      <c r="I375" s="24"/>
      <c r="S375" s="25"/>
      <c r="T375" s="25"/>
      <c r="V375" s="15"/>
      <c r="W375" s="15"/>
      <c r="AE375" s="25"/>
    </row>
    <row r="376" spans="5:31" ht="12.75">
      <c r="E376" s="23"/>
      <c r="F376" s="23"/>
      <c r="H376" s="24"/>
      <c r="I376" s="24"/>
      <c r="S376" s="25"/>
      <c r="T376" s="25"/>
      <c r="V376" s="15"/>
      <c r="W376" s="15"/>
      <c r="AE376" s="25"/>
    </row>
    <row r="377" spans="5:31" ht="12.75">
      <c r="E377" s="23"/>
      <c r="F377" s="23"/>
      <c r="H377" s="24"/>
      <c r="I377" s="24"/>
      <c r="S377" s="25"/>
      <c r="T377" s="25"/>
      <c r="V377" s="15"/>
      <c r="W377" s="15"/>
      <c r="AE377" s="25"/>
    </row>
    <row r="378" spans="5:31" ht="12.75">
      <c r="E378" s="23"/>
      <c r="F378" s="23"/>
      <c r="H378" s="24"/>
      <c r="I378" s="24"/>
      <c r="S378" s="25"/>
      <c r="T378" s="25"/>
      <c r="V378" s="15"/>
      <c r="W378" s="15"/>
      <c r="AE378" s="25"/>
    </row>
    <row r="379" spans="5:31" ht="12.75">
      <c r="E379" s="23"/>
      <c r="F379" s="23"/>
      <c r="H379" s="24"/>
      <c r="I379" s="24"/>
      <c r="S379" s="25"/>
      <c r="T379" s="25"/>
      <c r="V379" s="15"/>
      <c r="W379" s="15"/>
      <c r="AE379" s="25"/>
    </row>
    <row r="380" spans="5:31" ht="12.75">
      <c r="E380" s="23"/>
      <c r="F380" s="23"/>
      <c r="H380" s="24"/>
      <c r="I380" s="24"/>
      <c r="S380" s="25"/>
      <c r="T380" s="25"/>
      <c r="V380" s="15"/>
      <c r="W380" s="15"/>
      <c r="AE380" s="25"/>
    </row>
    <row r="381" spans="5:31" ht="12.75">
      <c r="E381" s="23"/>
      <c r="F381" s="23"/>
      <c r="H381" s="24"/>
      <c r="I381" s="24"/>
      <c r="S381" s="25"/>
      <c r="T381" s="25"/>
      <c r="V381" s="15"/>
      <c r="W381" s="15"/>
      <c r="AE381" s="25"/>
    </row>
    <row r="382" spans="5:31" ht="12.75">
      <c r="E382" s="23"/>
      <c r="F382" s="23"/>
      <c r="H382" s="24"/>
      <c r="I382" s="24"/>
      <c r="S382" s="25"/>
      <c r="T382" s="25"/>
      <c r="V382" s="15"/>
      <c r="W382" s="15"/>
      <c r="AE382" s="25"/>
    </row>
    <row r="383" spans="5:31" ht="12.75">
      <c r="E383" s="23"/>
      <c r="F383" s="23"/>
      <c r="H383" s="24"/>
      <c r="I383" s="24"/>
      <c r="S383" s="25"/>
      <c r="T383" s="25"/>
      <c r="V383" s="15"/>
      <c r="W383" s="15"/>
      <c r="AE383" s="25"/>
    </row>
    <row r="384" spans="5:31" ht="12.75">
      <c r="E384" s="23"/>
      <c r="F384" s="23"/>
      <c r="H384" s="24"/>
      <c r="I384" s="24"/>
      <c r="S384" s="25"/>
      <c r="T384" s="25"/>
      <c r="V384" s="15"/>
      <c r="W384" s="15"/>
      <c r="AE384" s="25"/>
    </row>
    <row r="385" spans="5:31" ht="12.75">
      <c r="E385" s="23"/>
      <c r="F385" s="23"/>
      <c r="H385" s="24"/>
      <c r="I385" s="24"/>
      <c r="S385" s="25"/>
      <c r="T385" s="25"/>
      <c r="V385" s="15"/>
      <c r="W385" s="15"/>
      <c r="AE385" s="25"/>
    </row>
    <row r="386" spans="5:31" ht="12.75">
      <c r="E386" s="23"/>
      <c r="F386" s="23"/>
      <c r="H386" s="24"/>
      <c r="I386" s="24"/>
      <c r="S386" s="25"/>
      <c r="T386" s="25"/>
      <c r="V386" s="15"/>
      <c r="W386" s="15"/>
      <c r="AE386" s="25"/>
    </row>
    <row r="387" spans="5:31" ht="12.75">
      <c r="E387" s="23"/>
      <c r="F387" s="23"/>
      <c r="H387" s="24"/>
      <c r="I387" s="24"/>
      <c r="S387" s="25"/>
      <c r="T387" s="25"/>
      <c r="V387" s="15"/>
      <c r="W387" s="15"/>
      <c r="AE387" s="25"/>
    </row>
    <row r="388" spans="5:31" ht="12.75">
      <c r="E388" s="23"/>
      <c r="F388" s="23"/>
      <c r="H388" s="24"/>
      <c r="I388" s="24"/>
      <c r="S388" s="25"/>
      <c r="T388" s="25"/>
      <c r="V388" s="15"/>
      <c r="W388" s="15"/>
      <c r="AE388" s="25"/>
    </row>
    <row r="389" spans="5:31" ht="12.75">
      <c r="E389" s="23"/>
      <c r="F389" s="23"/>
      <c r="H389" s="24"/>
      <c r="I389" s="24"/>
      <c r="S389" s="25"/>
      <c r="T389" s="25"/>
      <c r="V389" s="15"/>
      <c r="W389" s="15"/>
      <c r="AE389" s="25"/>
    </row>
    <row r="390" spans="5:31" ht="12.75">
      <c r="E390" s="23"/>
      <c r="F390" s="23"/>
      <c r="H390" s="24"/>
      <c r="I390" s="24"/>
      <c r="S390" s="25"/>
      <c r="T390" s="25"/>
      <c r="V390" s="15"/>
      <c r="W390" s="15"/>
      <c r="AE390" s="25"/>
    </row>
    <row r="391" spans="5:31" ht="12.75">
      <c r="E391" s="23"/>
      <c r="F391" s="23"/>
      <c r="H391" s="24"/>
      <c r="I391" s="24"/>
      <c r="S391" s="25"/>
      <c r="T391" s="25"/>
      <c r="V391" s="15"/>
      <c r="W391" s="15"/>
      <c r="AE391" s="25"/>
    </row>
    <row r="392" spans="5:31" ht="12.75">
      <c r="E392" s="23"/>
      <c r="F392" s="23"/>
      <c r="H392" s="24"/>
      <c r="I392" s="24"/>
      <c r="S392" s="25"/>
      <c r="T392" s="25"/>
      <c r="V392" s="15"/>
      <c r="W392" s="15"/>
      <c r="AE392" s="25"/>
    </row>
    <row r="393" spans="5:31" ht="12.75">
      <c r="E393" s="23"/>
      <c r="F393" s="23"/>
      <c r="H393" s="24"/>
      <c r="I393" s="24"/>
      <c r="S393" s="25"/>
      <c r="T393" s="25"/>
      <c r="V393" s="15"/>
      <c r="W393" s="15"/>
      <c r="AE393" s="25"/>
    </row>
    <row r="394" spans="5:31" ht="12.75">
      <c r="E394" s="23"/>
      <c r="F394" s="23"/>
      <c r="H394" s="24"/>
      <c r="I394" s="24"/>
      <c r="S394" s="25"/>
      <c r="T394" s="25"/>
      <c r="V394" s="15"/>
      <c r="W394" s="15"/>
      <c r="AE394" s="25"/>
    </row>
    <row r="395" spans="5:31" ht="12.75">
      <c r="E395" s="23"/>
      <c r="F395" s="23"/>
      <c r="H395" s="24"/>
      <c r="I395" s="24"/>
      <c r="S395" s="25"/>
      <c r="T395" s="25"/>
      <c r="V395" s="15"/>
      <c r="W395" s="15"/>
      <c r="AE395" s="25"/>
    </row>
    <row r="396" spans="5:31" ht="12.75">
      <c r="E396" s="23"/>
      <c r="F396" s="23"/>
      <c r="H396" s="24"/>
      <c r="I396" s="24"/>
      <c r="S396" s="25"/>
      <c r="T396" s="25"/>
      <c r="V396" s="15"/>
      <c r="W396" s="15"/>
      <c r="AE396" s="25"/>
    </row>
    <row r="397" spans="5:31" ht="12.75">
      <c r="E397" s="23"/>
      <c r="F397" s="23"/>
      <c r="H397" s="24"/>
      <c r="I397" s="24"/>
      <c r="S397" s="25"/>
      <c r="T397" s="25"/>
      <c r="V397" s="15"/>
      <c r="W397" s="15"/>
      <c r="AE397" s="25"/>
    </row>
    <row r="398" spans="5:31" ht="12.75">
      <c r="E398" s="23"/>
      <c r="F398" s="23"/>
      <c r="H398" s="24"/>
      <c r="I398" s="24"/>
      <c r="S398" s="25"/>
      <c r="T398" s="25"/>
      <c r="V398" s="15"/>
      <c r="W398" s="15"/>
      <c r="AE398" s="25"/>
    </row>
    <row r="399" spans="5:31" ht="12.75">
      <c r="E399" s="23"/>
      <c r="F399" s="23"/>
      <c r="H399" s="24"/>
      <c r="I399" s="24"/>
      <c r="S399" s="25"/>
      <c r="T399" s="25"/>
      <c r="V399" s="15"/>
      <c r="W399" s="15"/>
      <c r="AE399" s="25"/>
    </row>
    <row r="400" spans="5:31" ht="12.75">
      <c r="E400" s="23"/>
      <c r="F400" s="23"/>
      <c r="H400" s="24"/>
      <c r="I400" s="24"/>
      <c r="S400" s="25"/>
      <c r="T400" s="25"/>
      <c r="V400" s="15"/>
      <c r="W400" s="15"/>
      <c r="AE400" s="25"/>
    </row>
    <row r="401" spans="5:31" ht="12.75">
      <c r="E401" s="23"/>
      <c r="F401" s="23"/>
      <c r="H401" s="24"/>
      <c r="I401" s="24"/>
      <c r="S401" s="25"/>
      <c r="T401" s="25"/>
      <c r="V401" s="15"/>
      <c r="W401" s="15"/>
      <c r="AE401" s="25"/>
    </row>
    <row r="402" spans="5:31" ht="12.75">
      <c r="E402" s="23"/>
      <c r="F402" s="23"/>
      <c r="H402" s="24"/>
      <c r="I402" s="24"/>
      <c r="S402" s="25"/>
      <c r="T402" s="25"/>
      <c r="V402" s="15"/>
      <c r="W402" s="15"/>
      <c r="AE402" s="25"/>
    </row>
    <row r="403" spans="5:31" ht="12.75">
      <c r="E403" s="23"/>
      <c r="F403" s="23"/>
      <c r="H403" s="24"/>
      <c r="I403" s="24"/>
      <c r="S403" s="25"/>
      <c r="T403" s="25"/>
      <c r="V403" s="15"/>
      <c r="W403" s="15"/>
      <c r="AE403" s="25"/>
    </row>
    <row r="404" spans="5:31" ht="12.75">
      <c r="E404" s="23"/>
      <c r="F404" s="23"/>
      <c r="H404" s="24"/>
      <c r="I404" s="24"/>
      <c r="S404" s="25"/>
      <c r="T404" s="25"/>
      <c r="V404" s="15"/>
      <c r="W404" s="15"/>
      <c r="AE404" s="25"/>
    </row>
    <row r="405" spans="5:31" ht="12.75">
      <c r="E405" s="23"/>
      <c r="F405" s="23"/>
      <c r="H405" s="24"/>
      <c r="I405" s="24"/>
      <c r="S405" s="25"/>
      <c r="T405" s="25"/>
      <c r="V405" s="15"/>
      <c r="W405" s="15"/>
      <c r="AE405" s="25"/>
    </row>
    <row r="406" spans="5:31" ht="12.75">
      <c r="E406" s="23"/>
      <c r="F406" s="23"/>
      <c r="H406" s="24"/>
      <c r="I406" s="24"/>
      <c r="S406" s="25"/>
      <c r="T406" s="25"/>
      <c r="V406" s="15"/>
      <c r="W406" s="15"/>
      <c r="AE406" s="25"/>
    </row>
    <row r="407" spans="5:31" ht="12.75">
      <c r="E407" s="23"/>
      <c r="F407" s="23"/>
      <c r="H407" s="24"/>
      <c r="I407" s="24"/>
      <c r="S407" s="25"/>
      <c r="T407" s="25"/>
      <c r="V407" s="15"/>
      <c r="W407" s="15"/>
      <c r="AE407" s="25"/>
    </row>
    <row r="408" spans="5:31" ht="12.75">
      <c r="E408" s="23"/>
      <c r="F408" s="23"/>
      <c r="H408" s="24"/>
      <c r="I408" s="24"/>
      <c r="S408" s="25"/>
      <c r="T408" s="25"/>
      <c r="V408" s="15"/>
      <c r="W408" s="15"/>
      <c r="AE408" s="25"/>
    </row>
    <row r="409" spans="5:31" ht="12.75">
      <c r="E409" s="23"/>
      <c r="F409" s="23"/>
      <c r="H409" s="24"/>
      <c r="I409" s="24"/>
      <c r="S409" s="25"/>
      <c r="T409" s="25"/>
      <c r="V409" s="15"/>
      <c r="W409" s="15"/>
      <c r="AE409" s="25"/>
    </row>
    <row r="410" spans="5:31" ht="12.75">
      <c r="E410" s="23"/>
      <c r="F410" s="23"/>
      <c r="H410" s="24"/>
      <c r="I410" s="24"/>
      <c r="S410" s="25"/>
      <c r="T410" s="25"/>
      <c r="V410" s="15"/>
      <c r="W410" s="15"/>
      <c r="AE410" s="25"/>
    </row>
    <row r="411" spans="5:31" ht="12.75">
      <c r="E411" s="23"/>
      <c r="F411" s="23"/>
      <c r="H411" s="24"/>
      <c r="I411" s="24"/>
      <c r="S411" s="25"/>
      <c r="T411" s="25"/>
      <c r="V411" s="15"/>
      <c r="W411" s="15"/>
      <c r="AE411" s="25"/>
    </row>
    <row r="412" spans="5:31" ht="12.75">
      <c r="E412" s="23"/>
      <c r="F412" s="23"/>
      <c r="H412" s="24"/>
      <c r="I412" s="24"/>
      <c r="S412" s="25"/>
      <c r="T412" s="25"/>
      <c r="V412" s="15"/>
      <c r="W412" s="15"/>
      <c r="AE412" s="25"/>
    </row>
    <row r="413" spans="5:31" ht="12.75">
      <c r="E413" s="23"/>
      <c r="F413" s="23"/>
      <c r="H413" s="24"/>
      <c r="I413" s="24"/>
      <c r="S413" s="25"/>
      <c r="T413" s="25"/>
      <c r="V413" s="15"/>
      <c r="W413" s="15"/>
      <c r="AE413" s="25"/>
    </row>
    <row r="414" spans="5:31" ht="12.75">
      <c r="E414" s="23"/>
      <c r="F414" s="23"/>
      <c r="H414" s="24"/>
      <c r="I414" s="24"/>
      <c r="S414" s="25"/>
      <c r="T414" s="25"/>
      <c r="V414" s="15"/>
      <c r="W414" s="15"/>
      <c r="AE414" s="25"/>
    </row>
    <row r="415" spans="5:31" ht="12.75">
      <c r="E415" s="23"/>
      <c r="F415" s="23"/>
      <c r="H415" s="24"/>
      <c r="I415" s="24"/>
      <c r="S415" s="25"/>
      <c r="T415" s="25"/>
      <c r="V415" s="15"/>
      <c r="W415" s="15"/>
      <c r="AE415" s="25"/>
    </row>
    <row r="416" spans="5:31" ht="12.75">
      <c r="E416" s="23"/>
      <c r="F416" s="23"/>
      <c r="H416" s="24"/>
      <c r="I416" s="24"/>
      <c r="S416" s="25"/>
      <c r="T416" s="25"/>
      <c r="V416" s="15"/>
      <c r="W416" s="15"/>
      <c r="AE416" s="25"/>
    </row>
    <row r="417" spans="5:31" ht="12.75">
      <c r="E417" s="23"/>
      <c r="F417" s="23"/>
      <c r="H417" s="24"/>
      <c r="I417" s="24"/>
      <c r="S417" s="25"/>
      <c r="T417" s="25"/>
      <c r="V417" s="15"/>
      <c r="W417" s="15"/>
      <c r="AE417" s="25"/>
    </row>
    <row r="418" spans="5:31" ht="12.75">
      <c r="E418" s="23"/>
      <c r="F418" s="23"/>
      <c r="H418" s="24"/>
      <c r="I418" s="24"/>
      <c r="S418" s="25"/>
      <c r="T418" s="25"/>
      <c r="V418" s="15"/>
      <c r="W418" s="15"/>
      <c r="AE418" s="25"/>
    </row>
    <row r="419" spans="5:31" ht="12.75">
      <c r="E419" s="23"/>
      <c r="F419" s="23"/>
      <c r="H419" s="24"/>
      <c r="I419" s="24"/>
      <c r="S419" s="25"/>
      <c r="T419" s="25"/>
      <c r="V419" s="15"/>
      <c r="W419" s="15"/>
      <c r="AE419" s="25"/>
    </row>
    <row r="420" spans="5:31" ht="12.75">
      <c r="E420" s="23"/>
      <c r="F420" s="23"/>
      <c r="H420" s="24"/>
      <c r="I420" s="24"/>
      <c r="S420" s="25"/>
      <c r="T420" s="25"/>
      <c r="V420" s="15"/>
      <c r="W420" s="15"/>
      <c r="AE420" s="25"/>
    </row>
    <row r="421" spans="5:31" ht="12.75">
      <c r="E421" s="23"/>
      <c r="F421" s="23"/>
      <c r="H421" s="24"/>
      <c r="I421" s="24"/>
      <c r="S421" s="25"/>
      <c r="T421" s="25"/>
      <c r="V421" s="15"/>
      <c r="W421" s="15"/>
      <c r="AE421" s="25"/>
    </row>
    <row r="422" spans="5:31" ht="12.75">
      <c r="E422" s="23"/>
      <c r="F422" s="23"/>
      <c r="H422" s="24"/>
      <c r="I422" s="24"/>
      <c r="S422" s="25"/>
      <c r="T422" s="25"/>
      <c r="V422" s="15"/>
      <c r="W422" s="15"/>
      <c r="AE422" s="25"/>
    </row>
    <row r="423" spans="5:31" ht="12.75">
      <c r="E423" s="23"/>
      <c r="F423" s="23"/>
      <c r="H423" s="24"/>
      <c r="I423" s="24"/>
      <c r="S423" s="25"/>
      <c r="T423" s="25"/>
      <c r="V423" s="15"/>
      <c r="W423" s="15"/>
      <c r="AE423" s="25"/>
    </row>
    <row r="424" spans="5:31" ht="12.75">
      <c r="E424" s="23"/>
      <c r="F424" s="23"/>
      <c r="H424" s="24"/>
      <c r="I424" s="24"/>
      <c r="S424" s="25"/>
      <c r="T424" s="25"/>
      <c r="V424" s="15"/>
      <c r="W424" s="15"/>
      <c r="AE424" s="25"/>
    </row>
    <row r="425" spans="5:31" ht="12.75">
      <c r="E425" s="23"/>
      <c r="F425" s="23"/>
      <c r="H425" s="24"/>
      <c r="I425" s="24"/>
      <c r="S425" s="25"/>
      <c r="T425" s="25"/>
      <c r="V425" s="15"/>
      <c r="W425" s="15"/>
      <c r="AE425" s="25"/>
    </row>
    <row r="426" spans="5:31" ht="12.75">
      <c r="E426" s="23"/>
      <c r="F426" s="23"/>
      <c r="H426" s="24"/>
      <c r="I426" s="24"/>
      <c r="S426" s="25"/>
      <c r="T426" s="25"/>
      <c r="V426" s="15"/>
      <c r="W426" s="15"/>
      <c r="AE426" s="25"/>
    </row>
    <row r="427" spans="5:31" ht="12.75">
      <c r="E427" s="23"/>
      <c r="F427" s="23"/>
      <c r="H427" s="24"/>
      <c r="I427" s="24"/>
      <c r="S427" s="25"/>
      <c r="T427" s="25"/>
      <c r="V427" s="15"/>
      <c r="W427" s="15"/>
      <c r="AE427" s="25"/>
    </row>
    <row r="428" spans="5:31" ht="12.75">
      <c r="E428" s="23"/>
      <c r="F428" s="23"/>
      <c r="H428" s="24"/>
      <c r="I428" s="24"/>
      <c r="S428" s="25"/>
      <c r="T428" s="25"/>
      <c r="V428" s="15"/>
      <c r="W428" s="15"/>
      <c r="AE428" s="25"/>
    </row>
    <row r="429" spans="5:31" ht="12.75">
      <c r="E429" s="23"/>
      <c r="F429" s="23"/>
      <c r="H429" s="24"/>
      <c r="I429" s="24"/>
      <c r="S429" s="25"/>
      <c r="T429" s="25"/>
      <c r="V429" s="15"/>
      <c r="W429" s="15"/>
      <c r="AE429" s="25"/>
    </row>
    <row r="430" spans="5:31" ht="12.75">
      <c r="E430" s="23"/>
      <c r="F430" s="23"/>
      <c r="H430" s="24"/>
      <c r="I430" s="24"/>
      <c r="S430" s="25"/>
      <c r="T430" s="25"/>
      <c r="V430" s="15"/>
      <c r="W430" s="15"/>
      <c r="AE430" s="25"/>
    </row>
    <row r="431" spans="5:31" ht="12.75">
      <c r="E431" s="23"/>
      <c r="F431" s="23"/>
      <c r="H431" s="24"/>
      <c r="I431" s="24"/>
      <c r="S431" s="25"/>
      <c r="T431" s="25"/>
      <c r="V431" s="15"/>
      <c r="W431" s="15"/>
      <c r="AE431" s="25"/>
    </row>
    <row r="432" spans="5:31" ht="12.75">
      <c r="E432" s="23"/>
      <c r="F432" s="23"/>
      <c r="H432" s="24"/>
      <c r="I432" s="24"/>
      <c r="S432" s="25"/>
      <c r="T432" s="25"/>
      <c r="V432" s="15"/>
      <c r="W432" s="15"/>
      <c r="AE432" s="25"/>
    </row>
    <row r="433" spans="5:41" ht="12.75">
      <c r="E433" s="23"/>
      <c r="F433" s="23"/>
      <c r="H433" s="24"/>
      <c r="I433" s="24"/>
      <c r="S433" s="25"/>
      <c r="T433" s="25"/>
      <c r="V433" s="15"/>
      <c r="W433" s="15"/>
      <c r="AE433" s="25"/>
    </row>
    <row r="434" spans="5:41" ht="12.75">
      <c r="E434" s="23"/>
      <c r="F434" s="23"/>
      <c r="H434" s="24"/>
      <c r="I434" s="24"/>
      <c r="S434" s="25"/>
      <c r="T434" s="25"/>
      <c r="V434" s="15"/>
      <c r="W434" s="15"/>
      <c r="AE434" s="25"/>
    </row>
    <row r="435" spans="5:41" ht="12.75">
      <c r="E435" s="23"/>
      <c r="F435" s="23"/>
      <c r="H435" s="24"/>
      <c r="I435" s="24"/>
      <c r="S435" s="25"/>
      <c r="T435" s="25"/>
      <c r="V435" s="15"/>
      <c r="W435" s="15"/>
      <c r="AE435" s="25"/>
    </row>
    <row r="436" spans="5:41" ht="12.75">
      <c r="E436" s="23"/>
      <c r="F436" s="23"/>
      <c r="H436" s="24"/>
      <c r="I436" s="24"/>
      <c r="S436" s="25"/>
      <c r="T436" s="25"/>
      <c r="V436" s="15"/>
      <c r="W436" s="15"/>
      <c r="AE436" s="25"/>
    </row>
    <row r="437" spans="5:41" ht="12.75">
      <c r="E437" s="23"/>
      <c r="F437" s="23"/>
      <c r="H437" s="24"/>
      <c r="I437" s="24"/>
      <c r="S437" s="25"/>
      <c r="T437" s="25"/>
      <c r="V437" s="15"/>
      <c r="W437" s="15"/>
      <c r="AE437" s="25"/>
    </row>
    <row r="438" spans="5:41" ht="12.75">
      <c r="E438" s="23"/>
      <c r="F438" s="23"/>
      <c r="G438" s="25"/>
      <c r="H438" s="24"/>
      <c r="I438" s="24"/>
      <c r="J438" s="25"/>
      <c r="K438" s="25"/>
      <c r="L438" s="25"/>
      <c r="O438" s="25"/>
      <c r="P438" s="25"/>
      <c r="Q438" s="25"/>
      <c r="R438" s="25"/>
      <c r="S438" s="25"/>
      <c r="T438" s="25"/>
      <c r="U438" s="25"/>
      <c r="V438" s="25"/>
      <c r="W438" s="25"/>
      <c r="AE438" s="25"/>
      <c r="AF438" s="25"/>
      <c r="AG438" s="25"/>
      <c r="AH438" s="25"/>
      <c r="AI438" s="25"/>
      <c r="AK438" s="25"/>
      <c r="AL438" s="25"/>
      <c r="AM438" s="25"/>
      <c r="AN438" s="25"/>
      <c r="AO438" s="25"/>
    </row>
    <row r="439" spans="5:41" ht="12.75">
      <c r="E439" s="23"/>
      <c r="F439" s="23"/>
      <c r="H439" s="24"/>
      <c r="I439" s="24"/>
      <c r="S439" s="25"/>
      <c r="T439" s="25"/>
      <c r="V439" s="15"/>
      <c r="W439" s="15"/>
      <c r="AE439" s="25"/>
    </row>
    <row r="440" spans="5:41" ht="12.75">
      <c r="E440" s="23"/>
      <c r="F440" s="23"/>
      <c r="H440" s="24"/>
      <c r="I440" s="24"/>
      <c r="S440" s="25"/>
      <c r="T440" s="25"/>
      <c r="V440" s="15"/>
      <c r="W440" s="15"/>
      <c r="AE440" s="25"/>
    </row>
    <row r="441" spans="5:41" ht="12.75">
      <c r="E441" s="23"/>
      <c r="F441" s="23"/>
      <c r="H441" s="24"/>
      <c r="I441" s="24"/>
      <c r="S441" s="25"/>
      <c r="T441" s="25"/>
      <c r="V441" s="15"/>
      <c r="W441" s="15"/>
      <c r="AE441" s="25"/>
    </row>
    <row r="442" spans="5:41" ht="12.75">
      <c r="E442" s="23"/>
      <c r="F442" s="23"/>
      <c r="H442" s="24"/>
      <c r="I442" s="24"/>
      <c r="S442" s="25"/>
      <c r="T442" s="25"/>
      <c r="V442" s="15"/>
      <c r="W442" s="15"/>
      <c r="AE442" s="25"/>
    </row>
    <row r="443" spans="5:41" ht="12.75">
      <c r="E443" s="23"/>
      <c r="F443" s="23"/>
      <c r="H443" s="24"/>
      <c r="I443" s="24"/>
      <c r="S443" s="25"/>
      <c r="T443" s="25"/>
      <c r="V443" s="15"/>
      <c r="W443" s="15"/>
      <c r="AE443" s="25"/>
    </row>
    <row r="444" spans="5:41" ht="12.75">
      <c r="E444" s="23"/>
      <c r="F444" s="23"/>
      <c r="H444" s="24"/>
      <c r="I444" s="24"/>
      <c r="S444" s="25"/>
      <c r="T444" s="25"/>
      <c r="V444" s="15"/>
      <c r="W444" s="15"/>
      <c r="AE444" s="25"/>
    </row>
    <row r="445" spans="5:41" ht="12.75">
      <c r="E445" s="23"/>
      <c r="F445" s="23"/>
      <c r="H445" s="24"/>
      <c r="I445" s="24"/>
      <c r="S445" s="25"/>
      <c r="T445" s="25"/>
      <c r="V445" s="15"/>
      <c r="W445" s="15"/>
      <c r="AE445" s="25"/>
    </row>
    <row r="446" spans="5:41" ht="12.75">
      <c r="E446" s="23"/>
      <c r="F446" s="23"/>
      <c r="H446" s="24"/>
      <c r="I446" s="24"/>
      <c r="S446" s="25"/>
      <c r="T446" s="25"/>
      <c r="V446" s="15"/>
      <c r="W446" s="15"/>
      <c r="AE446" s="25"/>
    </row>
    <row r="447" spans="5:41" ht="12.75">
      <c r="E447" s="23"/>
      <c r="F447" s="23"/>
      <c r="H447" s="24"/>
      <c r="I447" s="24"/>
      <c r="S447" s="25"/>
      <c r="T447" s="25"/>
      <c r="V447" s="15"/>
      <c r="W447" s="15"/>
      <c r="AE447" s="25"/>
    </row>
    <row r="448" spans="5:41" ht="12.75">
      <c r="E448" s="23"/>
      <c r="F448" s="23"/>
      <c r="H448" s="24"/>
      <c r="I448" s="24"/>
      <c r="S448" s="25"/>
      <c r="T448" s="25"/>
      <c r="V448" s="15"/>
      <c r="W448" s="15"/>
      <c r="AE448" s="25"/>
    </row>
    <row r="449" spans="5:31" ht="12.75">
      <c r="E449" s="23"/>
      <c r="F449" s="23"/>
      <c r="H449" s="24"/>
      <c r="I449" s="24"/>
      <c r="S449" s="25"/>
      <c r="T449" s="25"/>
      <c r="V449" s="15"/>
      <c r="W449" s="15"/>
      <c r="AE449" s="25"/>
    </row>
    <row r="450" spans="5:31" ht="12.75">
      <c r="E450" s="23"/>
      <c r="F450" s="23"/>
      <c r="H450" s="24"/>
      <c r="I450" s="24"/>
      <c r="S450" s="25"/>
      <c r="T450" s="25"/>
      <c r="V450" s="15"/>
      <c r="W450" s="15"/>
      <c r="AE450" s="25"/>
    </row>
    <row r="451" spans="5:31" ht="12.75">
      <c r="E451" s="23"/>
      <c r="F451" s="23"/>
      <c r="H451" s="24"/>
      <c r="I451" s="24"/>
      <c r="S451" s="25"/>
      <c r="T451" s="25"/>
      <c r="V451" s="15"/>
      <c r="W451" s="15"/>
      <c r="AE451" s="25"/>
    </row>
    <row r="452" spans="5:31" ht="12.75">
      <c r="E452" s="23"/>
      <c r="F452" s="23"/>
      <c r="H452" s="24"/>
      <c r="I452" s="24"/>
      <c r="S452" s="25"/>
      <c r="T452" s="25"/>
      <c r="V452" s="15"/>
      <c r="W452" s="15"/>
      <c r="AE452" s="25"/>
    </row>
    <row r="453" spans="5:31" ht="12.75">
      <c r="E453" s="23"/>
      <c r="F453" s="23"/>
      <c r="H453" s="24"/>
      <c r="I453" s="24"/>
      <c r="S453" s="25"/>
      <c r="T453" s="25"/>
      <c r="V453" s="15"/>
      <c r="W453" s="15"/>
      <c r="AE453" s="25"/>
    </row>
    <row r="454" spans="5:31" ht="12.75">
      <c r="E454" s="23"/>
      <c r="F454" s="23"/>
      <c r="H454" s="24"/>
      <c r="I454" s="24"/>
      <c r="S454" s="25"/>
      <c r="T454" s="25"/>
      <c r="V454" s="15"/>
      <c r="W454" s="15"/>
      <c r="AE454" s="25"/>
    </row>
    <row r="455" spans="5:31" ht="12.75">
      <c r="E455" s="23"/>
      <c r="F455" s="23"/>
      <c r="H455" s="24"/>
      <c r="I455" s="24"/>
      <c r="S455" s="25"/>
      <c r="T455" s="25"/>
      <c r="V455" s="15"/>
      <c r="W455" s="15"/>
      <c r="AE455" s="25"/>
    </row>
    <row r="456" spans="5:31" ht="12.75">
      <c r="E456" s="23"/>
      <c r="F456" s="23"/>
      <c r="H456" s="24"/>
      <c r="I456" s="24"/>
      <c r="S456" s="25"/>
      <c r="T456" s="25"/>
      <c r="V456" s="15"/>
      <c r="W456" s="15"/>
      <c r="AE456" s="25"/>
    </row>
    <row r="457" spans="5:31" ht="12.75">
      <c r="E457" s="23"/>
      <c r="F457" s="23"/>
      <c r="H457" s="24"/>
      <c r="I457" s="24"/>
      <c r="S457" s="25"/>
      <c r="T457" s="25"/>
      <c r="V457" s="15"/>
      <c r="W457" s="15"/>
      <c r="AE457" s="25"/>
    </row>
    <row r="458" spans="5:31" ht="12.75">
      <c r="E458" s="23"/>
      <c r="F458" s="23"/>
      <c r="H458" s="24"/>
      <c r="I458" s="24"/>
      <c r="S458" s="25"/>
      <c r="T458" s="25"/>
      <c r="V458" s="15"/>
      <c r="W458" s="15"/>
      <c r="AE458" s="25"/>
    </row>
    <row r="459" spans="5:31" ht="12.75">
      <c r="E459" s="23"/>
      <c r="F459" s="23"/>
      <c r="H459" s="24"/>
      <c r="I459" s="24"/>
      <c r="S459" s="25"/>
      <c r="T459" s="25"/>
      <c r="V459" s="15"/>
      <c r="W459" s="15"/>
      <c r="AE459" s="25"/>
    </row>
    <row r="460" spans="5:31" ht="12.75">
      <c r="E460" s="23"/>
      <c r="F460" s="23"/>
      <c r="H460" s="24"/>
      <c r="I460" s="24"/>
      <c r="S460" s="25"/>
      <c r="T460" s="25"/>
      <c r="V460" s="15"/>
      <c r="W460" s="15"/>
      <c r="AE460" s="25"/>
    </row>
    <row r="461" spans="5:31" ht="12.75">
      <c r="E461" s="23"/>
      <c r="F461" s="23"/>
      <c r="H461" s="24"/>
      <c r="I461" s="24"/>
      <c r="S461" s="25"/>
      <c r="T461" s="25"/>
      <c r="V461" s="15"/>
      <c r="W461" s="15"/>
      <c r="AE461" s="25"/>
    </row>
    <row r="462" spans="5:31" ht="12.75">
      <c r="E462" s="23"/>
      <c r="F462" s="23"/>
      <c r="H462" s="24"/>
      <c r="I462" s="24"/>
      <c r="S462" s="25"/>
      <c r="T462" s="25"/>
      <c r="V462" s="15"/>
      <c r="W462" s="15"/>
      <c r="AE462" s="25"/>
    </row>
    <row r="463" spans="5:31" ht="12.75">
      <c r="E463" s="23"/>
      <c r="F463" s="23"/>
      <c r="H463" s="24"/>
      <c r="I463" s="24"/>
      <c r="S463" s="25"/>
      <c r="T463" s="25"/>
      <c r="V463" s="15"/>
      <c r="W463" s="15"/>
      <c r="AE463" s="25"/>
    </row>
    <row r="464" spans="5:31" ht="12.75">
      <c r="E464" s="23"/>
      <c r="F464" s="23"/>
      <c r="H464" s="24"/>
      <c r="I464" s="24"/>
      <c r="S464" s="25"/>
      <c r="T464" s="25"/>
      <c r="V464" s="15"/>
      <c r="W464" s="15"/>
      <c r="AE464" s="25"/>
    </row>
    <row r="465" spans="5:31" ht="12.75">
      <c r="E465" s="23"/>
      <c r="F465" s="23"/>
      <c r="H465" s="24"/>
      <c r="I465" s="24"/>
      <c r="S465" s="25"/>
      <c r="T465" s="25"/>
      <c r="V465" s="15"/>
      <c r="W465" s="15"/>
      <c r="AE465" s="25"/>
    </row>
    <row r="466" spans="5:31" ht="12.75">
      <c r="E466" s="23"/>
      <c r="F466" s="23"/>
      <c r="H466" s="24"/>
      <c r="I466" s="24"/>
      <c r="S466" s="25"/>
      <c r="T466" s="25"/>
      <c r="V466" s="15"/>
      <c r="W466" s="15"/>
      <c r="AE466" s="25"/>
    </row>
    <row r="467" spans="5:31" ht="12.75">
      <c r="E467" s="23"/>
      <c r="F467" s="23"/>
      <c r="H467" s="24"/>
      <c r="I467" s="24"/>
      <c r="S467" s="25"/>
      <c r="T467" s="25"/>
      <c r="V467" s="15"/>
      <c r="W467" s="15"/>
      <c r="AE467" s="25"/>
    </row>
    <row r="468" spans="5:31" ht="12.75">
      <c r="E468" s="23"/>
      <c r="F468" s="23"/>
      <c r="H468" s="24"/>
      <c r="I468" s="24"/>
      <c r="S468" s="25"/>
      <c r="T468" s="25"/>
      <c r="V468" s="15"/>
      <c r="W468" s="15"/>
      <c r="AE468" s="25"/>
    </row>
    <row r="469" spans="5:31" ht="12.75">
      <c r="E469" s="23"/>
      <c r="F469" s="23"/>
      <c r="H469" s="24"/>
      <c r="I469" s="24"/>
      <c r="S469" s="25"/>
      <c r="T469" s="25"/>
      <c r="V469" s="15"/>
      <c r="W469" s="15"/>
      <c r="AE469" s="25"/>
    </row>
    <row r="470" spans="5:31" ht="12.75">
      <c r="E470" s="23"/>
      <c r="F470" s="23"/>
      <c r="H470" s="24"/>
      <c r="I470" s="24"/>
      <c r="S470" s="25"/>
      <c r="T470" s="25"/>
      <c r="V470" s="15"/>
      <c r="W470" s="15"/>
      <c r="AE470" s="25"/>
    </row>
    <row r="471" spans="5:31" ht="12.75">
      <c r="E471" s="23"/>
      <c r="F471" s="23"/>
      <c r="H471" s="24"/>
      <c r="I471" s="24"/>
      <c r="S471" s="25"/>
      <c r="T471" s="25"/>
      <c r="V471" s="15"/>
      <c r="W471" s="15"/>
      <c r="AE471" s="25"/>
    </row>
    <row r="472" spans="5:31" ht="12.75">
      <c r="E472" s="23"/>
      <c r="F472" s="23"/>
      <c r="H472" s="24"/>
      <c r="I472" s="24"/>
      <c r="S472" s="25"/>
      <c r="T472" s="25"/>
      <c r="V472" s="15"/>
      <c r="W472" s="15"/>
      <c r="AE472" s="25"/>
    </row>
    <row r="473" spans="5:31" ht="12.75">
      <c r="E473" s="23"/>
      <c r="F473" s="23"/>
      <c r="H473" s="24"/>
      <c r="I473" s="24"/>
      <c r="S473" s="25"/>
      <c r="T473" s="25"/>
      <c r="V473" s="15"/>
      <c r="W473" s="15"/>
      <c r="AE473" s="25"/>
    </row>
    <row r="474" spans="5:31" ht="12.75">
      <c r="E474" s="23"/>
      <c r="F474" s="23"/>
      <c r="H474" s="24"/>
      <c r="I474" s="24"/>
      <c r="S474" s="25"/>
      <c r="T474" s="25"/>
      <c r="V474" s="15"/>
      <c r="W474" s="15"/>
      <c r="AE474" s="25"/>
    </row>
    <row r="475" spans="5:31" ht="12.75">
      <c r="E475" s="23"/>
      <c r="F475" s="23"/>
      <c r="H475" s="24"/>
      <c r="I475" s="24"/>
      <c r="S475" s="25"/>
      <c r="T475" s="25"/>
      <c r="V475" s="15"/>
      <c r="W475" s="15"/>
      <c r="AE475" s="25"/>
    </row>
    <row r="476" spans="5:31" ht="12.75">
      <c r="E476" s="23"/>
      <c r="F476" s="23"/>
      <c r="H476" s="24"/>
      <c r="I476" s="24"/>
      <c r="S476" s="25"/>
      <c r="T476" s="25"/>
      <c r="V476" s="15"/>
      <c r="W476" s="15"/>
      <c r="AE476" s="25"/>
    </row>
    <row r="477" spans="5:31" ht="12.75">
      <c r="E477" s="23"/>
      <c r="F477" s="23"/>
      <c r="H477" s="24"/>
      <c r="I477" s="24"/>
      <c r="S477" s="25"/>
      <c r="T477" s="25"/>
      <c r="V477" s="15"/>
      <c r="W477" s="15"/>
      <c r="AE477" s="25"/>
    </row>
    <row r="478" spans="5:31" ht="12.75">
      <c r="E478" s="23"/>
      <c r="F478" s="23"/>
      <c r="H478" s="24"/>
      <c r="I478" s="24"/>
      <c r="S478" s="25"/>
      <c r="T478" s="25"/>
      <c r="V478" s="15"/>
      <c r="W478" s="15"/>
      <c r="AE478" s="25"/>
    </row>
    <row r="479" spans="5:31" ht="12.75">
      <c r="E479" s="23"/>
      <c r="F479" s="23"/>
      <c r="H479" s="24"/>
      <c r="I479" s="24"/>
      <c r="S479" s="25"/>
      <c r="T479" s="25"/>
      <c r="V479" s="15"/>
      <c r="W479" s="15"/>
      <c r="AE479" s="25"/>
    </row>
    <row r="480" spans="5:31" ht="12.75">
      <c r="E480" s="23"/>
      <c r="F480" s="23"/>
      <c r="H480" s="24"/>
      <c r="I480" s="24"/>
      <c r="S480" s="25"/>
      <c r="T480" s="25"/>
      <c r="V480" s="15"/>
      <c r="W480" s="15"/>
      <c r="AE480" s="25"/>
    </row>
    <row r="481" spans="5:31" ht="12.75">
      <c r="E481" s="23"/>
      <c r="F481" s="23"/>
      <c r="H481" s="24"/>
      <c r="I481" s="24"/>
      <c r="S481" s="25"/>
      <c r="T481" s="25"/>
      <c r="V481" s="15"/>
      <c r="W481" s="15"/>
      <c r="AE481" s="25"/>
    </row>
    <row r="482" spans="5:31" ht="12.75">
      <c r="E482" s="23"/>
      <c r="F482" s="23"/>
      <c r="H482" s="24"/>
      <c r="I482" s="24"/>
      <c r="S482" s="25"/>
      <c r="T482" s="25"/>
      <c r="V482" s="15"/>
      <c r="W482" s="15"/>
      <c r="AE482" s="25"/>
    </row>
    <row r="483" spans="5:31" ht="12.75">
      <c r="E483" s="23"/>
      <c r="F483" s="23"/>
      <c r="H483" s="24"/>
      <c r="I483" s="24"/>
      <c r="S483" s="25"/>
      <c r="T483" s="25"/>
      <c r="V483" s="15"/>
      <c r="W483" s="15"/>
      <c r="AE483" s="25"/>
    </row>
    <row r="484" spans="5:31" ht="12.75">
      <c r="E484" s="23"/>
      <c r="F484" s="23"/>
      <c r="H484" s="24"/>
      <c r="I484" s="24"/>
      <c r="S484" s="25"/>
      <c r="T484" s="25"/>
      <c r="V484" s="15"/>
      <c r="W484" s="15"/>
      <c r="AE484" s="25"/>
    </row>
    <row r="485" spans="5:31" ht="12.75">
      <c r="E485" s="23"/>
      <c r="F485" s="23"/>
      <c r="H485" s="24"/>
      <c r="I485" s="24"/>
      <c r="S485" s="25"/>
      <c r="T485" s="25"/>
      <c r="V485" s="15"/>
      <c r="W485" s="15"/>
      <c r="AE485" s="25"/>
    </row>
    <row r="486" spans="5:31" ht="12.75">
      <c r="E486" s="23"/>
      <c r="F486" s="23"/>
      <c r="H486" s="24"/>
      <c r="I486" s="24"/>
      <c r="S486" s="25"/>
      <c r="T486" s="25"/>
      <c r="V486" s="15"/>
      <c r="W486" s="15"/>
      <c r="AE486" s="25"/>
    </row>
    <row r="487" spans="5:31" ht="12.75">
      <c r="E487" s="23"/>
      <c r="F487" s="23"/>
      <c r="H487" s="24"/>
      <c r="I487" s="24"/>
      <c r="S487" s="25"/>
      <c r="T487" s="25"/>
      <c r="V487" s="15"/>
      <c r="W487" s="15"/>
      <c r="AE487" s="25"/>
    </row>
    <row r="488" spans="5:31" ht="12.75">
      <c r="E488" s="23"/>
      <c r="F488" s="23"/>
      <c r="H488" s="24"/>
      <c r="I488" s="24"/>
      <c r="S488" s="25"/>
      <c r="T488" s="25"/>
      <c r="V488" s="15"/>
      <c r="W488" s="15"/>
      <c r="AE488" s="25"/>
    </row>
    <row r="489" spans="5:31" ht="12.75">
      <c r="E489" s="23"/>
      <c r="F489" s="23"/>
      <c r="H489" s="24"/>
      <c r="I489" s="24"/>
      <c r="S489" s="25"/>
      <c r="T489" s="25"/>
      <c r="V489" s="15"/>
      <c r="W489" s="15"/>
      <c r="AE489" s="25"/>
    </row>
    <row r="490" spans="5:31" ht="12.75">
      <c r="E490" s="23"/>
      <c r="F490" s="23"/>
      <c r="H490" s="24"/>
      <c r="I490" s="24"/>
      <c r="S490" s="25"/>
      <c r="T490" s="25"/>
      <c r="V490" s="15"/>
      <c r="W490" s="15"/>
      <c r="AE490" s="25"/>
    </row>
    <row r="491" spans="5:31" ht="12.75">
      <c r="E491" s="23"/>
      <c r="F491" s="23"/>
      <c r="H491" s="24"/>
      <c r="I491" s="24"/>
      <c r="S491" s="25"/>
      <c r="T491" s="25"/>
      <c r="V491" s="15"/>
      <c r="W491" s="15"/>
      <c r="AE491" s="25"/>
    </row>
    <row r="492" spans="5:31" ht="12.75">
      <c r="E492" s="23"/>
      <c r="F492" s="23"/>
      <c r="H492" s="24"/>
      <c r="I492" s="24"/>
      <c r="S492" s="25"/>
      <c r="T492" s="25"/>
      <c r="V492" s="15"/>
      <c r="W492" s="15"/>
      <c r="AE492" s="25"/>
    </row>
    <row r="493" spans="5:31" ht="12.75">
      <c r="E493" s="23"/>
      <c r="F493" s="23"/>
      <c r="H493" s="24"/>
      <c r="I493" s="24"/>
      <c r="S493" s="25"/>
      <c r="T493" s="25"/>
      <c r="V493" s="15"/>
      <c r="W493" s="15"/>
      <c r="AE493" s="25"/>
    </row>
    <row r="494" spans="5:31" ht="12.75">
      <c r="E494" s="23"/>
      <c r="F494" s="23"/>
      <c r="H494" s="24"/>
      <c r="I494" s="24"/>
      <c r="S494" s="25"/>
      <c r="T494" s="25"/>
      <c r="V494" s="15"/>
      <c r="W494" s="15"/>
      <c r="AE494" s="25"/>
    </row>
    <row r="495" spans="5:31" ht="12.75">
      <c r="E495" s="23"/>
      <c r="F495" s="23"/>
      <c r="H495" s="24"/>
      <c r="I495" s="24"/>
      <c r="S495" s="25"/>
      <c r="T495" s="25"/>
      <c r="V495" s="15"/>
      <c r="W495" s="15"/>
      <c r="AE495" s="25"/>
    </row>
    <row r="496" spans="5:31" ht="12.75">
      <c r="E496" s="23"/>
      <c r="F496" s="23"/>
      <c r="H496" s="24"/>
      <c r="I496" s="24"/>
      <c r="S496" s="25"/>
      <c r="T496" s="25"/>
      <c r="V496" s="15"/>
      <c r="W496" s="15"/>
      <c r="AE496" s="25"/>
    </row>
    <row r="497" spans="5:31" ht="12.75">
      <c r="E497" s="23"/>
      <c r="F497" s="23"/>
      <c r="H497" s="24"/>
      <c r="I497" s="24"/>
      <c r="S497" s="25"/>
      <c r="T497" s="25"/>
      <c r="V497" s="15"/>
      <c r="W497" s="15"/>
      <c r="AE497" s="25"/>
    </row>
    <row r="498" spans="5:31" ht="12.75">
      <c r="E498" s="23"/>
      <c r="F498" s="23"/>
      <c r="H498" s="24"/>
      <c r="I498" s="24"/>
      <c r="S498" s="25"/>
      <c r="T498" s="25"/>
      <c r="V498" s="15"/>
      <c r="W498" s="15"/>
      <c r="AE498" s="25"/>
    </row>
    <row r="499" spans="5:31" ht="12.75">
      <c r="E499" s="23"/>
      <c r="F499" s="23"/>
      <c r="H499" s="24"/>
      <c r="I499" s="24"/>
      <c r="S499" s="25"/>
      <c r="T499" s="25"/>
      <c r="V499" s="15"/>
      <c r="W499" s="15"/>
      <c r="AE499" s="25"/>
    </row>
    <row r="500" spans="5:31" ht="12.75">
      <c r="E500" s="23"/>
      <c r="F500" s="23"/>
      <c r="H500" s="24"/>
      <c r="I500" s="24"/>
      <c r="S500" s="25"/>
      <c r="T500" s="25"/>
      <c r="V500" s="15"/>
      <c r="W500" s="15"/>
      <c r="AE500" s="25"/>
    </row>
    <row r="501" spans="5:31" ht="12.75">
      <c r="E501" s="23"/>
      <c r="F501" s="23"/>
      <c r="H501" s="24"/>
      <c r="I501" s="24"/>
      <c r="S501" s="25"/>
      <c r="T501" s="25"/>
      <c r="V501" s="15"/>
      <c r="W501" s="15"/>
      <c r="AE501" s="25"/>
    </row>
    <row r="502" spans="5:31" ht="12.75">
      <c r="E502" s="23"/>
      <c r="F502" s="23"/>
      <c r="H502" s="24"/>
      <c r="I502" s="24"/>
      <c r="S502" s="25"/>
      <c r="T502" s="25"/>
      <c r="V502" s="15"/>
      <c r="W502" s="15"/>
      <c r="AE502" s="25"/>
    </row>
    <row r="503" spans="5:31" ht="12.75">
      <c r="E503" s="23"/>
      <c r="F503" s="23"/>
      <c r="H503" s="24"/>
      <c r="I503" s="24"/>
      <c r="S503" s="25"/>
      <c r="T503" s="25"/>
      <c r="V503" s="15"/>
      <c r="W503" s="15"/>
      <c r="AE503" s="25"/>
    </row>
    <row r="504" spans="5:31" ht="12.75">
      <c r="E504" s="23"/>
      <c r="F504" s="23"/>
      <c r="H504" s="24"/>
      <c r="I504" s="24"/>
      <c r="S504" s="25"/>
      <c r="T504" s="25"/>
      <c r="V504" s="15"/>
      <c r="W504" s="15"/>
      <c r="AE504" s="25"/>
    </row>
    <row r="505" spans="5:31" ht="12.75">
      <c r="E505" s="23"/>
      <c r="F505" s="23"/>
      <c r="H505" s="24"/>
      <c r="I505" s="24"/>
      <c r="S505" s="25"/>
      <c r="T505" s="25"/>
      <c r="V505" s="15"/>
      <c r="W505" s="15"/>
      <c r="AE505" s="25"/>
    </row>
    <row r="506" spans="5:31" ht="12.75">
      <c r="E506" s="23"/>
      <c r="F506" s="23"/>
      <c r="H506" s="24"/>
      <c r="I506" s="24"/>
      <c r="S506" s="25"/>
      <c r="T506" s="25"/>
      <c r="V506" s="15"/>
      <c r="W506" s="15"/>
      <c r="AE506" s="25"/>
    </row>
    <row r="507" spans="5:31" ht="12.75">
      <c r="E507" s="23"/>
      <c r="F507" s="23"/>
      <c r="H507" s="24"/>
      <c r="I507" s="24"/>
      <c r="S507" s="25"/>
      <c r="T507" s="25"/>
      <c r="V507" s="15"/>
      <c r="W507" s="15"/>
      <c r="AE507" s="25"/>
    </row>
    <row r="508" spans="5:31" ht="12.75">
      <c r="E508" s="23"/>
      <c r="F508" s="23"/>
      <c r="H508" s="24"/>
      <c r="I508" s="24"/>
      <c r="S508" s="25"/>
      <c r="T508" s="25"/>
      <c r="V508" s="15"/>
      <c r="W508" s="15"/>
      <c r="AE508" s="25"/>
    </row>
    <row r="509" spans="5:31" ht="12.75">
      <c r="E509" s="23"/>
      <c r="F509" s="23"/>
      <c r="H509" s="24"/>
      <c r="I509" s="24"/>
      <c r="S509" s="25"/>
      <c r="T509" s="25"/>
      <c r="V509" s="15"/>
      <c r="W509" s="15"/>
      <c r="AE509" s="25"/>
    </row>
    <row r="510" spans="5:31" ht="12.75">
      <c r="E510" s="23"/>
      <c r="F510" s="23"/>
      <c r="H510" s="24"/>
      <c r="I510" s="24"/>
      <c r="S510" s="25"/>
      <c r="T510" s="25"/>
      <c r="V510" s="15"/>
      <c r="W510" s="15"/>
      <c r="AE510" s="25"/>
    </row>
    <row r="511" spans="5:31" ht="12.75">
      <c r="E511" s="23"/>
      <c r="F511" s="23"/>
      <c r="H511" s="24"/>
      <c r="I511" s="24"/>
      <c r="S511" s="25"/>
      <c r="T511" s="25"/>
      <c r="V511" s="15"/>
      <c r="W511" s="15"/>
      <c r="AE511" s="25"/>
    </row>
    <row r="512" spans="5:31" ht="12.75">
      <c r="E512" s="23"/>
      <c r="F512" s="23"/>
      <c r="H512" s="24"/>
      <c r="I512" s="24"/>
      <c r="S512" s="25"/>
      <c r="T512" s="25"/>
      <c r="V512" s="15"/>
      <c r="W512" s="15"/>
      <c r="AE512" s="25"/>
    </row>
    <row r="513" spans="5:41" ht="12.75">
      <c r="E513" s="23"/>
      <c r="F513" s="23"/>
      <c r="H513" s="24"/>
      <c r="I513" s="24"/>
      <c r="S513" s="25"/>
      <c r="T513" s="25"/>
      <c r="V513" s="15"/>
      <c r="W513" s="15"/>
      <c r="AE513" s="25"/>
    </row>
    <row r="514" spans="5:41" ht="12.75">
      <c r="E514" s="23"/>
      <c r="F514" s="23"/>
      <c r="H514" s="24"/>
      <c r="I514" s="24"/>
      <c r="S514" s="25"/>
      <c r="T514" s="25"/>
      <c r="V514" s="15"/>
      <c r="W514" s="15"/>
      <c r="AE514" s="25"/>
    </row>
    <row r="515" spans="5:41" ht="12.75">
      <c r="E515" s="23"/>
      <c r="F515" s="23"/>
      <c r="H515" s="24"/>
      <c r="I515" s="24"/>
      <c r="S515" s="25"/>
      <c r="T515" s="25"/>
      <c r="V515" s="15"/>
      <c r="W515" s="15"/>
      <c r="AE515" s="25"/>
    </row>
    <row r="516" spans="5:41" ht="12.75">
      <c r="E516" s="23"/>
      <c r="F516" s="23"/>
      <c r="G516" s="25"/>
      <c r="H516" s="24"/>
      <c r="I516" s="24"/>
      <c r="J516" s="25"/>
      <c r="K516" s="25"/>
      <c r="L516" s="25"/>
      <c r="O516" s="25"/>
      <c r="P516" s="25"/>
      <c r="Q516" s="25"/>
      <c r="R516" s="25"/>
      <c r="S516" s="25"/>
      <c r="T516" s="25"/>
      <c r="U516" s="25"/>
      <c r="V516" s="25"/>
      <c r="W516" s="25"/>
      <c r="AE516" s="25"/>
      <c r="AF516" s="25"/>
      <c r="AG516" s="25"/>
      <c r="AH516" s="25"/>
      <c r="AI516" s="25"/>
      <c r="AK516" s="25"/>
      <c r="AL516" s="25"/>
      <c r="AM516" s="25"/>
      <c r="AN516" s="25"/>
      <c r="AO516" s="25"/>
    </row>
    <row r="517" spans="5:41" ht="12.75">
      <c r="E517" s="23"/>
      <c r="F517" s="23"/>
      <c r="H517" s="24"/>
      <c r="I517" s="24"/>
      <c r="S517" s="25"/>
      <c r="T517" s="25"/>
      <c r="V517" s="15"/>
      <c r="W517" s="15"/>
      <c r="AE517" s="25"/>
    </row>
    <row r="518" spans="5:41" ht="12.75">
      <c r="E518" s="23"/>
      <c r="F518" s="23"/>
      <c r="H518" s="24"/>
      <c r="I518" s="24"/>
      <c r="S518" s="25"/>
      <c r="T518" s="25"/>
      <c r="V518" s="15"/>
      <c r="W518" s="15"/>
      <c r="AE518" s="25"/>
    </row>
    <row r="519" spans="5:41" ht="12.75">
      <c r="E519" s="23"/>
      <c r="F519" s="23"/>
      <c r="H519" s="24"/>
      <c r="I519" s="24"/>
      <c r="S519" s="25"/>
      <c r="T519" s="25"/>
      <c r="V519" s="15"/>
      <c r="W519" s="15"/>
      <c r="AE519" s="25"/>
    </row>
    <row r="520" spans="5:41" ht="12.75">
      <c r="E520" s="23"/>
      <c r="F520" s="23"/>
      <c r="H520" s="24"/>
      <c r="I520" s="24"/>
      <c r="S520" s="25"/>
      <c r="T520" s="25"/>
      <c r="V520" s="15"/>
      <c r="W520" s="15"/>
      <c r="AE520" s="25"/>
    </row>
    <row r="521" spans="5:41" ht="12.75">
      <c r="E521" s="23"/>
      <c r="F521" s="23"/>
      <c r="H521" s="24"/>
      <c r="I521" s="24"/>
      <c r="S521" s="25"/>
      <c r="T521" s="25"/>
      <c r="V521" s="15"/>
      <c r="W521" s="15"/>
      <c r="AE521" s="25"/>
    </row>
    <row r="522" spans="5:41" ht="12.75">
      <c r="E522" s="23"/>
      <c r="F522" s="23"/>
      <c r="H522" s="24"/>
      <c r="I522" s="24"/>
      <c r="S522" s="25"/>
      <c r="T522" s="25"/>
      <c r="V522" s="15"/>
      <c r="W522" s="15"/>
      <c r="AE522" s="25"/>
    </row>
    <row r="523" spans="5:41" ht="12.75">
      <c r="E523" s="23"/>
      <c r="F523" s="23"/>
      <c r="H523" s="24"/>
      <c r="I523" s="24"/>
      <c r="S523" s="25"/>
      <c r="T523" s="25"/>
      <c r="V523" s="15"/>
      <c r="W523" s="15"/>
      <c r="AE523" s="25"/>
    </row>
    <row r="524" spans="5:41" ht="12.75">
      <c r="E524" s="23"/>
      <c r="F524" s="23"/>
      <c r="H524" s="24"/>
      <c r="I524" s="24"/>
      <c r="S524" s="25"/>
      <c r="T524" s="25"/>
      <c r="V524" s="15"/>
      <c r="W524" s="15"/>
      <c r="AE524" s="25"/>
    </row>
    <row r="525" spans="5:41" ht="12.75">
      <c r="E525" s="23"/>
      <c r="F525" s="23"/>
      <c r="H525" s="24"/>
      <c r="I525" s="24"/>
      <c r="S525" s="25"/>
      <c r="T525" s="25"/>
      <c r="V525" s="15"/>
      <c r="W525" s="15"/>
      <c r="AE525" s="25"/>
    </row>
    <row r="526" spans="5:41" ht="12.75">
      <c r="E526" s="23"/>
      <c r="F526" s="23"/>
      <c r="H526" s="24"/>
      <c r="I526" s="24"/>
      <c r="S526" s="25"/>
      <c r="T526" s="25"/>
      <c r="V526" s="15"/>
      <c r="W526" s="15"/>
      <c r="AE526" s="25"/>
    </row>
    <row r="527" spans="5:41" ht="12.75">
      <c r="E527" s="23"/>
      <c r="F527" s="23"/>
      <c r="H527" s="24"/>
      <c r="I527" s="24"/>
      <c r="S527" s="25"/>
      <c r="T527" s="25"/>
      <c r="V527" s="15"/>
      <c r="W527" s="15"/>
      <c r="AE527" s="25"/>
    </row>
    <row r="528" spans="5:41" ht="12.75">
      <c r="E528" s="23"/>
      <c r="F528" s="23"/>
      <c r="H528" s="24"/>
      <c r="I528" s="24"/>
      <c r="S528" s="25"/>
      <c r="T528" s="25"/>
      <c r="V528" s="15"/>
      <c r="W528" s="15"/>
      <c r="AE528" s="25"/>
    </row>
    <row r="529" spans="5:31" ht="12.75">
      <c r="E529" s="23"/>
      <c r="F529" s="23"/>
      <c r="H529" s="24"/>
      <c r="I529" s="24"/>
      <c r="S529" s="25"/>
      <c r="T529" s="25"/>
      <c r="V529" s="15"/>
      <c r="W529" s="15"/>
      <c r="AE529" s="25"/>
    </row>
    <row r="530" spans="5:31" ht="12.75">
      <c r="E530" s="23"/>
      <c r="F530" s="23"/>
      <c r="H530" s="24"/>
      <c r="I530" s="24"/>
      <c r="S530" s="25"/>
      <c r="T530" s="25"/>
      <c r="V530" s="15"/>
      <c r="W530" s="15"/>
      <c r="AE530" s="25"/>
    </row>
    <row r="531" spans="5:31" ht="12.75">
      <c r="E531" s="23"/>
      <c r="F531" s="23"/>
      <c r="H531" s="24"/>
      <c r="I531" s="24"/>
      <c r="S531" s="25"/>
      <c r="T531" s="25"/>
      <c r="V531" s="15"/>
      <c r="W531" s="15"/>
      <c r="AE531" s="25"/>
    </row>
    <row r="532" spans="5:31" ht="12.75">
      <c r="E532" s="23"/>
      <c r="F532" s="23"/>
      <c r="H532" s="24"/>
      <c r="I532" s="24"/>
      <c r="S532" s="25"/>
      <c r="T532" s="25"/>
      <c r="V532" s="15"/>
      <c r="W532" s="15"/>
      <c r="AE532" s="25"/>
    </row>
    <row r="533" spans="5:31" ht="12.75">
      <c r="E533" s="23"/>
      <c r="F533" s="23"/>
      <c r="H533" s="24"/>
      <c r="I533" s="24"/>
      <c r="S533" s="25"/>
      <c r="T533" s="25"/>
      <c r="V533" s="15"/>
      <c r="W533" s="15"/>
      <c r="AE533" s="25"/>
    </row>
    <row r="534" spans="5:31" ht="12.75">
      <c r="E534" s="23"/>
      <c r="F534" s="23"/>
      <c r="H534" s="24"/>
      <c r="I534" s="24"/>
      <c r="S534" s="25"/>
      <c r="T534" s="25"/>
      <c r="V534" s="15"/>
      <c r="W534" s="15"/>
      <c r="AE534" s="25"/>
    </row>
    <row r="535" spans="5:31" ht="12.75">
      <c r="E535" s="23"/>
      <c r="F535" s="23"/>
      <c r="H535" s="24"/>
      <c r="I535" s="24"/>
      <c r="S535" s="25"/>
      <c r="T535" s="25"/>
      <c r="V535" s="15"/>
      <c r="W535" s="15"/>
      <c r="AE535" s="25"/>
    </row>
    <row r="536" spans="5:31" ht="12.75">
      <c r="E536" s="23"/>
      <c r="F536" s="23"/>
      <c r="H536" s="24"/>
      <c r="I536" s="24"/>
      <c r="S536" s="25"/>
      <c r="T536" s="25"/>
      <c r="V536" s="15"/>
      <c r="W536" s="15"/>
      <c r="AE536" s="25"/>
    </row>
    <row r="537" spans="5:31" ht="12.75">
      <c r="E537" s="23"/>
      <c r="F537" s="23"/>
      <c r="H537" s="24"/>
      <c r="I537" s="24"/>
      <c r="S537" s="25"/>
      <c r="T537" s="25"/>
      <c r="V537" s="15"/>
      <c r="W537" s="15"/>
      <c r="AE537" s="25"/>
    </row>
    <row r="538" spans="5:31" ht="12.75">
      <c r="E538" s="23"/>
      <c r="F538" s="23"/>
      <c r="H538" s="24"/>
      <c r="I538" s="24"/>
      <c r="S538" s="25"/>
      <c r="T538" s="25"/>
      <c r="V538" s="15"/>
      <c r="W538" s="15"/>
      <c r="AE538" s="25"/>
    </row>
    <row r="539" spans="5:31" ht="12.75">
      <c r="E539" s="23"/>
      <c r="F539" s="23"/>
      <c r="H539" s="24"/>
      <c r="I539" s="24"/>
      <c r="S539" s="25"/>
      <c r="T539" s="25"/>
      <c r="V539" s="15"/>
      <c r="W539" s="15"/>
      <c r="AE539" s="25"/>
    </row>
    <row r="540" spans="5:31" ht="12.75">
      <c r="E540" s="23"/>
      <c r="F540" s="23"/>
      <c r="H540" s="24"/>
      <c r="I540" s="24"/>
      <c r="S540" s="25"/>
      <c r="T540" s="25"/>
      <c r="V540" s="15"/>
      <c r="W540" s="15"/>
      <c r="AE540" s="25"/>
    </row>
    <row r="541" spans="5:31" ht="12.75">
      <c r="E541" s="23"/>
      <c r="F541" s="23"/>
      <c r="H541" s="24"/>
      <c r="I541" s="24"/>
      <c r="S541" s="25"/>
      <c r="T541" s="25"/>
      <c r="V541" s="15"/>
      <c r="W541" s="15"/>
      <c r="AE541" s="25"/>
    </row>
    <row r="542" spans="5:31" ht="12.75">
      <c r="E542" s="23"/>
      <c r="F542" s="23"/>
      <c r="H542" s="24"/>
      <c r="I542" s="24"/>
      <c r="S542" s="25"/>
      <c r="T542" s="25"/>
      <c r="V542" s="15"/>
      <c r="W542" s="15"/>
      <c r="AE542" s="25"/>
    </row>
    <row r="543" spans="5:31" ht="12.75">
      <c r="E543" s="23"/>
      <c r="F543" s="23"/>
      <c r="H543" s="24"/>
      <c r="I543" s="24"/>
      <c r="S543" s="25"/>
      <c r="T543" s="25"/>
      <c r="V543" s="15"/>
      <c r="W543" s="15"/>
      <c r="AE543" s="25"/>
    </row>
    <row r="544" spans="5:31" ht="12.75">
      <c r="E544" s="23"/>
      <c r="F544" s="23"/>
      <c r="H544" s="24"/>
      <c r="I544" s="24"/>
      <c r="S544" s="25"/>
      <c r="T544" s="25"/>
      <c r="V544" s="15"/>
      <c r="W544" s="15"/>
      <c r="AE544" s="25"/>
    </row>
    <row r="545" spans="5:41" ht="12.75">
      <c r="E545" s="23"/>
      <c r="F545" s="23"/>
      <c r="H545" s="24"/>
      <c r="I545" s="24"/>
      <c r="S545" s="25"/>
      <c r="T545" s="25"/>
      <c r="V545" s="15"/>
      <c r="W545" s="15"/>
      <c r="AE545" s="25"/>
    </row>
    <row r="546" spans="5:41" ht="12.75">
      <c r="E546" s="23"/>
      <c r="F546" s="23"/>
      <c r="G546" s="25"/>
      <c r="H546" s="24"/>
      <c r="I546" s="24"/>
      <c r="J546" s="25"/>
      <c r="K546" s="25"/>
      <c r="L546" s="25"/>
      <c r="O546" s="25"/>
      <c r="P546" s="25"/>
      <c r="Q546" s="25"/>
      <c r="R546" s="25"/>
      <c r="S546" s="25"/>
      <c r="T546" s="25"/>
      <c r="U546" s="25"/>
      <c r="V546" s="25"/>
      <c r="W546" s="25"/>
      <c r="AE546" s="25"/>
      <c r="AF546" s="25"/>
      <c r="AG546" s="25"/>
      <c r="AH546" s="25"/>
      <c r="AI546" s="25"/>
      <c r="AK546" s="25"/>
      <c r="AL546" s="25"/>
      <c r="AM546" s="25"/>
      <c r="AN546" s="25"/>
      <c r="AO546" s="25"/>
    </row>
    <row r="547" spans="5:41" ht="12.75">
      <c r="E547" s="23"/>
      <c r="F547" s="23"/>
      <c r="H547" s="24"/>
      <c r="I547" s="24"/>
      <c r="S547" s="25"/>
      <c r="T547" s="25"/>
      <c r="V547" s="15"/>
      <c r="W547" s="15"/>
      <c r="AE547" s="25"/>
    </row>
    <row r="548" spans="5:41" ht="12.75">
      <c r="E548" s="23"/>
      <c r="F548" s="23"/>
      <c r="H548" s="24"/>
      <c r="I548" s="24"/>
      <c r="S548" s="25"/>
      <c r="T548" s="25"/>
      <c r="V548" s="15"/>
      <c r="W548" s="15"/>
      <c r="AE548" s="25"/>
    </row>
    <row r="549" spans="5:41" ht="12.75">
      <c r="E549" s="23"/>
      <c r="F549" s="23"/>
      <c r="H549" s="24"/>
      <c r="I549" s="24"/>
      <c r="S549" s="25"/>
      <c r="T549" s="25"/>
      <c r="V549" s="15"/>
      <c r="W549" s="15"/>
      <c r="AE549" s="25"/>
    </row>
    <row r="550" spans="5:41" ht="12.75">
      <c r="E550" s="23"/>
      <c r="F550" s="23"/>
      <c r="H550" s="24"/>
      <c r="I550" s="24"/>
      <c r="S550" s="25"/>
      <c r="T550" s="25"/>
      <c r="V550" s="15"/>
      <c r="W550" s="15"/>
      <c r="AE550" s="25"/>
    </row>
    <row r="551" spans="5:41" ht="12.75">
      <c r="E551" s="23"/>
      <c r="F551" s="23"/>
      <c r="H551" s="24"/>
      <c r="I551" s="24"/>
      <c r="S551" s="25"/>
      <c r="T551" s="25"/>
      <c r="V551" s="15"/>
      <c r="W551" s="15"/>
      <c r="AE551" s="25"/>
    </row>
    <row r="552" spans="5:41" ht="12.75">
      <c r="E552" s="23"/>
      <c r="F552" s="23"/>
      <c r="H552" s="24"/>
      <c r="I552" s="24"/>
      <c r="S552" s="25"/>
      <c r="T552" s="25"/>
      <c r="V552" s="15"/>
      <c r="W552" s="15"/>
      <c r="AE552" s="25"/>
    </row>
    <row r="553" spans="5:41" ht="12.75">
      <c r="E553" s="23"/>
      <c r="F553" s="23"/>
      <c r="H553" s="24"/>
      <c r="I553" s="24"/>
      <c r="S553" s="25"/>
      <c r="T553" s="25"/>
      <c r="V553" s="15"/>
      <c r="W553" s="15"/>
      <c r="AE553" s="25"/>
    </row>
    <row r="554" spans="5:41" ht="12.75">
      <c r="E554" s="23"/>
      <c r="F554" s="23"/>
      <c r="H554" s="24"/>
      <c r="I554" s="24"/>
      <c r="S554" s="25"/>
      <c r="T554" s="25"/>
      <c r="V554" s="15"/>
      <c r="W554" s="15"/>
      <c r="AE554" s="25"/>
    </row>
    <row r="555" spans="5:41" ht="12.75">
      <c r="E555" s="23"/>
      <c r="F555" s="23"/>
      <c r="H555" s="24"/>
      <c r="I555" s="24"/>
      <c r="S555" s="25"/>
      <c r="T555" s="25"/>
      <c r="V555" s="15"/>
      <c r="W555" s="15"/>
      <c r="AE555" s="25"/>
    </row>
    <row r="556" spans="5:41" ht="12.75">
      <c r="E556" s="23"/>
      <c r="F556" s="23"/>
      <c r="H556" s="24"/>
      <c r="I556" s="24"/>
      <c r="S556" s="25"/>
      <c r="T556" s="25"/>
      <c r="V556" s="15"/>
      <c r="W556" s="15"/>
      <c r="AE556" s="25"/>
    </row>
    <row r="557" spans="5:41" ht="12.75">
      <c r="E557" s="23"/>
      <c r="F557" s="23"/>
      <c r="H557" s="24"/>
      <c r="I557" s="24"/>
      <c r="S557" s="25"/>
      <c r="T557" s="25"/>
      <c r="V557" s="15"/>
      <c r="W557" s="15"/>
      <c r="AE557" s="25"/>
    </row>
    <row r="558" spans="5:41" ht="12.75">
      <c r="E558" s="23"/>
      <c r="F558" s="23"/>
      <c r="H558" s="24"/>
      <c r="I558" s="24"/>
      <c r="S558" s="25"/>
      <c r="T558" s="25"/>
      <c r="V558" s="15"/>
      <c r="W558" s="15"/>
      <c r="AE558" s="25"/>
    </row>
    <row r="559" spans="5:41" ht="12.75">
      <c r="E559" s="23"/>
      <c r="F559" s="23"/>
      <c r="H559" s="24"/>
      <c r="I559" s="24"/>
      <c r="S559" s="25"/>
      <c r="T559" s="25"/>
      <c r="V559" s="15"/>
      <c r="W559" s="15"/>
      <c r="AE559" s="25"/>
    </row>
    <row r="560" spans="5:41" ht="12.75">
      <c r="E560" s="23"/>
      <c r="F560" s="23"/>
      <c r="H560" s="24"/>
      <c r="I560" s="24"/>
      <c r="S560" s="25"/>
      <c r="T560" s="25"/>
      <c r="V560" s="15"/>
      <c r="W560" s="15"/>
      <c r="AE560" s="25"/>
    </row>
    <row r="561" spans="5:31" ht="12.75">
      <c r="E561" s="23"/>
      <c r="F561" s="23"/>
      <c r="H561" s="24"/>
      <c r="I561" s="24"/>
      <c r="S561" s="25"/>
      <c r="T561" s="25"/>
      <c r="V561" s="15"/>
      <c r="W561" s="15"/>
      <c r="AE561" s="25"/>
    </row>
    <row r="562" spans="5:31" ht="12.75">
      <c r="E562" s="23"/>
      <c r="F562" s="23"/>
      <c r="H562" s="24"/>
      <c r="I562" s="24"/>
      <c r="S562" s="25"/>
      <c r="T562" s="25"/>
      <c r="V562" s="15"/>
      <c r="W562" s="15"/>
      <c r="AE562" s="25"/>
    </row>
    <row r="563" spans="5:31" ht="12.75">
      <c r="E563" s="23"/>
      <c r="F563" s="23"/>
      <c r="H563" s="24"/>
      <c r="I563" s="24"/>
      <c r="S563" s="25"/>
      <c r="T563" s="25"/>
      <c r="V563" s="15"/>
      <c r="W563" s="15"/>
      <c r="AE563" s="25"/>
    </row>
    <row r="564" spans="5:31" ht="12.75">
      <c r="E564" s="23"/>
      <c r="F564" s="23"/>
      <c r="H564" s="24"/>
      <c r="I564" s="24"/>
      <c r="S564" s="25"/>
      <c r="T564" s="25"/>
      <c r="V564" s="15"/>
      <c r="W564" s="15"/>
      <c r="AE564" s="25"/>
    </row>
    <row r="565" spans="5:31" ht="12.75">
      <c r="E565" s="23"/>
      <c r="F565" s="23"/>
      <c r="H565" s="24"/>
      <c r="I565" s="24"/>
      <c r="S565" s="25"/>
      <c r="T565" s="25"/>
      <c r="V565" s="15"/>
      <c r="W565" s="15"/>
      <c r="AE565" s="25"/>
    </row>
    <row r="566" spans="5:31" ht="12.75">
      <c r="E566" s="23"/>
      <c r="F566" s="23"/>
      <c r="H566" s="24"/>
      <c r="I566" s="24"/>
      <c r="S566" s="25"/>
      <c r="T566" s="25"/>
      <c r="V566" s="15"/>
      <c r="W566" s="15"/>
      <c r="AE566" s="25"/>
    </row>
    <row r="567" spans="5:31" ht="12.75">
      <c r="E567" s="23"/>
      <c r="F567" s="23"/>
      <c r="H567" s="24"/>
      <c r="I567" s="24"/>
      <c r="S567" s="25"/>
      <c r="T567" s="25"/>
      <c r="V567" s="15"/>
      <c r="W567" s="15"/>
      <c r="AE567" s="25"/>
    </row>
    <row r="568" spans="5:31" ht="12.75">
      <c r="E568" s="23"/>
      <c r="F568" s="23"/>
      <c r="H568" s="24"/>
      <c r="I568" s="24"/>
      <c r="S568" s="25"/>
      <c r="T568" s="25"/>
      <c r="V568" s="15"/>
      <c r="W568" s="15"/>
      <c r="AE568" s="25"/>
    </row>
    <row r="569" spans="5:31" ht="12.75">
      <c r="E569" s="23"/>
      <c r="F569" s="23"/>
      <c r="H569" s="24"/>
      <c r="I569" s="24"/>
      <c r="S569" s="25"/>
      <c r="T569" s="25"/>
      <c r="V569" s="15"/>
      <c r="W569" s="15"/>
      <c r="AE569" s="25"/>
    </row>
    <row r="570" spans="5:31" ht="12.75">
      <c r="E570" s="23"/>
      <c r="F570" s="23"/>
      <c r="H570" s="24"/>
      <c r="I570" s="24"/>
      <c r="S570" s="25"/>
      <c r="T570" s="25"/>
      <c r="V570" s="15"/>
      <c r="W570" s="15"/>
      <c r="AE570" s="25"/>
    </row>
    <row r="571" spans="5:31" ht="12.75">
      <c r="E571" s="23"/>
      <c r="F571" s="23"/>
      <c r="H571" s="24"/>
      <c r="I571" s="24"/>
      <c r="S571" s="25"/>
      <c r="T571" s="25"/>
      <c r="V571" s="15"/>
      <c r="W571" s="15"/>
      <c r="AE571" s="25"/>
    </row>
    <row r="572" spans="5:31" ht="12.75">
      <c r="E572" s="23"/>
      <c r="F572" s="23"/>
      <c r="H572" s="24"/>
      <c r="I572" s="24"/>
      <c r="S572" s="25"/>
      <c r="T572" s="25"/>
      <c r="V572" s="15"/>
      <c r="W572" s="15"/>
      <c r="AE572" s="25"/>
    </row>
    <row r="573" spans="5:31" ht="12.75">
      <c r="E573" s="23"/>
      <c r="F573" s="23"/>
      <c r="H573" s="24"/>
      <c r="I573" s="24"/>
      <c r="S573" s="25"/>
      <c r="T573" s="25"/>
      <c r="V573" s="15"/>
      <c r="W573" s="15"/>
      <c r="AE573" s="25"/>
    </row>
    <row r="574" spans="5:31" ht="12.75">
      <c r="E574" s="23"/>
      <c r="F574" s="23"/>
      <c r="H574" s="24"/>
      <c r="I574" s="24"/>
      <c r="S574" s="25"/>
      <c r="T574" s="25"/>
      <c r="V574" s="15"/>
      <c r="W574" s="15"/>
      <c r="AE574" s="25"/>
    </row>
    <row r="575" spans="5:31" ht="12.75">
      <c r="E575" s="23"/>
      <c r="F575" s="23"/>
      <c r="H575" s="24"/>
      <c r="I575" s="24"/>
      <c r="S575" s="25"/>
      <c r="T575" s="25"/>
      <c r="V575" s="15"/>
      <c r="W575" s="15"/>
      <c r="AE575" s="25"/>
    </row>
    <row r="576" spans="5:31" ht="12.75">
      <c r="E576" s="23"/>
      <c r="F576" s="23"/>
      <c r="H576" s="24"/>
      <c r="I576" s="24"/>
      <c r="S576" s="25"/>
      <c r="T576" s="25"/>
      <c r="V576" s="15"/>
      <c r="W576" s="15"/>
      <c r="AE576" s="25"/>
    </row>
    <row r="577" spans="5:31" ht="12.75">
      <c r="E577" s="23"/>
      <c r="F577" s="23"/>
      <c r="H577" s="24"/>
      <c r="I577" s="24"/>
      <c r="S577" s="25"/>
      <c r="T577" s="25"/>
      <c r="V577" s="15"/>
      <c r="W577" s="15"/>
      <c r="AE577" s="25"/>
    </row>
    <row r="578" spans="5:31" ht="12.75">
      <c r="E578" s="23"/>
      <c r="F578" s="23"/>
      <c r="H578" s="24"/>
      <c r="I578" s="24"/>
      <c r="S578" s="25"/>
      <c r="T578" s="25"/>
      <c r="V578" s="15"/>
      <c r="W578" s="15"/>
      <c r="AE578" s="25"/>
    </row>
    <row r="579" spans="5:31" ht="12.75">
      <c r="E579" s="23"/>
      <c r="F579" s="23"/>
      <c r="H579" s="24"/>
      <c r="I579" s="24"/>
      <c r="S579" s="25"/>
      <c r="T579" s="25"/>
      <c r="V579" s="15"/>
      <c r="W579" s="15"/>
      <c r="AE579" s="25"/>
    </row>
    <row r="580" spans="5:31" ht="12.75">
      <c r="E580" s="23"/>
      <c r="F580" s="23"/>
      <c r="H580" s="24"/>
      <c r="I580" s="24"/>
      <c r="S580" s="25"/>
      <c r="T580" s="25"/>
      <c r="V580" s="15"/>
      <c r="W580" s="15"/>
      <c r="AE580" s="25"/>
    </row>
    <row r="581" spans="5:31" ht="12.75">
      <c r="E581" s="23"/>
      <c r="F581" s="23"/>
      <c r="H581" s="24"/>
      <c r="I581" s="24"/>
      <c r="S581" s="25"/>
      <c r="T581" s="25"/>
      <c r="V581" s="15"/>
      <c r="W581" s="15"/>
      <c r="AE581" s="25"/>
    </row>
    <row r="582" spans="5:31" ht="12.75">
      <c r="E582" s="23"/>
      <c r="F582" s="23"/>
      <c r="H582" s="24"/>
      <c r="I582" s="24"/>
      <c r="S582" s="25"/>
      <c r="T582" s="25"/>
      <c r="V582" s="15"/>
      <c r="W582" s="15"/>
      <c r="AE582" s="25"/>
    </row>
    <row r="583" spans="5:31" ht="12.75">
      <c r="E583" s="23"/>
      <c r="F583" s="23"/>
      <c r="H583" s="24"/>
      <c r="I583" s="24"/>
      <c r="S583" s="25"/>
      <c r="T583" s="25"/>
      <c r="V583" s="15"/>
      <c r="W583" s="15"/>
      <c r="AE583" s="25"/>
    </row>
    <row r="584" spans="5:31" ht="12.75">
      <c r="E584" s="23"/>
      <c r="F584" s="23"/>
      <c r="H584" s="24"/>
      <c r="I584" s="24"/>
      <c r="S584" s="25"/>
      <c r="T584" s="25"/>
      <c r="V584" s="15"/>
      <c r="W584" s="15"/>
      <c r="AE584" s="25"/>
    </row>
    <row r="585" spans="5:31" ht="12.75">
      <c r="E585" s="23"/>
      <c r="F585" s="23"/>
      <c r="H585" s="24"/>
      <c r="I585" s="24"/>
      <c r="S585" s="25"/>
      <c r="T585" s="25"/>
      <c r="V585" s="15"/>
      <c r="W585" s="15"/>
      <c r="AE585" s="25"/>
    </row>
    <row r="586" spans="5:31" ht="12.75">
      <c r="E586" s="23"/>
      <c r="F586" s="23"/>
      <c r="H586" s="24"/>
      <c r="I586" s="24"/>
      <c r="S586" s="25"/>
      <c r="T586" s="25"/>
      <c r="V586" s="15"/>
      <c r="W586" s="15"/>
      <c r="AE586" s="25"/>
    </row>
    <row r="587" spans="5:31" ht="12.75">
      <c r="E587" s="23"/>
      <c r="F587" s="23"/>
      <c r="H587" s="24"/>
      <c r="I587" s="24"/>
      <c r="S587" s="25"/>
      <c r="T587" s="25"/>
      <c r="V587" s="15"/>
      <c r="W587" s="15"/>
      <c r="AE587" s="25"/>
    </row>
    <row r="588" spans="5:31" ht="12.75">
      <c r="E588" s="23"/>
      <c r="F588" s="23"/>
      <c r="H588" s="24"/>
      <c r="I588" s="24"/>
      <c r="S588" s="25"/>
      <c r="T588" s="25"/>
      <c r="V588" s="15"/>
      <c r="W588" s="15"/>
      <c r="AE588" s="25"/>
    </row>
    <row r="589" spans="5:31" ht="12.75">
      <c r="E589" s="23"/>
      <c r="F589" s="23"/>
      <c r="H589" s="24"/>
      <c r="I589" s="24"/>
      <c r="S589" s="25"/>
      <c r="T589" s="25"/>
      <c r="V589" s="15"/>
      <c r="W589" s="15"/>
      <c r="AE589" s="25"/>
    </row>
    <row r="590" spans="5:31" ht="12.75">
      <c r="E590" s="23"/>
      <c r="F590" s="23"/>
      <c r="H590" s="24"/>
      <c r="I590" s="24"/>
      <c r="S590" s="25"/>
      <c r="T590" s="25"/>
      <c r="V590" s="15"/>
      <c r="W590" s="15"/>
      <c r="AE590" s="25"/>
    </row>
    <row r="591" spans="5:31" ht="12.75">
      <c r="E591" s="23"/>
      <c r="F591" s="23"/>
      <c r="H591" s="24"/>
      <c r="I591" s="24"/>
      <c r="S591" s="25"/>
      <c r="T591" s="25"/>
      <c r="V591" s="15"/>
      <c r="W591" s="15"/>
      <c r="AE591" s="25"/>
    </row>
    <row r="592" spans="5:31" ht="12.75">
      <c r="E592" s="23"/>
      <c r="F592" s="23"/>
      <c r="H592" s="24"/>
      <c r="I592" s="24"/>
      <c r="S592" s="25"/>
      <c r="T592" s="25"/>
      <c r="V592" s="15"/>
      <c r="W592" s="15"/>
      <c r="AE592" s="25"/>
    </row>
    <row r="593" spans="5:31" ht="12.75">
      <c r="E593" s="23"/>
      <c r="F593" s="23"/>
      <c r="H593" s="24"/>
      <c r="I593" s="24"/>
      <c r="S593" s="25"/>
      <c r="T593" s="25"/>
      <c r="V593" s="15"/>
      <c r="W593" s="15"/>
      <c r="AE593" s="25"/>
    </row>
    <row r="594" spans="5:31" ht="12.75">
      <c r="E594" s="23"/>
      <c r="F594" s="23"/>
      <c r="H594" s="24"/>
      <c r="I594" s="24"/>
      <c r="S594" s="25"/>
      <c r="T594" s="25"/>
      <c r="V594" s="15"/>
      <c r="W594" s="15"/>
      <c r="AE594" s="25"/>
    </row>
    <row r="595" spans="5:31" ht="12.75">
      <c r="E595" s="23"/>
      <c r="F595" s="23"/>
      <c r="H595" s="24"/>
      <c r="I595" s="24"/>
      <c r="S595" s="25"/>
      <c r="T595" s="25"/>
      <c r="V595" s="15"/>
      <c r="W595" s="15"/>
      <c r="AE595" s="25"/>
    </row>
    <row r="596" spans="5:31" ht="12.75">
      <c r="E596" s="23"/>
      <c r="F596" s="23"/>
      <c r="H596" s="24"/>
      <c r="I596" s="24"/>
      <c r="S596" s="25"/>
      <c r="T596" s="25"/>
      <c r="V596" s="15"/>
      <c r="W596" s="15"/>
      <c r="AE596" s="25"/>
    </row>
    <row r="597" spans="5:31" ht="12.75">
      <c r="E597" s="23"/>
      <c r="F597" s="23"/>
      <c r="H597" s="24"/>
      <c r="I597" s="24"/>
      <c r="S597" s="25"/>
      <c r="T597" s="25"/>
      <c r="V597" s="15"/>
      <c r="W597" s="15"/>
      <c r="AE597" s="25"/>
    </row>
    <row r="598" spans="5:31" ht="12.75">
      <c r="E598" s="23"/>
      <c r="F598" s="23"/>
      <c r="H598" s="24"/>
      <c r="I598" s="24"/>
      <c r="S598" s="25"/>
      <c r="T598" s="25"/>
      <c r="V598" s="15"/>
      <c r="W598" s="15"/>
      <c r="AE598" s="25"/>
    </row>
    <row r="599" spans="5:31" ht="12.75">
      <c r="E599" s="23"/>
      <c r="F599" s="23"/>
      <c r="H599" s="24"/>
      <c r="I599" s="24"/>
      <c r="S599" s="25"/>
      <c r="T599" s="25"/>
      <c r="V599" s="15"/>
      <c r="W599" s="15"/>
      <c r="AE599" s="25"/>
    </row>
    <row r="600" spans="5:31" ht="12.75">
      <c r="E600" s="23"/>
      <c r="F600" s="23"/>
      <c r="H600" s="24"/>
      <c r="I600" s="24"/>
      <c r="S600" s="25"/>
      <c r="T600" s="25"/>
      <c r="V600" s="15"/>
      <c r="W600" s="15"/>
      <c r="AE600" s="25"/>
    </row>
    <row r="601" spans="5:31" ht="12.75">
      <c r="E601" s="23"/>
      <c r="F601" s="23"/>
      <c r="H601" s="24"/>
      <c r="I601" s="24"/>
      <c r="S601" s="25"/>
      <c r="T601" s="25"/>
      <c r="V601" s="15"/>
      <c r="W601" s="15"/>
      <c r="AE601" s="25"/>
    </row>
    <row r="602" spans="5:31" ht="20.25" customHeight="1">
      <c r="E602" s="23"/>
      <c r="F602" s="23"/>
      <c r="H602" s="24"/>
      <c r="I602" s="24"/>
      <c r="S602" s="25"/>
      <c r="T602" s="25"/>
      <c r="V602" s="15"/>
      <c r="W602" s="15"/>
      <c r="AE602" s="25"/>
    </row>
    <row r="603" spans="5:31" ht="20.25" customHeight="1">
      <c r="E603" s="23"/>
      <c r="F603" s="23"/>
      <c r="H603" s="24"/>
      <c r="I603" s="24"/>
      <c r="S603" s="25"/>
      <c r="T603" s="25"/>
      <c r="V603" s="15"/>
      <c r="W603" s="15"/>
      <c r="AE603" s="25"/>
    </row>
    <row r="604" spans="5:31" ht="20.25" customHeight="1">
      <c r="E604" s="23"/>
      <c r="F604" s="23"/>
      <c r="H604" s="24"/>
      <c r="I604" s="24"/>
      <c r="S604" s="25"/>
      <c r="T604" s="25"/>
      <c r="V604" s="15"/>
      <c r="W604" s="15"/>
      <c r="AE604" s="25"/>
    </row>
    <row r="605" spans="5:31" ht="20.25" customHeight="1">
      <c r="E605" s="23"/>
      <c r="F605" s="23"/>
      <c r="H605" s="24"/>
      <c r="I605" s="24"/>
      <c r="S605" s="25"/>
      <c r="T605" s="25"/>
      <c r="V605" s="15"/>
      <c r="W605" s="15"/>
      <c r="AE605" s="25"/>
    </row>
    <row r="606" spans="5:31" ht="20.25" customHeight="1">
      <c r="E606" s="23"/>
      <c r="F606" s="23"/>
      <c r="H606" s="24"/>
      <c r="I606" s="24"/>
      <c r="S606" s="25"/>
      <c r="T606" s="25"/>
      <c r="V606" s="15"/>
      <c r="W606" s="15"/>
      <c r="AE606" s="25"/>
    </row>
    <row r="607" spans="5:31" ht="20.25" customHeight="1">
      <c r="E607" s="23"/>
      <c r="F607" s="23"/>
      <c r="H607" s="24"/>
      <c r="I607" s="24"/>
      <c r="S607" s="25"/>
      <c r="T607" s="25"/>
      <c r="V607" s="15"/>
      <c r="W607" s="15"/>
      <c r="AE607" s="25"/>
    </row>
    <row r="608" spans="5:31" ht="20.25" customHeight="1">
      <c r="E608" s="23"/>
      <c r="F608" s="23"/>
      <c r="H608" s="24"/>
      <c r="I608" s="24"/>
      <c r="S608" s="25"/>
      <c r="T608" s="25"/>
      <c r="V608" s="15"/>
      <c r="W608" s="15"/>
      <c r="AE608" s="25"/>
    </row>
    <row r="609" spans="5:31" ht="20.25" customHeight="1">
      <c r="E609" s="23"/>
      <c r="F609" s="23"/>
      <c r="H609" s="24"/>
      <c r="I609" s="24"/>
      <c r="S609" s="25"/>
      <c r="T609" s="25"/>
      <c r="V609" s="15"/>
      <c r="W609" s="15"/>
      <c r="AE609" s="25"/>
    </row>
    <row r="610" spans="5:31" ht="20.25" customHeight="1">
      <c r="E610" s="23"/>
      <c r="F610" s="23"/>
      <c r="H610" s="24"/>
      <c r="I610" s="24"/>
      <c r="S610" s="25"/>
      <c r="T610" s="25"/>
      <c r="V610" s="15"/>
      <c r="W610" s="15"/>
      <c r="AE610" s="25"/>
    </row>
    <row r="611" spans="5:31" ht="20.25" customHeight="1">
      <c r="E611" s="23"/>
      <c r="F611" s="23"/>
      <c r="H611" s="24"/>
      <c r="I611" s="24"/>
      <c r="S611" s="25"/>
      <c r="T611" s="25"/>
      <c r="V611" s="15"/>
      <c r="W611" s="15"/>
      <c r="AE611" s="25"/>
    </row>
    <row r="612" spans="5:31" ht="20.25" customHeight="1">
      <c r="E612" s="23"/>
      <c r="F612" s="23"/>
      <c r="H612" s="24"/>
      <c r="I612" s="24"/>
      <c r="S612" s="25"/>
      <c r="T612" s="25"/>
      <c r="V612" s="15"/>
      <c r="W612" s="15"/>
      <c r="AE612" s="25"/>
    </row>
    <row r="613" spans="5:31" ht="20.25" customHeight="1">
      <c r="E613" s="23"/>
      <c r="F613" s="23"/>
      <c r="H613" s="24"/>
      <c r="I613" s="24"/>
      <c r="S613" s="25"/>
      <c r="T613" s="25"/>
      <c r="V613" s="15"/>
      <c r="W613" s="15"/>
      <c r="AE613" s="25"/>
    </row>
    <row r="614" spans="5:31" ht="20.25" customHeight="1">
      <c r="E614" s="23"/>
      <c r="F614" s="23"/>
      <c r="H614" s="24"/>
      <c r="I614" s="24"/>
      <c r="S614" s="25"/>
      <c r="T614" s="25"/>
      <c r="V614" s="15"/>
      <c r="W614" s="15"/>
      <c r="AE614" s="25"/>
    </row>
    <row r="615" spans="5:31" ht="20.25" customHeight="1">
      <c r="E615" s="23"/>
      <c r="F615" s="23"/>
      <c r="H615" s="24"/>
      <c r="I615" s="24"/>
      <c r="S615" s="25"/>
      <c r="T615" s="25"/>
      <c r="V615" s="15"/>
      <c r="W615" s="15"/>
      <c r="AE615" s="25"/>
    </row>
    <row r="616" spans="5:31" ht="20.25" customHeight="1">
      <c r="E616" s="23"/>
      <c r="F616" s="23"/>
      <c r="H616" s="24"/>
      <c r="I616" s="24"/>
      <c r="S616" s="25"/>
      <c r="T616" s="25"/>
      <c r="V616" s="15"/>
      <c r="W616" s="15"/>
      <c r="AE616" s="25"/>
    </row>
    <row r="617" spans="5:31" ht="20.25" customHeight="1">
      <c r="E617" s="23"/>
      <c r="F617" s="23"/>
      <c r="H617" s="24"/>
      <c r="I617" s="24"/>
      <c r="S617" s="25"/>
      <c r="T617" s="25"/>
      <c r="V617" s="15"/>
      <c r="W617" s="15"/>
      <c r="AE617" s="25"/>
    </row>
    <row r="618" spans="5:31" ht="20.25" customHeight="1">
      <c r="E618" s="23"/>
      <c r="F618" s="23"/>
      <c r="H618" s="24"/>
      <c r="I618" s="24"/>
      <c r="S618" s="25"/>
      <c r="T618" s="25"/>
      <c r="V618" s="15"/>
      <c r="W618" s="15"/>
      <c r="AE618" s="25"/>
    </row>
    <row r="619" spans="5:31" ht="20.25" customHeight="1">
      <c r="E619" s="23"/>
      <c r="F619" s="23"/>
      <c r="H619" s="24"/>
      <c r="I619" s="24"/>
      <c r="S619" s="25"/>
      <c r="T619" s="25"/>
      <c r="V619" s="15"/>
      <c r="W619" s="15"/>
      <c r="AE619" s="25"/>
    </row>
    <row r="620" spans="5:31" ht="20.25" customHeight="1">
      <c r="E620" s="23"/>
      <c r="F620" s="23"/>
      <c r="H620" s="24"/>
      <c r="I620" s="24"/>
      <c r="S620" s="25"/>
      <c r="T620" s="25"/>
      <c r="V620" s="15"/>
      <c r="W620" s="15"/>
      <c r="AE620" s="25"/>
    </row>
    <row r="621" spans="5:31" ht="20.25" customHeight="1">
      <c r="E621" s="23"/>
      <c r="F621" s="23"/>
      <c r="H621" s="24"/>
      <c r="I621" s="24"/>
      <c r="S621" s="25"/>
      <c r="T621" s="25"/>
      <c r="V621" s="15"/>
      <c r="W621" s="15"/>
      <c r="AE621" s="25"/>
    </row>
    <row r="622" spans="5:31" ht="20.25" customHeight="1">
      <c r="E622" s="23"/>
      <c r="F622" s="23"/>
      <c r="H622" s="24"/>
      <c r="I622" s="24"/>
      <c r="S622" s="25"/>
      <c r="T622" s="25"/>
      <c r="V622" s="15"/>
      <c r="W622" s="15"/>
      <c r="AE622" s="25"/>
    </row>
    <row r="623" spans="5:31" ht="20.25" customHeight="1">
      <c r="E623" s="23"/>
      <c r="F623" s="23"/>
      <c r="H623" s="24"/>
      <c r="I623" s="24"/>
      <c r="S623" s="25"/>
      <c r="T623" s="25"/>
      <c r="V623" s="15"/>
      <c r="W623" s="15"/>
      <c r="AE623" s="25"/>
    </row>
    <row r="624" spans="5:31" ht="20.25" customHeight="1">
      <c r="E624" s="23"/>
      <c r="F624" s="23"/>
      <c r="H624" s="24"/>
      <c r="I624" s="24"/>
      <c r="S624" s="25"/>
      <c r="T624" s="25"/>
      <c r="V624" s="15"/>
      <c r="W624" s="15"/>
      <c r="AE624" s="25"/>
    </row>
    <row r="625" spans="5:31" ht="20.25" customHeight="1">
      <c r="E625" s="23"/>
      <c r="F625" s="23"/>
      <c r="H625" s="24"/>
      <c r="I625" s="24"/>
      <c r="S625" s="25"/>
      <c r="T625" s="25"/>
      <c r="V625" s="15"/>
      <c r="W625" s="15"/>
      <c r="AE625" s="25"/>
    </row>
    <row r="626" spans="5:31" ht="20.25" customHeight="1">
      <c r="E626" s="23"/>
      <c r="F626" s="23"/>
      <c r="H626" s="24"/>
      <c r="I626" s="24"/>
      <c r="S626" s="25"/>
      <c r="T626" s="25"/>
      <c r="V626" s="15"/>
      <c r="W626" s="15"/>
      <c r="AE626" s="25"/>
    </row>
    <row r="627" spans="5:31" ht="20.25" customHeight="1">
      <c r="E627" s="23"/>
      <c r="F627" s="23"/>
      <c r="H627" s="24"/>
      <c r="I627" s="24"/>
      <c r="S627" s="25"/>
      <c r="T627" s="25"/>
      <c r="V627" s="15"/>
      <c r="W627" s="15"/>
      <c r="AE627" s="25"/>
    </row>
    <row r="628" spans="5:31" ht="20.25" customHeight="1">
      <c r="E628" s="23"/>
      <c r="F628" s="23"/>
      <c r="H628" s="24"/>
      <c r="I628" s="24"/>
      <c r="S628" s="25"/>
      <c r="T628" s="25"/>
      <c r="V628" s="15"/>
      <c r="W628" s="15"/>
      <c r="AE628" s="25"/>
    </row>
    <row r="629" spans="5:31" ht="20.25" customHeight="1">
      <c r="E629" s="23"/>
      <c r="F629" s="23"/>
      <c r="H629" s="24"/>
      <c r="I629" s="24"/>
      <c r="S629" s="25"/>
      <c r="T629" s="25"/>
      <c r="V629" s="15"/>
      <c r="W629" s="15"/>
      <c r="AE629" s="25"/>
    </row>
    <row r="630" spans="5:31" ht="20.25" customHeight="1">
      <c r="E630" s="23"/>
      <c r="F630" s="23"/>
      <c r="H630" s="24"/>
      <c r="I630" s="24"/>
      <c r="S630" s="25"/>
      <c r="T630" s="25"/>
      <c r="V630" s="15"/>
      <c r="W630" s="15"/>
      <c r="AE630" s="25"/>
    </row>
    <row r="631" spans="5:31" ht="20.25" customHeight="1">
      <c r="E631" s="23"/>
      <c r="F631" s="23"/>
      <c r="H631" s="24"/>
      <c r="I631" s="24"/>
      <c r="S631" s="25"/>
      <c r="T631" s="25"/>
      <c r="V631" s="15"/>
      <c r="W631" s="15"/>
      <c r="AE631" s="25"/>
    </row>
    <row r="632" spans="5:31" ht="20.25" customHeight="1">
      <c r="E632" s="23"/>
      <c r="F632" s="23"/>
      <c r="H632" s="24"/>
      <c r="I632" s="24"/>
      <c r="S632" s="25"/>
      <c r="T632" s="25"/>
      <c r="V632" s="15"/>
      <c r="W632" s="15"/>
      <c r="AE632" s="25"/>
    </row>
    <row r="633" spans="5:31" ht="20.25" customHeight="1">
      <c r="E633" s="23"/>
      <c r="F633" s="23"/>
      <c r="H633" s="24"/>
      <c r="I633" s="24"/>
      <c r="S633" s="25"/>
      <c r="T633" s="25"/>
      <c r="V633" s="15"/>
      <c r="W633" s="15"/>
      <c r="AE633" s="25"/>
    </row>
    <row r="634" spans="5:31" ht="20.25" customHeight="1">
      <c r="E634" s="23"/>
      <c r="F634" s="23"/>
      <c r="H634" s="24"/>
      <c r="I634" s="24"/>
      <c r="S634" s="25"/>
      <c r="T634" s="25"/>
      <c r="V634" s="15"/>
      <c r="W634" s="15"/>
      <c r="AE634" s="25"/>
    </row>
    <row r="635" spans="5:31" ht="20.25" customHeight="1">
      <c r="E635" s="23"/>
      <c r="F635" s="23"/>
      <c r="H635" s="24"/>
      <c r="I635" s="24"/>
      <c r="S635" s="25"/>
      <c r="T635" s="25"/>
      <c r="V635" s="15"/>
      <c r="W635" s="15"/>
      <c r="AE635" s="25"/>
    </row>
    <row r="636" spans="5:31" ht="20.25" customHeight="1">
      <c r="E636" s="23"/>
      <c r="F636" s="23"/>
      <c r="H636" s="24"/>
      <c r="I636" s="24"/>
      <c r="S636" s="25"/>
      <c r="T636" s="25"/>
      <c r="V636" s="15"/>
      <c r="W636" s="15"/>
      <c r="AE636" s="25"/>
    </row>
    <row r="637" spans="5:31" ht="20.25" customHeight="1">
      <c r="E637" s="23"/>
      <c r="F637" s="23"/>
      <c r="H637" s="24"/>
      <c r="I637" s="24"/>
      <c r="S637" s="25"/>
      <c r="T637" s="25"/>
      <c r="V637" s="15"/>
      <c r="W637" s="15"/>
      <c r="AE637" s="25"/>
    </row>
    <row r="638" spans="5:31" ht="20.25" customHeight="1">
      <c r="E638" s="23"/>
      <c r="F638" s="23"/>
      <c r="H638" s="24"/>
      <c r="I638" s="24"/>
      <c r="S638" s="25"/>
      <c r="T638" s="25"/>
      <c r="V638" s="15"/>
      <c r="W638" s="15"/>
      <c r="AE638" s="25"/>
    </row>
    <row r="639" spans="5:31" ht="20.25" customHeight="1">
      <c r="E639" s="23"/>
      <c r="F639" s="23"/>
      <c r="H639" s="24"/>
      <c r="I639" s="24"/>
      <c r="S639" s="25"/>
      <c r="T639" s="25"/>
      <c r="V639" s="15"/>
      <c r="W639" s="15"/>
      <c r="AE639" s="25"/>
    </row>
    <row r="640" spans="5:31" ht="20.25" customHeight="1">
      <c r="E640" s="23"/>
      <c r="F640" s="23"/>
      <c r="H640" s="24"/>
      <c r="I640" s="24"/>
      <c r="S640" s="25"/>
      <c r="T640" s="25"/>
      <c r="V640" s="15"/>
      <c r="W640" s="15"/>
      <c r="AE640" s="25"/>
    </row>
    <row r="641" spans="5:31" ht="20.25" customHeight="1">
      <c r="E641" s="23"/>
      <c r="F641" s="23"/>
      <c r="H641" s="24"/>
      <c r="I641" s="24"/>
      <c r="S641" s="25"/>
      <c r="T641" s="25"/>
      <c r="V641" s="15"/>
      <c r="W641" s="15"/>
      <c r="AE641" s="25"/>
    </row>
    <row r="642" spans="5:31" ht="20.25" customHeight="1">
      <c r="E642" s="23"/>
      <c r="F642" s="23"/>
      <c r="H642" s="24"/>
      <c r="I642" s="24"/>
      <c r="S642" s="25"/>
      <c r="T642" s="25"/>
      <c r="V642" s="15"/>
      <c r="W642" s="15"/>
      <c r="AE642" s="25"/>
    </row>
    <row r="643" spans="5:31" ht="20.25" customHeight="1">
      <c r="E643" s="23"/>
      <c r="F643" s="23"/>
      <c r="H643" s="24"/>
      <c r="I643" s="24"/>
      <c r="S643" s="25"/>
      <c r="T643" s="25"/>
      <c r="V643" s="15"/>
      <c r="W643" s="15"/>
      <c r="AE643" s="25"/>
    </row>
    <row r="644" spans="5:31" ht="20.25" customHeight="1">
      <c r="E644" s="23"/>
      <c r="F644" s="23"/>
      <c r="H644" s="24"/>
      <c r="I644" s="24"/>
      <c r="S644" s="25"/>
      <c r="T644" s="25"/>
      <c r="V644" s="15"/>
      <c r="W644" s="15"/>
      <c r="AE644" s="25"/>
    </row>
    <row r="645" spans="5:31" ht="20.25" customHeight="1">
      <c r="E645" s="23"/>
      <c r="F645" s="23"/>
      <c r="H645" s="24"/>
      <c r="I645" s="24"/>
      <c r="S645" s="25"/>
      <c r="T645" s="25"/>
      <c r="V645" s="15"/>
      <c r="W645" s="15"/>
      <c r="AE645" s="25"/>
    </row>
    <row r="646" spans="5:31" ht="20.25" customHeight="1">
      <c r="E646" s="23"/>
      <c r="F646" s="23"/>
      <c r="H646" s="24"/>
      <c r="I646" s="24"/>
      <c r="S646" s="25"/>
      <c r="T646" s="25"/>
      <c r="V646" s="15"/>
      <c r="W646" s="15"/>
      <c r="AE646" s="25"/>
    </row>
    <row r="647" spans="5:31" ht="20.25" customHeight="1">
      <c r="E647" s="23"/>
      <c r="F647" s="23"/>
      <c r="H647" s="24"/>
      <c r="I647" s="24"/>
      <c r="S647" s="25"/>
      <c r="T647" s="25"/>
      <c r="V647" s="15"/>
      <c r="W647" s="15"/>
      <c r="AE647" s="25"/>
    </row>
    <row r="648" spans="5:31" ht="20.25" customHeight="1">
      <c r="E648" s="23"/>
      <c r="F648" s="23"/>
      <c r="H648" s="24"/>
      <c r="I648" s="24"/>
      <c r="S648" s="25"/>
      <c r="T648" s="25"/>
      <c r="V648" s="15"/>
      <c r="W648" s="15"/>
      <c r="AE648" s="25"/>
    </row>
    <row r="649" spans="5:31" ht="20.25" customHeight="1">
      <c r="E649" s="23"/>
      <c r="F649" s="23"/>
      <c r="H649" s="24"/>
      <c r="I649" s="24"/>
      <c r="S649" s="25"/>
      <c r="T649" s="25"/>
      <c r="V649" s="15"/>
      <c r="W649" s="15"/>
      <c r="AE649" s="25"/>
    </row>
    <row r="650" spans="5:31" ht="20.25" customHeight="1">
      <c r="E650" s="23"/>
      <c r="F650" s="23"/>
      <c r="H650" s="24"/>
      <c r="I650" s="24"/>
      <c r="S650" s="25"/>
      <c r="T650" s="25"/>
      <c r="V650" s="15"/>
      <c r="W650" s="15"/>
      <c r="AE650" s="25"/>
    </row>
    <row r="651" spans="5:31" ht="20.25" customHeight="1">
      <c r="E651" s="23"/>
      <c r="F651" s="23"/>
      <c r="H651" s="24"/>
      <c r="I651" s="24"/>
      <c r="S651" s="25"/>
      <c r="T651" s="25"/>
      <c r="V651" s="15"/>
      <c r="W651" s="15"/>
      <c r="AE651" s="25"/>
    </row>
    <row r="652" spans="5:31" ht="20.25" customHeight="1">
      <c r="E652" s="23"/>
      <c r="F652" s="23"/>
      <c r="H652" s="24"/>
      <c r="I652" s="24"/>
      <c r="S652" s="25"/>
      <c r="T652" s="25"/>
      <c r="V652" s="15"/>
      <c r="W652" s="15"/>
      <c r="AE652" s="25"/>
    </row>
    <row r="653" spans="5:31" ht="20.25" customHeight="1">
      <c r="E653" s="23"/>
      <c r="F653" s="23"/>
      <c r="H653" s="24"/>
      <c r="I653" s="24"/>
      <c r="S653" s="25"/>
      <c r="T653" s="25"/>
      <c r="V653" s="15"/>
      <c r="W653" s="15"/>
      <c r="AE653" s="25"/>
    </row>
    <row r="654" spans="5:31" ht="20.25" customHeight="1">
      <c r="E654" s="23"/>
      <c r="F654" s="23"/>
      <c r="H654" s="24"/>
      <c r="I654" s="24"/>
      <c r="S654" s="25"/>
      <c r="T654" s="25"/>
      <c r="V654" s="15"/>
      <c r="W654" s="15"/>
      <c r="AE654" s="25"/>
    </row>
    <row r="655" spans="5:31" ht="20.25" customHeight="1">
      <c r="E655" s="23"/>
      <c r="F655" s="23"/>
      <c r="H655" s="24"/>
      <c r="I655" s="24"/>
      <c r="S655" s="25"/>
      <c r="T655" s="25"/>
      <c r="V655" s="15"/>
      <c r="W655" s="15"/>
      <c r="AE655" s="25"/>
    </row>
    <row r="656" spans="5:31" ht="20.25" customHeight="1">
      <c r="E656" s="23"/>
      <c r="F656" s="23"/>
      <c r="H656" s="24"/>
      <c r="I656" s="24"/>
      <c r="S656" s="25"/>
      <c r="T656" s="25"/>
      <c r="V656" s="15"/>
      <c r="W656" s="15"/>
      <c r="AE656" s="25"/>
    </row>
    <row r="657" spans="5:31" ht="20.25" customHeight="1">
      <c r="E657" s="23"/>
      <c r="F657" s="23"/>
      <c r="H657" s="24"/>
      <c r="I657" s="24"/>
      <c r="S657" s="25"/>
      <c r="T657" s="25"/>
      <c r="V657" s="15"/>
      <c r="W657" s="15"/>
      <c r="AE657" s="25"/>
    </row>
    <row r="658" spans="5:31" ht="20.25" customHeight="1">
      <c r="E658" s="23"/>
      <c r="F658" s="23"/>
      <c r="H658" s="24"/>
      <c r="I658" s="24"/>
      <c r="S658" s="25"/>
      <c r="T658" s="25"/>
      <c r="V658" s="15"/>
      <c r="W658" s="15"/>
      <c r="AE658" s="25"/>
    </row>
    <row r="659" spans="5:31" ht="20.25" customHeight="1">
      <c r="E659" s="23"/>
      <c r="F659" s="23"/>
      <c r="H659" s="24"/>
      <c r="I659" s="24"/>
      <c r="S659" s="25"/>
      <c r="T659" s="25"/>
      <c r="V659" s="15"/>
      <c r="W659" s="15"/>
      <c r="AE659" s="25"/>
    </row>
    <row r="660" spans="5:31" ht="20.25" customHeight="1">
      <c r="E660" s="23"/>
      <c r="F660" s="23"/>
      <c r="H660" s="24"/>
      <c r="I660" s="24"/>
      <c r="S660" s="25"/>
      <c r="T660" s="25"/>
      <c r="V660" s="15"/>
      <c r="W660" s="15"/>
    </row>
    <row r="661" spans="5:31" ht="20.25" customHeight="1">
      <c r="E661" s="23"/>
      <c r="F661" s="23"/>
      <c r="H661" s="24"/>
      <c r="I661" s="24"/>
      <c r="S661" s="25"/>
      <c r="T661" s="25"/>
      <c r="V661" s="15"/>
      <c r="W661" s="15"/>
      <c r="AE661" s="25"/>
    </row>
    <row r="662" spans="5:31" ht="20.25" customHeight="1">
      <c r="E662" s="23"/>
      <c r="F662" s="23"/>
      <c r="H662" s="24"/>
      <c r="I662" s="24"/>
      <c r="S662" s="25"/>
      <c r="T662" s="25"/>
      <c r="V662" s="15"/>
      <c r="W662" s="15"/>
      <c r="AE662" s="25"/>
    </row>
    <row r="663" spans="5:31" ht="20.25" customHeight="1">
      <c r="E663" s="23"/>
      <c r="F663" s="23"/>
      <c r="H663" s="24"/>
      <c r="I663" s="24"/>
      <c r="S663" s="25"/>
      <c r="T663" s="25"/>
      <c r="V663" s="15"/>
      <c r="W663" s="15"/>
      <c r="AE663" s="25"/>
    </row>
    <row r="664" spans="5:31" ht="20.25" customHeight="1">
      <c r="E664" s="23"/>
      <c r="F664" s="23"/>
      <c r="H664" s="24"/>
      <c r="I664" s="24"/>
      <c r="S664" s="25"/>
      <c r="T664" s="25"/>
      <c r="V664" s="15"/>
      <c r="W664" s="15"/>
      <c r="AE664" s="25"/>
    </row>
    <row r="665" spans="5:31" ht="20.25" customHeight="1">
      <c r="E665" s="23"/>
      <c r="F665" s="23"/>
      <c r="H665" s="24"/>
      <c r="I665" s="24"/>
      <c r="S665" s="25"/>
      <c r="T665" s="25"/>
      <c r="V665" s="15"/>
      <c r="W665" s="15"/>
      <c r="AE665" s="25"/>
    </row>
    <row r="666" spans="5:31" ht="20.25" customHeight="1">
      <c r="E666" s="23"/>
      <c r="F666" s="23"/>
      <c r="H666" s="24"/>
      <c r="I666" s="24"/>
      <c r="S666" s="25"/>
      <c r="T666" s="25"/>
      <c r="V666" s="15"/>
      <c r="W666" s="15"/>
      <c r="AE666" s="25"/>
    </row>
    <row r="667" spans="5:31" ht="20.25" customHeight="1">
      <c r="E667" s="23"/>
      <c r="F667" s="23"/>
      <c r="H667" s="24"/>
      <c r="I667" s="24"/>
      <c r="S667" s="25"/>
      <c r="T667" s="25"/>
      <c r="V667" s="15"/>
      <c r="W667" s="15"/>
      <c r="AE667" s="25"/>
    </row>
    <row r="668" spans="5:31" ht="20.25" customHeight="1">
      <c r="E668" s="23"/>
      <c r="F668" s="23"/>
      <c r="H668" s="24"/>
      <c r="I668" s="24"/>
      <c r="S668" s="25"/>
      <c r="T668" s="25"/>
      <c r="V668" s="15"/>
      <c r="W668" s="15"/>
      <c r="AE668" s="25"/>
    </row>
    <row r="669" spans="5:31" ht="20.25" customHeight="1">
      <c r="E669" s="23"/>
      <c r="F669" s="23"/>
      <c r="H669" s="24"/>
      <c r="I669" s="24"/>
      <c r="S669" s="25"/>
      <c r="T669" s="25"/>
      <c r="V669" s="15"/>
      <c r="W669" s="15"/>
      <c r="AE669" s="25"/>
    </row>
    <row r="670" spans="5:31" ht="20.25" customHeight="1">
      <c r="E670" s="23"/>
      <c r="F670" s="23"/>
      <c r="H670" s="24"/>
      <c r="I670" s="24"/>
      <c r="S670" s="25"/>
      <c r="T670" s="25"/>
      <c r="V670" s="15"/>
      <c r="W670" s="15"/>
      <c r="AE670" s="25"/>
    </row>
    <row r="671" spans="5:31" ht="20.25" customHeight="1">
      <c r="E671" s="23"/>
      <c r="F671" s="23"/>
      <c r="H671" s="24"/>
      <c r="I671" s="24"/>
      <c r="S671" s="25"/>
      <c r="T671" s="25"/>
      <c r="V671" s="15"/>
      <c r="W671" s="15"/>
      <c r="AE671" s="25"/>
    </row>
    <row r="672" spans="5:31" ht="20.25" customHeight="1">
      <c r="E672" s="23"/>
      <c r="F672" s="23"/>
      <c r="H672" s="24"/>
      <c r="I672" s="24"/>
      <c r="S672" s="25"/>
      <c r="T672" s="25"/>
      <c r="V672" s="15"/>
      <c r="W672" s="15"/>
      <c r="AE672" s="25"/>
    </row>
    <row r="673" spans="5:31" ht="20.25" customHeight="1">
      <c r="E673" s="23"/>
      <c r="F673" s="23"/>
      <c r="H673" s="24"/>
      <c r="I673" s="24"/>
      <c r="S673" s="25"/>
      <c r="T673" s="25"/>
      <c r="V673" s="15"/>
      <c r="W673" s="15"/>
      <c r="AE673" s="25"/>
    </row>
    <row r="674" spans="5:31" ht="20.25" customHeight="1">
      <c r="E674" s="23"/>
      <c r="F674" s="23"/>
      <c r="H674" s="24"/>
      <c r="I674" s="24"/>
      <c r="S674" s="25"/>
      <c r="T674" s="25"/>
      <c r="V674" s="15"/>
      <c r="W674" s="15"/>
      <c r="AE674" s="25"/>
    </row>
    <row r="675" spans="5:31" ht="20.25" customHeight="1">
      <c r="E675" s="23"/>
      <c r="F675" s="23"/>
      <c r="H675" s="24"/>
      <c r="I675" s="24"/>
      <c r="S675" s="25"/>
      <c r="T675" s="25"/>
      <c r="V675" s="15"/>
      <c r="W675" s="15"/>
      <c r="AE675" s="25"/>
    </row>
    <row r="676" spans="5:31" ht="20.25" customHeight="1">
      <c r="E676" s="23"/>
      <c r="F676" s="23"/>
      <c r="H676" s="24"/>
      <c r="I676" s="24"/>
      <c r="S676" s="25"/>
      <c r="T676" s="25"/>
      <c r="V676" s="15"/>
      <c r="W676" s="15"/>
      <c r="AE676" s="25"/>
    </row>
    <row r="677" spans="5:31" ht="20.25" customHeight="1">
      <c r="E677" s="23"/>
      <c r="F677" s="23"/>
      <c r="H677" s="24"/>
      <c r="I677" s="24"/>
      <c r="S677" s="25"/>
      <c r="T677" s="25"/>
      <c r="V677" s="15"/>
      <c r="W677" s="15"/>
      <c r="AE677" s="25"/>
    </row>
    <row r="678" spans="5:31" ht="20.25" customHeight="1">
      <c r="E678" s="23"/>
      <c r="F678" s="23"/>
      <c r="H678" s="24"/>
      <c r="I678" s="24"/>
      <c r="S678" s="25"/>
      <c r="T678" s="25"/>
      <c r="V678" s="15"/>
      <c r="W678" s="15"/>
      <c r="AE678" s="25"/>
    </row>
    <row r="679" spans="5:31" ht="20.25" customHeight="1">
      <c r="E679" s="23"/>
      <c r="F679" s="23"/>
      <c r="H679" s="24"/>
      <c r="I679" s="24"/>
      <c r="S679" s="25"/>
      <c r="T679" s="25"/>
      <c r="V679" s="15"/>
      <c r="W679" s="15"/>
      <c r="AE679" s="25"/>
    </row>
    <row r="680" spans="5:31" ht="20.25" customHeight="1">
      <c r="E680" s="23"/>
      <c r="F680" s="23"/>
      <c r="H680" s="24"/>
      <c r="I680" s="24"/>
      <c r="S680" s="25"/>
      <c r="T680" s="25"/>
      <c r="V680" s="15"/>
      <c r="W680" s="15"/>
      <c r="AE680" s="25"/>
    </row>
    <row r="681" spans="5:31" ht="20.25" customHeight="1">
      <c r="E681" s="23"/>
      <c r="F681" s="23"/>
      <c r="H681" s="24"/>
      <c r="I681" s="24"/>
      <c r="S681" s="25"/>
      <c r="T681" s="25"/>
      <c r="V681" s="15"/>
      <c r="W681" s="15"/>
      <c r="AE681" s="25"/>
    </row>
    <row r="682" spans="5:31" ht="20.25" customHeight="1">
      <c r="E682" s="23"/>
      <c r="F682" s="23"/>
      <c r="H682" s="24"/>
      <c r="I682" s="24"/>
      <c r="S682" s="25"/>
      <c r="T682" s="25"/>
      <c r="V682" s="15"/>
      <c r="W682" s="15"/>
      <c r="AE682" s="25"/>
    </row>
    <row r="683" spans="5:31" ht="20.25" customHeight="1">
      <c r="E683" s="23"/>
      <c r="F683" s="23"/>
      <c r="H683" s="24"/>
      <c r="I683" s="24"/>
      <c r="S683" s="25"/>
      <c r="T683" s="25"/>
      <c r="V683" s="15"/>
      <c r="W683" s="15"/>
      <c r="AE683" s="25"/>
    </row>
    <row r="684" spans="5:31" ht="20.25" customHeight="1">
      <c r="E684" s="23"/>
      <c r="F684" s="23"/>
      <c r="H684" s="24"/>
      <c r="I684" s="24"/>
      <c r="S684" s="25"/>
      <c r="T684" s="25"/>
      <c r="V684" s="15"/>
      <c r="W684" s="15"/>
      <c r="AE684" s="25"/>
    </row>
    <row r="685" spans="5:31" ht="20.25" customHeight="1">
      <c r="E685" s="23"/>
      <c r="F685" s="23"/>
      <c r="H685" s="24"/>
      <c r="I685" s="24"/>
      <c r="S685" s="25"/>
      <c r="T685" s="25"/>
      <c r="V685" s="15"/>
      <c r="W685" s="15"/>
      <c r="AE685" s="25"/>
    </row>
    <row r="686" spans="5:31" ht="20.25" customHeight="1">
      <c r="E686" s="23"/>
      <c r="F686" s="23"/>
      <c r="H686" s="24"/>
      <c r="I686" s="24"/>
      <c r="S686" s="25"/>
      <c r="T686" s="25"/>
      <c r="V686" s="15"/>
      <c r="W686" s="15"/>
      <c r="AE686" s="25"/>
    </row>
    <row r="687" spans="5:31" ht="20.25" customHeight="1">
      <c r="E687" s="23"/>
      <c r="F687" s="23"/>
      <c r="H687" s="24"/>
      <c r="I687" s="24"/>
      <c r="S687" s="25"/>
      <c r="T687" s="25"/>
      <c r="V687" s="15"/>
      <c r="W687" s="15"/>
      <c r="AE687" s="25"/>
    </row>
    <row r="688" spans="5:31" ht="20.25" customHeight="1">
      <c r="E688" s="23"/>
      <c r="F688" s="23"/>
      <c r="H688" s="24"/>
      <c r="I688" s="24"/>
      <c r="S688" s="25"/>
      <c r="T688" s="25"/>
      <c r="V688" s="15"/>
      <c r="W688" s="15"/>
      <c r="AE688" s="25"/>
    </row>
    <row r="689" spans="5:41" ht="20.25" customHeight="1">
      <c r="E689" s="23"/>
      <c r="F689" s="23"/>
      <c r="H689" s="24"/>
      <c r="I689" s="24"/>
      <c r="S689" s="25"/>
      <c r="T689" s="25"/>
      <c r="V689" s="15"/>
      <c r="W689" s="15"/>
      <c r="AE689" s="25"/>
    </row>
    <row r="690" spans="5:41" ht="20.25" customHeight="1">
      <c r="E690" s="23"/>
      <c r="F690" s="23"/>
      <c r="H690" s="24"/>
      <c r="I690" s="24"/>
      <c r="S690" s="25"/>
      <c r="T690" s="25"/>
      <c r="V690" s="15"/>
      <c r="W690" s="15"/>
      <c r="AE690" s="25"/>
    </row>
    <row r="691" spans="5:41" ht="20.25" customHeight="1">
      <c r="E691" s="23"/>
      <c r="F691" s="23"/>
      <c r="H691" s="24"/>
      <c r="I691" s="24"/>
      <c r="S691" s="25"/>
      <c r="T691" s="25"/>
      <c r="V691" s="15"/>
      <c r="W691" s="15"/>
      <c r="AE691" s="25"/>
    </row>
    <row r="692" spans="5:41" ht="20.25" customHeight="1">
      <c r="E692" s="23"/>
      <c r="F692" s="23"/>
      <c r="H692" s="24"/>
      <c r="I692" s="24"/>
      <c r="S692" s="25"/>
      <c r="T692" s="25"/>
      <c r="V692" s="15"/>
      <c r="W692" s="15"/>
      <c r="AE692" s="25"/>
    </row>
    <row r="693" spans="5:41" ht="20.25" customHeight="1">
      <c r="E693" s="23"/>
      <c r="F693" s="23"/>
      <c r="H693" s="24"/>
      <c r="I693" s="24"/>
      <c r="S693" s="25"/>
      <c r="T693" s="25"/>
      <c r="V693" s="15"/>
      <c r="W693" s="15"/>
      <c r="AE693" s="25"/>
    </row>
    <row r="694" spans="5:41" ht="20.25" customHeight="1">
      <c r="E694" s="23"/>
      <c r="F694" s="23"/>
      <c r="H694" s="24"/>
      <c r="I694" s="24"/>
      <c r="S694" s="25"/>
      <c r="T694" s="25"/>
      <c r="V694" s="15"/>
      <c r="W694" s="15"/>
      <c r="AE694" s="25"/>
    </row>
    <row r="695" spans="5:41" ht="20.25" customHeight="1">
      <c r="E695" s="23"/>
      <c r="F695" s="23"/>
      <c r="H695" s="24"/>
      <c r="I695" s="24"/>
      <c r="S695" s="25"/>
      <c r="T695" s="25"/>
      <c r="V695" s="15"/>
      <c r="W695" s="15"/>
      <c r="AE695" s="25"/>
    </row>
    <row r="696" spans="5:41" ht="20.25" customHeight="1">
      <c r="E696" s="23"/>
      <c r="F696" s="23"/>
      <c r="H696" s="24"/>
      <c r="I696" s="24"/>
      <c r="S696" s="25"/>
      <c r="T696" s="25"/>
      <c r="V696" s="15"/>
      <c r="W696" s="15"/>
      <c r="AE696" s="25"/>
    </row>
    <row r="697" spans="5:41" ht="20.25" customHeight="1">
      <c r="E697" s="23"/>
      <c r="F697" s="23"/>
      <c r="H697" s="24"/>
      <c r="I697" s="24"/>
      <c r="S697" s="25"/>
      <c r="T697" s="25"/>
      <c r="V697" s="15"/>
      <c r="W697" s="15"/>
      <c r="AE697" s="25"/>
    </row>
    <row r="698" spans="5:41" ht="20.25" customHeight="1">
      <c r="E698" s="23"/>
      <c r="F698" s="23"/>
      <c r="G698" s="25"/>
      <c r="H698" s="24"/>
      <c r="I698" s="24"/>
      <c r="J698" s="25"/>
      <c r="K698" s="25"/>
      <c r="L698" s="25"/>
      <c r="O698" s="25"/>
      <c r="P698" s="25"/>
      <c r="Q698" s="25"/>
      <c r="R698" s="25"/>
      <c r="S698" s="25"/>
      <c r="T698" s="25"/>
      <c r="U698" s="25"/>
      <c r="V698" s="25"/>
      <c r="W698" s="25"/>
      <c r="AE698" s="25"/>
      <c r="AF698" s="25"/>
      <c r="AG698" s="25"/>
      <c r="AH698" s="25"/>
      <c r="AI698" s="25"/>
      <c r="AK698" s="25"/>
      <c r="AL698" s="25"/>
      <c r="AM698" s="25"/>
      <c r="AN698" s="25"/>
      <c r="AO698" s="25"/>
    </row>
    <row r="699" spans="5:41" ht="20.25" customHeight="1">
      <c r="E699" s="23"/>
      <c r="F699" s="23"/>
      <c r="H699" s="24"/>
      <c r="I699" s="24"/>
      <c r="S699" s="25"/>
      <c r="T699" s="25"/>
      <c r="V699" s="15"/>
      <c r="W699" s="15"/>
      <c r="AE699" s="25"/>
    </row>
    <row r="700" spans="5:41" ht="20.25" customHeight="1">
      <c r="E700" s="23"/>
      <c r="F700" s="23"/>
      <c r="H700" s="24"/>
      <c r="I700" s="24"/>
      <c r="S700" s="25"/>
      <c r="T700" s="25"/>
      <c r="V700" s="15"/>
      <c r="W700" s="15"/>
      <c r="AE700" s="25"/>
    </row>
    <row r="701" spans="5:41" ht="20.25" customHeight="1">
      <c r="E701" s="23"/>
      <c r="F701" s="23"/>
      <c r="H701" s="24"/>
      <c r="I701" s="24"/>
      <c r="S701" s="25"/>
      <c r="T701" s="25"/>
      <c r="V701" s="15"/>
      <c r="W701" s="15"/>
      <c r="AE701" s="25"/>
    </row>
    <row r="702" spans="5:41" ht="20.25" customHeight="1">
      <c r="E702" s="23"/>
      <c r="F702" s="23"/>
      <c r="H702" s="24"/>
      <c r="I702" s="24"/>
      <c r="S702" s="25"/>
      <c r="T702" s="25"/>
      <c r="V702" s="15"/>
      <c r="W702" s="15"/>
      <c r="AE702" s="25"/>
    </row>
    <row r="703" spans="5:41" ht="20.25" customHeight="1">
      <c r="E703" s="23"/>
      <c r="F703" s="23"/>
      <c r="H703" s="24"/>
      <c r="I703" s="24"/>
      <c r="S703" s="25"/>
      <c r="T703" s="25"/>
      <c r="V703" s="15"/>
      <c r="W703" s="15"/>
      <c r="AE703" s="25"/>
    </row>
    <row r="704" spans="5:41" ht="20.25" customHeight="1">
      <c r="E704" s="23"/>
      <c r="F704" s="23"/>
      <c r="H704" s="24"/>
      <c r="I704" s="24"/>
      <c r="S704" s="25"/>
      <c r="T704" s="25"/>
      <c r="V704" s="15"/>
      <c r="W704" s="15"/>
      <c r="AE704" s="25"/>
    </row>
    <row r="705" spans="5:31" ht="20.25" customHeight="1">
      <c r="E705" s="23"/>
      <c r="F705" s="23"/>
      <c r="H705" s="24"/>
      <c r="I705" s="24"/>
      <c r="S705" s="25"/>
      <c r="T705" s="25"/>
      <c r="V705" s="15"/>
      <c r="W705" s="15"/>
      <c r="AE705" s="25"/>
    </row>
    <row r="706" spans="5:31" ht="20.25" customHeight="1">
      <c r="E706" s="23"/>
      <c r="F706" s="23"/>
      <c r="H706" s="24"/>
      <c r="I706" s="24"/>
      <c r="S706" s="25"/>
      <c r="T706" s="25"/>
      <c r="V706" s="15"/>
      <c r="W706" s="15"/>
      <c r="AE706" s="25"/>
    </row>
    <row r="707" spans="5:31" ht="20.25" customHeight="1">
      <c r="E707" s="23"/>
      <c r="F707" s="23"/>
      <c r="H707" s="24"/>
      <c r="I707" s="24"/>
      <c r="S707" s="25"/>
      <c r="T707" s="25"/>
      <c r="V707" s="15"/>
      <c r="W707" s="15"/>
      <c r="AE707" s="25"/>
    </row>
    <row r="708" spans="5:31" ht="20.25" customHeight="1">
      <c r="E708" s="23"/>
      <c r="F708" s="23"/>
      <c r="H708" s="24"/>
      <c r="I708" s="24"/>
      <c r="S708" s="25"/>
      <c r="T708" s="25"/>
      <c r="V708" s="15"/>
      <c r="W708" s="15"/>
      <c r="AE708" s="25"/>
    </row>
    <row r="709" spans="5:31" ht="20.25" customHeight="1">
      <c r="E709" s="23"/>
      <c r="F709" s="23"/>
      <c r="H709" s="24"/>
      <c r="I709" s="24"/>
      <c r="S709" s="25"/>
      <c r="T709" s="25"/>
      <c r="V709" s="15"/>
      <c r="W709" s="15"/>
      <c r="AE709" s="25"/>
    </row>
    <row r="710" spans="5:31" ht="20.25" customHeight="1">
      <c r="E710" s="23"/>
      <c r="F710" s="23"/>
      <c r="H710" s="24"/>
      <c r="I710" s="24"/>
      <c r="S710" s="25"/>
      <c r="T710" s="25"/>
      <c r="V710" s="15"/>
      <c r="W710" s="15"/>
      <c r="AE710" s="25"/>
    </row>
    <row r="711" spans="5:31" ht="20.25" customHeight="1">
      <c r="E711" s="23"/>
      <c r="F711" s="23"/>
      <c r="H711" s="24"/>
      <c r="I711" s="24"/>
      <c r="S711" s="25"/>
      <c r="T711" s="25"/>
      <c r="V711" s="15"/>
      <c r="W711" s="15"/>
      <c r="AE711" s="25"/>
    </row>
    <row r="712" spans="5:31" ht="20.25" customHeight="1">
      <c r="E712" s="23"/>
      <c r="F712" s="23"/>
      <c r="H712" s="24"/>
      <c r="I712" s="24"/>
      <c r="S712" s="25"/>
      <c r="T712" s="25"/>
      <c r="V712" s="15"/>
      <c r="W712" s="15"/>
      <c r="AE712" s="25"/>
    </row>
    <row r="713" spans="5:31" ht="20.25" customHeight="1">
      <c r="E713" s="23"/>
      <c r="F713" s="23"/>
      <c r="H713" s="24"/>
      <c r="I713" s="24"/>
      <c r="S713" s="25"/>
      <c r="T713" s="25"/>
      <c r="V713" s="15"/>
      <c r="W713" s="15"/>
      <c r="AE713" s="25"/>
    </row>
    <row r="714" spans="5:31" ht="20.25" customHeight="1">
      <c r="E714" s="23"/>
      <c r="F714" s="23"/>
      <c r="H714" s="24"/>
      <c r="I714" s="24"/>
      <c r="S714" s="25"/>
      <c r="T714" s="25"/>
      <c r="V714" s="15"/>
      <c r="W714" s="15"/>
      <c r="AE714" s="25"/>
    </row>
    <row r="715" spans="5:31" ht="20.25" customHeight="1">
      <c r="E715" s="23"/>
      <c r="F715" s="23"/>
      <c r="H715" s="24"/>
      <c r="I715" s="24"/>
      <c r="S715" s="25"/>
      <c r="T715" s="25"/>
      <c r="V715" s="15"/>
      <c r="W715" s="15"/>
      <c r="AE715" s="25"/>
    </row>
    <row r="716" spans="5:31" ht="20.25" customHeight="1">
      <c r="E716" s="23"/>
      <c r="F716" s="23"/>
      <c r="H716" s="24"/>
      <c r="I716" s="24"/>
      <c r="S716" s="25"/>
      <c r="T716" s="25"/>
      <c r="V716" s="15"/>
      <c r="W716" s="15"/>
      <c r="AE716" s="25"/>
    </row>
    <row r="717" spans="5:31" ht="20.25" customHeight="1">
      <c r="E717" s="23"/>
      <c r="F717" s="23"/>
      <c r="H717" s="24"/>
      <c r="I717" s="24"/>
      <c r="S717" s="25"/>
      <c r="T717" s="25"/>
      <c r="V717" s="15"/>
      <c r="W717" s="15"/>
      <c r="AE717" s="25"/>
    </row>
    <row r="718" spans="5:31" ht="20.25" customHeight="1">
      <c r="E718" s="23"/>
      <c r="F718" s="23"/>
      <c r="H718" s="24"/>
      <c r="I718" s="24"/>
      <c r="S718" s="25"/>
      <c r="T718" s="25"/>
      <c r="V718" s="15"/>
      <c r="W718" s="15"/>
      <c r="AE718" s="25"/>
    </row>
    <row r="719" spans="5:31" ht="20.25" customHeight="1">
      <c r="E719" s="23"/>
      <c r="F719" s="23"/>
      <c r="H719" s="24"/>
      <c r="I719" s="24"/>
      <c r="S719" s="25"/>
      <c r="T719" s="25"/>
      <c r="V719" s="15"/>
      <c r="W719" s="15"/>
      <c r="AE719" s="25"/>
    </row>
    <row r="720" spans="5:31" ht="20.25" customHeight="1">
      <c r="E720" s="23"/>
      <c r="F720" s="23"/>
      <c r="H720" s="24"/>
      <c r="I720" s="24"/>
      <c r="S720" s="25"/>
      <c r="T720" s="25"/>
      <c r="V720" s="15"/>
      <c r="W720" s="15"/>
      <c r="AE720" s="25"/>
    </row>
    <row r="721" spans="5:31" ht="20.25" customHeight="1">
      <c r="E721" s="23"/>
      <c r="F721" s="23"/>
      <c r="H721" s="24"/>
      <c r="I721" s="24"/>
      <c r="S721" s="25"/>
      <c r="T721" s="25"/>
      <c r="V721" s="15"/>
      <c r="W721" s="15"/>
      <c r="AE721" s="25"/>
    </row>
    <row r="722" spans="5:31" ht="20.25" customHeight="1">
      <c r="E722" s="23"/>
      <c r="F722" s="23"/>
      <c r="H722" s="24"/>
      <c r="I722" s="24"/>
      <c r="S722" s="25"/>
      <c r="T722" s="25"/>
      <c r="V722" s="15"/>
      <c r="W722" s="15"/>
      <c r="AE722" s="25"/>
    </row>
    <row r="723" spans="5:31" ht="20.25" customHeight="1">
      <c r="E723" s="23"/>
      <c r="F723" s="23"/>
      <c r="H723" s="24"/>
      <c r="I723" s="24"/>
      <c r="S723" s="25"/>
      <c r="T723" s="25"/>
      <c r="V723" s="15"/>
      <c r="W723" s="15"/>
      <c r="AE723" s="25"/>
    </row>
    <row r="724" spans="5:31" ht="20.25" customHeight="1">
      <c r="E724" s="23"/>
      <c r="F724" s="23"/>
      <c r="H724" s="24"/>
      <c r="I724" s="24"/>
      <c r="S724" s="25"/>
      <c r="T724" s="25"/>
      <c r="V724" s="15"/>
      <c r="W724" s="15"/>
      <c r="AE724" s="25"/>
    </row>
    <row r="725" spans="5:31" ht="20.25" customHeight="1">
      <c r="E725" s="23"/>
      <c r="F725" s="23"/>
      <c r="H725" s="24"/>
      <c r="I725" s="24"/>
      <c r="S725" s="25"/>
      <c r="T725" s="25"/>
      <c r="V725" s="15"/>
      <c r="W725" s="15"/>
      <c r="AE725" s="25"/>
    </row>
    <row r="726" spans="5:31" ht="20.25" customHeight="1">
      <c r="E726" s="23"/>
      <c r="F726" s="23"/>
      <c r="H726" s="24"/>
      <c r="I726" s="24"/>
      <c r="S726" s="25"/>
      <c r="T726" s="25"/>
      <c r="V726" s="15"/>
      <c r="W726" s="15"/>
      <c r="AE726" s="25"/>
    </row>
    <row r="727" spans="5:31" ht="20.25" customHeight="1">
      <c r="E727" s="23"/>
      <c r="F727" s="23"/>
      <c r="H727" s="24"/>
      <c r="I727" s="24"/>
      <c r="S727" s="25"/>
      <c r="T727" s="25"/>
      <c r="V727" s="15"/>
      <c r="W727" s="15"/>
      <c r="AE727" s="25"/>
    </row>
    <row r="728" spans="5:31" ht="20.25" customHeight="1">
      <c r="E728" s="23"/>
      <c r="F728" s="23"/>
      <c r="H728" s="24"/>
      <c r="I728" s="24"/>
      <c r="S728" s="25"/>
      <c r="T728" s="25"/>
      <c r="V728" s="15"/>
      <c r="W728" s="15"/>
      <c r="AE728" s="25"/>
    </row>
    <row r="729" spans="5:31" ht="20.25" customHeight="1">
      <c r="E729" s="23"/>
      <c r="F729" s="23"/>
      <c r="H729" s="24"/>
      <c r="I729" s="24"/>
      <c r="S729" s="25"/>
      <c r="T729" s="25"/>
      <c r="V729" s="15"/>
      <c r="W729" s="15"/>
      <c r="AE729" s="25"/>
    </row>
    <row r="730" spans="5:31" ht="20.25" customHeight="1">
      <c r="E730" s="23"/>
      <c r="F730" s="23"/>
      <c r="H730" s="24"/>
      <c r="I730" s="24"/>
      <c r="S730" s="25"/>
      <c r="T730" s="25"/>
      <c r="V730" s="15"/>
      <c r="W730" s="15"/>
      <c r="AE730" s="25"/>
    </row>
    <row r="731" spans="5:31" ht="20.25" customHeight="1">
      <c r="E731" s="23"/>
      <c r="F731" s="23"/>
      <c r="H731" s="24"/>
      <c r="I731" s="24"/>
      <c r="S731" s="25"/>
      <c r="T731" s="25"/>
      <c r="V731" s="15"/>
      <c r="W731" s="15"/>
      <c r="AE731" s="25"/>
    </row>
    <row r="732" spans="5:31" ht="20.25" customHeight="1">
      <c r="E732" s="23"/>
      <c r="F732" s="23"/>
      <c r="H732" s="24"/>
      <c r="I732" s="24"/>
      <c r="S732" s="25"/>
      <c r="T732" s="25"/>
      <c r="V732" s="15"/>
      <c r="W732" s="15"/>
      <c r="AE732" s="25"/>
    </row>
    <row r="733" spans="5:31" ht="20.25" customHeight="1">
      <c r="E733" s="23"/>
      <c r="F733" s="23"/>
      <c r="H733" s="24"/>
      <c r="I733" s="24"/>
      <c r="S733" s="25"/>
      <c r="T733" s="25"/>
      <c r="V733" s="15"/>
      <c r="W733" s="15"/>
      <c r="AE733" s="25"/>
    </row>
    <row r="734" spans="5:31" ht="20.25" customHeight="1">
      <c r="E734" s="23"/>
      <c r="F734" s="23"/>
      <c r="H734" s="24"/>
      <c r="I734" s="24"/>
      <c r="S734" s="25"/>
      <c r="T734" s="25"/>
      <c r="V734" s="15"/>
      <c r="W734" s="15"/>
      <c r="AE734" s="25"/>
    </row>
    <row r="735" spans="5:31" ht="20.25" customHeight="1">
      <c r="E735" s="23"/>
      <c r="F735" s="23"/>
      <c r="H735" s="24"/>
      <c r="I735" s="24"/>
      <c r="S735" s="25"/>
      <c r="T735" s="25"/>
      <c r="V735" s="15"/>
      <c r="W735" s="15"/>
      <c r="AE735" s="25"/>
    </row>
    <row r="736" spans="5:31" ht="20.25" customHeight="1">
      <c r="E736" s="23"/>
      <c r="F736" s="23"/>
      <c r="H736" s="24"/>
      <c r="I736" s="24"/>
      <c r="S736" s="25"/>
      <c r="T736" s="25"/>
      <c r="V736" s="15"/>
      <c r="W736" s="15"/>
      <c r="AE736" s="25"/>
    </row>
    <row r="737" spans="5:31" ht="20.25" customHeight="1">
      <c r="E737" s="23"/>
      <c r="F737" s="23"/>
      <c r="H737" s="24"/>
      <c r="I737" s="24"/>
      <c r="S737" s="25"/>
      <c r="T737" s="25"/>
      <c r="V737" s="15"/>
      <c r="W737" s="15"/>
      <c r="AE737" s="25"/>
    </row>
    <row r="738" spans="5:31" ht="20.25" customHeight="1">
      <c r="E738" s="23"/>
      <c r="F738" s="23"/>
      <c r="H738" s="24"/>
      <c r="I738" s="24"/>
      <c r="S738" s="25"/>
      <c r="T738" s="25"/>
      <c r="V738" s="15"/>
      <c r="W738" s="15"/>
      <c r="AE738" s="25"/>
    </row>
    <row r="739" spans="5:31" ht="20.25" customHeight="1">
      <c r="E739" s="23"/>
      <c r="F739" s="23"/>
      <c r="H739" s="24"/>
      <c r="I739" s="24"/>
      <c r="S739" s="25"/>
      <c r="T739" s="25"/>
      <c r="V739" s="15"/>
      <c r="W739" s="15"/>
      <c r="AE739" s="25"/>
    </row>
    <row r="740" spans="5:31" ht="20.25" customHeight="1">
      <c r="E740" s="23"/>
      <c r="F740" s="23"/>
      <c r="H740" s="24"/>
      <c r="I740" s="24"/>
      <c r="S740" s="25"/>
      <c r="T740" s="25"/>
      <c r="V740" s="15"/>
      <c r="W740" s="15"/>
      <c r="AE740" s="25"/>
    </row>
    <row r="741" spans="5:31" ht="20.25" customHeight="1">
      <c r="E741" s="23"/>
      <c r="F741" s="23"/>
      <c r="H741" s="24"/>
      <c r="I741" s="24"/>
      <c r="S741" s="25"/>
      <c r="T741" s="25"/>
      <c r="V741" s="15"/>
      <c r="W741" s="15"/>
      <c r="AE741" s="25"/>
    </row>
    <row r="742" spans="5:31" ht="20.25" customHeight="1">
      <c r="E742" s="23"/>
      <c r="F742" s="23"/>
      <c r="H742" s="24"/>
      <c r="I742" s="24"/>
      <c r="S742" s="25"/>
      <c r="T742" s="25"/>
      <c r="V742" s="15"/>
      <c r="W742" s="15"/>
      <c r="AE742" s="25"/>
    </row>
    <row r="743" spans="5:31" ht="20.25" customHeight="1">
      <c r="E743" s="23"/>
      <c r="F743" s="23"/>
      <c r="H743" s="24"/>
      <c r="I743" s="24"/>
      <c r="S743" s="25"/>
      <c r="T743" s="25"/>
      <c r="V743" s="15"/>
      <c r="W743" s="15"/>
      <c r="AE743" s="25"/>
    </row>
    <row r="744" spans="5:31" ht="20.25" customHeight="1">
      <c r="E744" s="23"/>
      <c r="F744" s="23"/>
      <c r="H744" s="24"/>
      <c r="I744" s="24"/>
      <c r="S744" s="25"/>
      <c r="T744" s="25"/>
      <c r="V744" s="15"/>
      <c r="W744" s="15"/>
      <c r="AE744" s="25"/>
    </row>
    <row r="745" spans="5:31" ht="20.25" customHeight="1">
      <c r="E745" s="23"/>
      <c r="F745" s="23"/>
      <c r="H745" s="24"/>
      <c r="I745" s="24"/>
      <c r="S745" s="25"/>
      <c r="T745" s="25"/>
      <c r="V745" s="15"/>
      <c r="W745" s="15"/>
      <c r="AE745" s="25"/>
    </row>
    <row r="746" spans="5:31" ht="20.25" customHeight="1">
      <c r="E746" s="23"/>
      <c r="F746" s="23"/>
      <c r="H746" s="24"/>
      <c r="I746" s="24"/>
      <c r="S746" s="25"/>
      <c r="T746" s="25"/>
      <c r="V746" s="15"/>
      <c r="W746" s="15"/>
      <c r="AE746" s="25"/>
    </row>
    <row r="747" spans="5:31" ht="20.25" customHeight="1">
      <c r="E747" s="23"/>
      <c r="F747" s="23"/>
      <c r="H747" s="24"/>
      <c r="I747" s="24"/>
      <c r="S747" s="25"/>
      <c r="T747" s="25"/>
      <c r="V747" s="15"/>
      <c r="W747" s="15"/>
      <c r="AE747" s="25"/>
    </row>
    <row r="748" spans="5:31" ht="20.25" customHeight="1">
      <c r="E748" s="23"/>
      <c r="F748" s="23"/>
      <c r="H748" s="24"/>
      <c r="I748" s="24"/>
      <c r="S748" s="25"/>
      <c r="T748" s="25"/>
      <c r="V748" s="15"/>
      <c r="W748" s="15"/>
      <c r="AE748" s="25"/>
    </row>
    <row r="749" spans="5:31" ht="20.25" customHeight="1">
      <c r="E749" s="23"/>
      <c r="F749" s="23"/>
      <c r="H749" s="24"/>
      <c r="I749" s="24"/>
      <c r="S749" s="25"/>
      <c r="T749" s="25"/>
      <c r="V749" s="15"/>
      <c r="W749" s="15"/>
      <c r="AE749" s="25"/>
    </row>
    <row r="750" spans="5:31" ht="20.25" customHeight="1">
      <c r="E750" s="23"/>
      <c r="F750" s="23"/>
      <c r="H750" s="24"/>
      <c r="I750" s="24"/>
      <c r="S750" s="25"/>
      <c r="T750" s="25"/>
      <c r="V750" s="15"/>
      <c r="W750" s="15"/>
      <c r="AE750" s="25"/>
    </row>
    <row r="751" spans="5:31" ht="20.25" customHeight="1">
      <c r="E751" s="23"/>
      <c r="F751" s="23"/>
      <c r="H751" s="24"/>
      <c r="I751" s="24"/>
      <c r="S751" s="25"/>
      <c r="T751" s="25"/>
      <c r="V751" s="15"/>
      <c r="W751" s="15"/>
      <c r="AE751" s="25"/>
    </row>
    <row r="752" spans="5:31" ht="20.25" customHeight="1">
      <c r="E752" s="23"/>
      <c r="F752" s="23"/>
      <c r="H752" s="24"/>
      <c r="I752" s="24"/>
      <c r="S752" s="25"/>
      <c r="T752" s="25"/>
      <c r="V752" s="15"/>
      <c r="W752" s="15"/>
      <c r="AE752" s="25"/>
    </row>
    <row r="753" spans="5:31" ht="20.25" customHeight="1">
      <c r="E753" s="23"/>
      <c r="F753" s="23"/>
      <c r="H753" s="24"/>
      <c r="I753" s="24"/>
      <c r="S753" s="25"/>
      <c r="T753" s="25"/>
      <c r="V753" s="15"/>
      <c r="W753" s="15"/>
      <c r="AE753" s="25"/>
    </row>
    <row r="754" spans="5:31" ht="20.25" customHeight="1">
      <c r="E754" s="23"/>
      <c r="F754" s="23"/>
      <c r="H754" s="24"/>
      <c r="I754" s="24"/>
      <c r="S754" s="25"/>
      <c r="T754" s="25"/>
      <c r="V754" s="15"/>
      <c r="W754" s="15"/>
      <c r="AE754" s="25"/>
    </row>
    <row r="755" spans="5:31" ht="20.25" customHeight="1">
      <c r="E755" s="23"/>
      <c r="F755" s="23"/>
      <c r="H755" s="24"/>
      <c r="I755" s="24"/>
      <c r="S755" s="25"/>
      <c r="T755" s="25"/>
      <c r="V755" s="15"/>
      <c r="W755" s="15"/>
      <c r="AE755" s="25"/>
    </row>
    <row r="756" spans="5:31" ht="20.25" customHeight="1">
      <c r="E756" s="23"/>
      <c r="F756" s="23"/>
      <c r="H756" s="24"/>
      <c r="I756" s="24"/>
      <c r="S756" s="25"/>
      <c r="T756" s="25"/>
      <c r="V756" s="15"/>
      <c r="W756" s="15"/>
      <c r="AE756" s="25"/>
    </row>
    <row r="757" spans="5:31" ht="20.25" customHeight="1">
      <c r="E757" s="23"/>
      <c r="F757" s="23"/>
      <c r="H757" s="24"/>
      <c r="I757" s="24"/>
      <c r="S757" s="25"/>
      <c r="T757" s="25"/>
      <c r="V757" s="15"/>
      <c r="W757" s="15"/>
      <c r="AE757" s="25"/>
    </row>
    <row r="758" spans="5:31" ht="20.25" customHeight="1">
      <c r="E758" s="23"/>
      <c r="F758" s="23"/>
      <c r="H758" s="24"/>
      <c r="I758" s="24"/>
      <c r="S758" s="25"/>
      <c r="T758" s="25"/>
      <c r="V758" s="15"/>
      <c r="W758" s="15"/>
      <c r="AE758" s="25"/>
    </row>
    <row r="759" spans="5:31" ht="20.25" customHeight="1">
      <c r="E759" s="23"/>
      <c r="F759" s="23"/>
      <c r="H759" s="24"/>
      <c r="I759" s="24"/>
      <c r="S759" s="25"/>
      <c r="T759" s="25"/>
      <c r="V759" s="15"/>
      <c r="W759" s="15"/>
      <c r="AE759" s="25"/>
    </row>
    <row r="760" spans="5:31" ht="20.25" customHeight="1">
      <c r="E760" s="23"/>
      <c r="F760" s="23"/>
      <c r="H760" s="24"/>
      <c r="I760" s="24"/>
      <c r="S760" s="25"/>
      <c r="T760" s="25"/>
      <c r="V760" s="15"/>
      <c r="W760" s="15"/>
      <c r="AE760" s="25"/>
    </row>
    <row r="761" spans="5:31" ht="20.25" customHeight="1">
      <c r="E761" s="23"/>
      <c r="F761" s="23"/>
      <c r="H761" s="24"/>
      <c r="I761" s="24"/>
      <c r="S761" s="25"/>
      <c r="T761" s="25"/>
      <c r="V761" s="15"/>
      <c r="W761" s="15"/>
      <c r="AE761" s="25"/>
    </row>
    <row r="762" spans="5:31" ht="20.25" customHeight="1">
      <c r="E762" s="23"/>
      <c r="F762" s="23"/>
      <c r="H762" s="24"/>
      <c r="I762" s="24"/>
      <c r="S762" s="25"/>
      <c r="T762" s="25"/>
      <c r="V762" s="15"/>
      <c r="W762" s="15"/>
      <c r="AE762" s="25"/>
    </row>
    <row r="763" spans="5:31" ht="20.25" customHeight="1">
      <c r="E763" s="23"/>
      <c r="F763" s="23"/>
      <c r="H763" s="24"/>
      <c r="I763" s="24"/>
      <c r="S763" s="25"/>
      <c r="T763" s="25"/>
      <c r="V763" s="15"/>
      <c r="W763" s="15"/>
      <c r="AE763" s="25"/>
    </row>
    <row r="764" spans="5:31" ht="20.25" customHeight="1">
      <c r="E764" s="23"/>
      <c r="F764" s="23"/>
      <c r="H764" s="24"/>
      <c r="I764" s="24"/>
      <c r="S764" s="25"/>
      <c r="T764" s="25"/>
      <c r="V764" s="15"/>
      <c r="W764" s="15"/>
      <c r="AE764" s="25"/>
    </row>
    <row r="765" spans="5:31" ht="20.25" customHeight="1">
      <c r="E765" s="23"/>
      <c r="F765" s="23"/>
      <c r="H765" s="24"/>
      <c r="I765" s="24"/>
      <c r="S765" s="25"/>
      <c r="T765" s="25"/>
      <c r="V765" s="15"/>
      <c r="W765" s="15"/>
      <c r="AE765" s="25"/>
    </row>
    <row r="766" spans="5:31" ht="20.25" customHeight="1">
      <c r="E766" s="23"/>
      <c r="F766" s="23"/>
      <c r="H766" s="24"/>
      <c r="I766" s="24"/>
      <c r="S766" s="25"/>
      <c r="T766" s="25"/>
      <c r="V766" s="15"/>
      <c r="W766" s="15"/>
      <c r="AE766" s="25"/>
    </row>
    <row r="767" spans="5:31" ht="20.25" customHeight="1">
      <c r="E767" s="23"/>
      <c r="F767" s="23"/>
      <c r="H767" s="24"/>
      <c r="I767" s="24"/>
      <c r="S767" s="25"/>
      <c r="T767" s="25"/>
      <c r="V767" s="15"/>
      <c r="W767" s="15"/>
      <c r="AE767" s="25"/>
    </row>
    <row r="768" spans="5:31" ht="20.25" customHeight="1">
      <c r="E768" s="23"/>
      <c r="F768" s="23"/>
      <c r="H768" s="24"/>
      <c r="I768" s="24"/>
      <c r="S768" s="25"/>
      <c r="T768" s="25"/>
      <c r="V768" s="15"/>
      <c r="W768" s="15"/>
      <c r="AE768" s="25"/>
    </row>
    <row r="769" spans="5:41" ht="20.25" customHeight="1">
      <c r="E769" s="23"/>
      <c r="F769" s="23"/>
      <c r="H769" s="24"/>
      <c r="I769" s="24"/>
      <c r="S769" s="25"/>
      <c r="T769" s="25"/>
      <c r="V769" s="15"/>
      <c r="W769" s="15"/>
      <c r="AE769" s="25"/>
    </row>
    <row r="770" spans="5:41" ht="20.25" customHeight="1">
      <c r="E770" s="23"/>
      <c r="F770" s="23"/>
      <c r="I770" s="24"/>
      <c r="S770" s="25"/>
      <c r="T770" s="25"/>
      <c r="V770" s="15"/>
      <c r="W770" s="15"/>
      <c r="AE770" s="25"/>
    </row>
    <row r="771" spans="5:41" ht="20.25" customHeight="1">
      <c r="E771" s="23"/>
      <c r="F771" s="23"/>
      <c r="I771" s="24"/>
      <c r="S771" s="25"/>
      <c r="T771" s="25"/>
      <c r="V771" s="15"/>
      <c r="W771" s="15"/>
      <c r="AE771" s="25"/>
    </row>
    <row r="772" spans="5:41" ht="20.25" customHeight="1">
      <c r="E772" s="23"/>
      <c r="F772" s="23"/>
      <c r="H772" s="24"/>
      <c r="I772" s="24"/>
      <c r="S772" s="25"/>
      <c r="T772" s="25"/>
      <c r="V772" s="15"/>
      <c r="W772" s="15"/>
      <c r="AE772" s="25"/>
    </row>
    <row r="773" spans="5:41" ht="20.25" customHeight="1">
      <c r="E773" s="23"/>
      <c r="F773" s="23"/>
      <c r="I773" s="24"/>
      <c r="S773" s="25"/>
      <c r="T773" s="25"/>
      <c r="V773" s="15"/>
      <c r="W773" s="15"/>
      <c r="AE773" s="25"/>
    </row>
    <row r="774" spans="5:41" ht="20.25" customHeight="1">
      <c r="E774" s="23"/>
      <c r="F774" s="23"/>
      <c r="H774" s="24"/>
      <c r="I774" s="24"/>
      <c r="S774" s="25"/>
      <c r="T774" s="25"/>
      <c r="V774" s="15"/>
      <c r="W774" s="15"/>
      <c r="AE774" s="25"/>
    </row>
    <row r="775" spans="5:41" ht="20.25" customHeight="1">
      <c r="E775" s="23"/>
      <c r="F775" s="23"/>
      <c r="I775" s="24"/>
      <c r="S775" s="25"/>
      <c r="T775" s="25"/>
      <c r="V775" s="15"/>
      <c r="W775" s="15"/>
      <c r="AE775" s="25"/>
    </row>
    <row r="776" spans="5:41" ht="20.25" customHeight="1">
      <c r="E776" s="23"/>
      <c r="F776" s="23"/>
      <c r="I776" s="24"/>
      <c r="S776" s="25"/>
      <c r="T776" s="25"/>
      <c r="V776" s="15"/>
      <c r="W776" s="15"/>
      <c r="AE776" s="25"/>
    </row>
    <row r="777" spans="5:41" ht="20.25" customHeight="1">
      <c r="E777" s="23"/>
      <c r="F777" s="23"/>
      <c r="I777" s="24"/>
      <c r="S777" s="25"/>
      <c r="T777" s="25"/>
      <c r="V777" s="15"/>
      <c r="W777" s="15"/>
      <c r="AE777" s="25"/>
    </row>
    <row r="778" spans="5:41" ht="20.25" customHeight="1">
      <c r="E778" s="23"/>
      <c r="F778" s="23"/>
      <c r="I778" s="24"/>
      <c r="S778" s="25"/>
      <c r="T778" s="25"/>
      <c r="V778" s="15"/>
      <c r="W778" s="15"/>
      <c r="AE778" s="25"/>
    </row>
    <row r="779" spans="5:41" ht="20.25" customHeight="1">
      <c r="E779" s="23"/>
      <c r="F779" s="23"/>
      <c r="I779" s="24"/>
      <c r="S779" s="25"/>
      <c r="T779" s="25"/>
      <c r="V779" s="15"/>
      <c r="W779" s="15"/>
      <c r="AE779" s="25"/>
    </row>
    <row r="780" spans="5:41" ht="20.25" customHeight="1">
      <c r="E780" s="23"/>
      <c r="F780" s="23"/>
      <c r="I780" s="24"/>
      <c r="S780" s="25"/>
      <c r="T780" s="25"/>
      <c r="V780" s="15"/>
      <c r="W780" s="15"/>
      <c r="AE780" s="25"/>
    </row>
    <row r="781" spans="5:41" ht="20.25" customHeight="1">
      <c r="E781" s="23"/>
      <c r="F781" s="23"/>
      <c r="I781" s="24"/>
      <c r="S781" s="25"/>
      <c r="T781" s="25"/>
      <c r="V781" s="15"/>
      <c r="W781" s="15"/>
      <c r="AE781" s="25"/>
    </row>
    <row r="782" spans="5:41" ht="20.25" customHeight="1">
      <c r="E782" s="23"/>
      <c r="F782" s="23"/>
      <c r="G782" s="25"/>
      <c r="I782" s="24"/>
      <c r="J782" s="25"/>
      <c r="K782" s="25"/>
      <c r="L782" s="25"/>
      <c r="O782" s="25"/>
      <c r="P782" s="25"/>
      <c r="Q782" s="25"/>
      <c r="R782" s="25"/>
      <c r="S782" s="25"/>
      <c r="T782" s="25"/>
      <c r="U782" s="25"/>
      <c r="V782" s="25"/>
      <c r="W782" s="25"/>
      <c r="AE782" s="25"/>
      <c r="AF782" s="25"/>
      <c r="AG782" s="25"/>
      <c r="AH782" s="25"/>
      <c r="AI782" s="25"/>
      <c r="AK782" s="25"/>
      <c r="AL782" s="25"/>
      <c r="AM782" s="25"/>
      <c r="AN782" s="25"/>
      <c r="AO782" s="25"/>
    </row>
    <row r="783" spans="5:41" ht="20.25" customHeight="1">
      <c r="E783" s="23"/>
      <c r="F783" s="23"/>
      <c r="H783" s="24"/>
      <c r="I783" s="24"/>
      <c r="S783" s="25"/>
      <c r="T783" s="25"/>
      <c r="V783" s="15"/>
      <c r="W783" s="15"/>
      <c r="AE783" s="25"/>
    </row>
    <row r="784" spans="5:41" ht="20.25" customHeight="1">
      <c r="E784" s="23"/>
      <c r="F784" s="23"/>
      <c r="H784" s="24"/>
      <c r="I784" s="24"/>
      <c r="S784" s="25"/>
      <c r="T784" s="25"/>
      <c r="V784" s="15"/>
      <c r="W784" s="15"/>
      <c r="AE784" s="25"/>
    </row>
    <row r="785" spans="5:31" ht="20.25" customHeight="1">
      <c r="E785" s="23"/>
      <c r="F785" s="23"/>
      <c r="H785" s="24"/>
      <c r="I785" s="24"/>
      <c r="S785" s="25"/>
      <c r="T785" s="25"/>
      <c r="V785" s="15"/>
      <c r="W785" s="15"/>
      <c r="AE785" s="25"/>
    </row>
    <row r="786" spans="5:31" ht="20.25" customHeight="1">
      <c r="E786" s="23"/>
      <c r="F786" s="23"/>
      <c r="H786" s="24"/>
      <c r="I786" s="24"/>
      <c r="S786" s="25"/>
      <c r="T786" s="25"/>
      <c r="V786" s="15"/>
      <c r="W786" s="15"/>
      <c r="AE786" s="25"/>
    </row>
    <row r="787" spans="5:31" ht="20.25" customHeight="1">
      <c r="E787" s="23"/>
      <c r="F787" s="23"/>
      <c r="H787" s="24"/>
      <c r="I787" s="24"/>
      <c r="S787" s="25"/>
      <c r="T787" s="25"/>
      <c r="V787" s="15"/>
      <c r="W787" s="15"/>
      <c r="AE787" s="25"/>
    </row>
    <row r="788" spans="5:31" ht="20.25" customHeight="1">
      <c r="E788" s="23"/>
      <c r="F788" s="23"/>
      <c r="H788" s="24"/>
      <c r="I788" s="24"/>
      <c r="S788" s="25"/>
      <c r="T788" s="25"/>
      <c r="V788" s="15"/>
      <c r="W788" s="15"/>
      <c r="AE788" s="25"/>
    </row>
    <row r="789" spans="5:31" ht="20.25" customHeight="1">
      <c r="E789" s="23"/>
      <c r="F789" s="23"/>
      <c r="H789" s="24"/>
      <c r="I789" s="24"/>
      <c r="S789" s="25"/>
      <c r="T789" s="25"/>
      <c r="V789" s="15"/>
      <c r="W789" s="15"/>
      <c r="AE789" s="25"/>
    </row>
    <row r="790" spans="5:31" ht="20.25" customHeight="1">
      <c r="E790" s="23"/>
      <c r="F790" s="23"/>
      <c r="H790" s="24"/>
      <c r="I790" s="24"/>
      <c r="S790" s="25"/>
      <c r="T790" s="25"/>
      <c r="V790" s="15"/>
      <c r="W790" s="15"/>
      <c r="AE790" s="25"/>
    </row>
    <row r="791" spans="5:31" ht="20.25" customHeight="1">
      <c r="E791" s="23"/>
      <c r="F791" s="23"/>
      <c r="H791" s="24"/>
      <c r="I791" s="24"/>
      <c r="S791" s="25"/>
      <c r="T791" s="25"/>
      <c r="V791" s="15"/>
      <c r="W791" s="15"/>
      <c r="AE791" s="25"/>
    </row>
    <row r="792" spans="5:31" ht="20.25" customHeight="1">
      <c r="E792" s="23"/>
      <c r="F792" s="23"/>
      <c r="H792" s="24"/>
      <c r="I792" s="24"/>
      <c r="S792" s="25"/>
      <c r="T792" s="25"/>
      <c r="V792" s="15"/>
      <c r="W792" s="15"/>
      <c r="AE792" s="25"/>
    </row>
    <row r="793" spans="5:31" ht="20.25" customHeight="1">
      <c r="E793" s="23"/>
      <c r="F793" s="23"/>
      <c r="H793" s="24"/>
      <c r="I793" s="24"/>
      <c r="S793" s="25"/>
      <c r="T793" s="25"/>
      <c r="V793" s="15"/>
      <c r="W793" s="15"/>
      <c r="AE793" s="25"/>
    </row>
    <row r="794" spans="5:31" ht="20.25" customHeight="1">
      <c r="E794" s="23"/>
      <c r="F794" s="23"/>
      <c r="H794" s="24"/>
      <c r="I794" s="24"/>
      <c r="S794" s="25"/>
      <c r="T794" s="25"/>
      <c r="V794" s="15"/>
      <c r="W794" s="15"/>
      <c r="AE794" s="25"/>
    </row>
    <row r="795" spans="5:31" ht="20.25" customHeight="1">
      <c r="E795" s="23"/>
      <c r="F795" s="23"/>
      <c r="H795" s="24"/>
      <c r="I795" s="24"/>
      <c r="S795" s="25"/>
      <c r="T795" s="25"/>
      <c r="V795" s="15"/>
      <c r="W795" s="15"/>
      <c r="AE795" s="25"/>
    </row>
    <row r="796" spans="5:31" ht="20.25" customHeight="1">
      <c r="E796" s="23"/>
      <c r="F796" s="23"/>
      <c r="H796" s="24"/>
      <c r="I796" s="24"/>
      <c r="S796" s="25"/>
      <c r="T796" s="25"/>
      <c r="V796" s="15"/>
      <c r="W796" s="15"/>
      <c r="AE796" s="25"/>
    </row>
    <row r="797" spans="5:31" ht="20.25" customHeight="1">
      <c r="E797" s="23"/>
      <c r="F797" s="23"/>
      <c r="H797" s="24"/>
      <c r="I797" s="24"/>
      <c r="S797" s="25"/>
      <c r="T797" s="25"/>
      <c r="V797" s="15"/>
      <c r="W797" s="15"/>
      <c r="AE797" s="25"/>
    </row>
    <row r="798" spans="5:31" ht="20.25" customHeight="1">
      <c r="E798" s="23"/>
      <c r="F798" s="23"/>
      <c r="H798" s="24"/>
      <c r="I798" s="24"/>
      <c r="S798" s="25"/>
      <c r="T798" s="25"/>
      <c r="V798" s="15"/>
      <c r="W798" s="15"/>
      <c r="AE798" s="25"/>
    </row>
    <row r="799" spans="5:31" ht="20.25" customHeight="1">
      <c r="E799" s="23"/>
      <c r="F799" s="23"/>
      <c r="H799" s="24"/>
      <c r="I799" s="24"/>
      <c r="S799" s="25"/>
      <c r="T799" s="25"/>
      <c r="V799" s="15"/>
      <c r="W799" s="15"/>
      <c r="AE799" s="25"/>
    </row>
    <row r="800" spans="5:31" ht="20.25" customHeight="1">
      <c r="E800" s="23"/>
      <c r="F800" s="23"/>
      <c r="H800" s="24"/>
      <c r="I800" s="24"/>
      <c r="S800" s="25"/>
      <c r="T800" s="25"/>
      <c r="V800" s="15"/>
      <c r="W800" s="15"/>
      <c r="AE800" s="25"/>
    </row>
    <row r="801" spans="5:31" ht="20.25" customHeight="1">
      <c r="E801" s="23"/>
      <c r="F801" s="23"/>
      <c r="H801" s="24"/>
      <c r="I801" s="24"/>
      <c r="S801" s="25"/>
      <c r="T801" s="25"/>
      <c r="V801" s="15"/>
      <c r="W801" s="15"/>
      <c r="AE801" s="25"/>
    </row>
    <row r="802" spans="5:31" ht="20.25" customHeight="1">
      <c r="E802" s="23"/>
      <c r="F802" s="23"/>
      <c r="H802" s="24"/>
      <c r="I802" s="24"/>
      <c r="S802" s="25"/>
      <c r="T802" s="25"/>
      <c r="V802" s="15"/>
      <c r="W802" s="15"/>
      <c r="AE802" s="25"/>
    </row>
    <row r="803" spans="5:31" ht="20.25" customHeight="1">
      <c r="E803" s="23"/>
      <c r="F803" s="23"/>
      <c r="H803" s="24"/>
      <c r="I803" s="24"/>
      <c r="S803" s="25"/>
      <c r="T803" s="25"/>
      <c r="V803" s="15"/>
      <c r="W803" s="15"/>
      <c r="AE803" s="25"/>
    </row>
    <row r="804" spans="5:31" ht="20.25" customHeight="1">
      <c r="E804" s="23"/>
      <c r="F804" s="23"/>
      <c r="H804" s="24"/>
      <c r="I804" s="24"/>
      <c r="S804" s="25"/>
      <c r="T804" s="25"/>
      <c r="V804" s="15"/>
      <c r="W804" s="15"/>
      <c r="AE804" s="25"/>
    </row>
    <row r="805" spans="5:31" ht="20.25" customHeight="1">
      <c r="E805" s="23"/>
      <c r="F805" s="23"/>
      <c r="H805" s="24"/>
      <c r="I805" s="24"/>
      <c r="S805" s="25"/>
      <c r="T805" s="25"/>
      <c r="V805" s="15"/>
      <c r="W805" s="15"/>
      <c r="AE805" s="25"/>
    </row>
    <row r="806" spans="5:31" ht="20.25" customHeight="1">
      <c r="E806" s="23"/>
      <c r="F806" s="23"/>
      <c r="H806" s="24"/>
      <c r="I806" s="24"/>
      <c r="S806" s="25"/>
      <c r="T806" s="25"/>
      <c r="V806" s="15"/>
      <c r="W806" s="15"/>
      <c r="AE806" s="25"/>
    </row>
    <row r="807" spans="5:31" ht="20.25" customHeight="1">
      <c r="E807" s="23"/>
      <c r="F807" s="23"/>
      <c r="H807" s="24"/>
      <c r="I807" s="24"/>
      <c r="S807" s="25"/>
      <c r="T807" s="25"/>
      <c r="V807" s="15"/>
      <c r="W807" s="15"/>
      <c r="AE807" s="25"/>
    </row>
    <row r="808" spans="5:31" ht="20.25" customHeight="1">
      <c r="E808" s="23"/>
      <c r="F808" s="23"/>
      <c r="H808" s="24"/>
      <c r="I808" s="24"/>
      <c r="S808" s="25"/>
      <c r="T808" s="25"/>
      <c r="V808" s="15"/>
      <c r="W808" s="15"/>
      <c r="AE808" s="25"/>
    </row>
    <row r="809" spans="5:31" ht="20.25" customHeight="1">
      <c r="E809" s="23"/>
      <c r="F809" s="23"/>
      <c r="H809" s="24"/>
      <c r="I809" s="24"/>
      <c r="S809" s="25"/>
      <c r="T809" s="25"/>
      <c r="V809" s="15"/>
      <c r="W809" s="15"/>
      <c r="AE809" s="25"/>
    </row>
    <row r="810" spans="5:31" ht="20.25" customHeight="1">
      <c r="E810" s="23"/>
      <c r="F810" s="23"/>
      <c r="H810" s="24"/>
      <c r="I810" s="24"/>
      <c r="S810" s="25"/>
      <c r="T810" s="25"/>
      <c r="V810" s="15"/>
      <c r="W810" s="15"/>
      <c r="AE810" s="25"/>
    </row>
    <row r="811" spans="5:31" ht="20.25" customHeight="1">
      <c r="E811" s="23"/>
      <c r="F811" s="23"/>
      <c r="H811" s="24"/>
      <c r="I811" s="24"/>
      <c r="S811" s="25"/>
      <c r="T811" s="25"/>
      <c r="V811" s="15"/>
      <c r="W811" s="15"/>
      <c r="AE811" s="25"/>
    </row>
    <row r="812" spans="5:31" ht="20.25" customHeight="1">
      <c r="E812" s="23"/>
      <c r="F812" s="23"/>
      <c r="H812" s="24"/>
      <c r="I812" s="24"/>
      <c r="S812" s="25"/>
      <c r="T812" s="25"/>
      <c r="V812" s="15"/>
      <c r="W812" s="15"/>
      <c r="AE812" s="25"/>
    </row>
    <row r="813" spans="5:31" ht="20.25" customHeight="1">
      <c r="E813" s="23"/>
      <c r="F813" s="23"/>
      <c r="H813" s="24"/>
      <c r="I813" s="24"/>
      <c r="S813" s="25"/>
      <c r="T813" s="25"/>
      <c r="V813" s="15"/>
      <c r="W813" s="15"/>
      <c r="AE813" s="25"/>
    </row>
    <row r="814" spans="5:31" ht="20.25" customHeight="1">
      <c r="E814" s="23"/>
      <c r="F814" s="23"/>
      <c r="H814" s="24"/>
      <c r="I814" s="24"/>
      <c r="S814" s="25"/>
      <c r="T814" s="25"/>
      <c r="V814" s="15"/>
      <c r="W814" s="15"/>
      <c r="AE814" s="25"/>
    </row>
    <row r="815" spans="5:31" ht="20.25" customHeight="1">
      <c r="E815" s="23"/>
      <c r="F815" s="23"/>
      <c r="H815" s="24"/>
      <c r="I815" s="24"/>
      <c r="S815" s="25"/>
      <c r="T815" s="25"/>
      <c r="V815" s="15"/>
      <c r="W815" s="15"/>
      <c r="AE815" s="25"/>
    </row>
    <row r="816" spans="5:31" ht="20.25" customHeight="1">
      <c r="E816" s="23"/>
      <c r="F816" s="23"/>
      <c r="H816" s="24"/>
      <c r="I816" s="24"/>
      <c r="S816" s="25"/>
      <c r="T816" s="25"/>
      <c r="V816" s="15"/>
      <c r="W816" s="15"/>
      <c r="AE816" s="25"/>
    </row>
    <row r="817" spans="5:31" ht="20.25" customHeight="1">
      <c r="E817" s="23"/>
      <c r="F817" s="23"/>
      <c r="H817" s="24"/>
      <c r="I817" s="24"/>
      <c r="S817" s="25"/>
      <c r="T817" s="25"/>
      <c r="V817" s="15"/>
      <c r="W817" s="15"/>
      <c r="AE817" s="25"/>
    </row>
    <row r="818" spans="5:31" ht="20.25" customHeight="1">
      <c r="E818" s="23"/>
      <c r="F818" s="23"/>
      <c r="H818" s="24"/>
      <c r="I818" s="24"/>
      <c r="S818" s="25"/>
      <c r="T818" s="25"/>
      <c r="V818" s="15"/>
      <c r="W818" s="15"/>
      <c r="AE818" s="25"/>
    </row>
    <row r="819" spans="5:31" ht="20.25" customHeight="1">
      <c r="E819" s="23"/>
      <c r="F819" s="23"/>
      <c r="H819" s="24"/>
      <c r="I819" s="24"/>
      <c r="S819" s="25"/>
      <c r="T819" s="25"/>
      <c r="V819" s="15"/>
      <c r="W819" s="15"/>
      <c r="AE819" s="25"/>
    </row>
    <row r="820" spans="5:31" ht="20.25" customHeight="1">
      <c r="E820" s="23"/>
      <c r="F820" s="23"/>
      <c r="H820" s="24"/>
      <c r="I820" s="24"/>
      <c r="S820" s="25"/>
      <c r="T820" s="25"/>
      <c r="V820" s="15"/>
      <c r="W820" s="15"/>
      <c r="AE820" s="25"/>
    </row>
    <row r="821" spans="5:31" ht="20.25" customHeight="1">
      <c r="E821" s="23"/>
      <c r="F821" s="23"/>
      <c r="H821" s="24"/>
      <c r="I821" s="24"/>
      <c r="S821" s="25"/>
      <c r="T821" s="25"/>
      <c r="V821" s="15"/>
      <c r="W821" s="15"/>
      <c r="AE821" s="25"/>
    </row>
    <row r="822" spans="5:31" ht="20.25" customHeight="1">
      <c r="E822" s="23"/>
      <c r="F822" s="23"/>
      <c r="H822" s="24"/>
      <c r="I822" s="24"/>
      <c r="S822" s="25"/>
      <c r="T822" s="25"/>
      <c r="V822" s="15"/>
      <c r="W822" s="15"/>
      <c r="AE822" s="25"/>
    </row>
    <row r="823" spans="5:31" ht="20.25" customHeight="1">
      <c r="E823" s="23"/>
      <c r="F823" s="23"/>
      <c r="H823" s="24"/>
      <c r="I823" s="24"/>
      <c r="S823" s="25"/>
      <c r="T823" s="25"/>
      <c r="V823" s="15"/>
      <c r="W823" s="15"/>
      <c r="AE823" s="25"/>
    </row>
    <row r="824" spans="5:31" ht="20.25" customHeight="1">
      <c r="E824" s="23"/>
      <c r="F824" s="23"/>
      <c r="H824" s="24"/>
      <c r="I824" s="24"/>
      <c r="S824" s="25"/>
      <c r="T824" s="25"/>
      <c r="V824" s="15"/>
      <c r="W824" s="15"/>
      <c r="AE824" s="25"/>
    </row>
    <row r="825" spans="5:31" ht="20.25" customHeight="1">
      <c r="E825" s="23"/>
      <c r="F825" s="23"/>
      <c r="H825" s="24"/>
      <c r="I825" s="24"/>
      <c r="S825" s="25"/>
      <c r="T825" s="25"/>
      <c r="V825" s="15"/>
      <c r="W825" s="15"/>
      <c r="AE825" s="25"/>
    </row>
    <row r="826" spans="5:31" ht="20.25" customHeight="1">
      <c r="E826" s="23"/>
      <c r="F826" s="23"/>
      <c r="H826" s="24"/>
      <c r="I826" s="24"/>
      <c r="S826" s="25"/>
      <c r="T826" s="25"/>
      <c r="V826" s="15"/>
      <c r="W826" s="15"/>
      <c r="AE826" s="25"/>
    </row>
    <row r="827" spans="5:31" ht="20.25" customHeight="1">
      <c r="E827" s="23"/>
      <c r="F827" s="23"/>
      <c r="H827" s="24"/>
      <c r="I827" s="24"/>
      <c r="S827" s="25"/>
      <c r="T827" s="25"/>
      <c r="V827" s="15"/>
      <c r="W827" s="15"/>
      <c r="AE827" s="25"/>
    </row>
    <row r="828" spans="5:31" ht="20.25" customHeight="1">
      <c r="E828" s="23"/>
      <c r="F828" s="23"/>
      <c r="H828" s="24"/>
      <c r="I828" s="24"/>
      <c r="S828" s="25"/>
      <c r="T828" s="25"/>
      <c r="V828" s="15"/>
      <c r="W828" s="15"/>
      <c r="AE828" s="25"/>
    </row>
    <row r="829" spans="5:31" ht="20.25" customHeight="1">
      <c r="E829" s="23"/>
      <c r="F829" s="23"/>
      <c r="H829" s="24"/>
      <c r="I829" s="24"/>
      <c r="S829" s="25"/>
      <c r="T829" s="25"/>
      <c r="V829" s="15"/>
      <c r="W829" s="15"/>
      <c r="AE829" s="25"/>
    </row>
    <row r="830" spans="5:31" ht="20.25" customHeight="1">
      <c r="E830" s="23"/>
      <c r="F830" s="23"/>
      <c r="H830" s="24"/>
      <c r="I830" s="24"/>
      <c r="S830" s="25"/>
      <c r="T830" s="25"/>
      <c r="V830" s="15"/>
      <c r="W830" s="15"/>
      <c r="AE830" s="25"/>
    </row>
    <row r="831" spans="5:31" ht="20.25" customHeight="1">
      <c r="E831" s="23"/>
      <c r="F831" s="23"/>
      <c r="H831" s="24"/>
      <c r="I831" s="24"/>
      <c r="S831" s="25"/>
      <c r="T831" s="25"/>
      <c r="V831" s="15"/>
      <c r="W831" s="15"/>
      <c r="AE831" s="25"/>
    </row>
    <row r="832" spans="5:31" ht="20.25" customHeight="1">
      <c r="E832" s="23"/>
      <c r="F832" s="23"/>
      <c r="H832" s="24"/>
      <c r="I832" s="24"/>
      <c r="S832" s="25"/>
      <c r="T832" s="25"/>
      <c r="V832" s="15"/>
      <c r="W832" s="15"/>
      <c r="AE832" s="25"/>
    </row>
    <row r="833" spans="5:41" ht="20.25" customHeight="1">
      <c r="E833" s="23"/>
      <c r="F833" s="23"/>
      <c r="I833" s="24"/>
      <c r="S833" s="25"/>
      <c r="T833" s="25"/>
      <c r="V833" s="15"/>
      <c r="W833" s="15"/>
      <c r="AE833" s="25"/>
    </row>
    <row r="834" spans="5:41" ht="20.25" customHeight="1">
      <c r="E834" s="23"/>
      <c r="F834" s="23"/>
      <c r="H834" s="24"/>
      <c r="S834" s="25"/>
      <c r="T834" s="25"/>
      <c r="V834" s="15"/>
      <c r="W834" s="15"/>
      <c r="AE834" s="25"/>
    </row>
    <row r="835" spans="5:41" ht="20.25" customHeight="1">
      <c r="E835" s="23"/>
      <c r="F835" s="23"/>
      <c r="H835" s="24"/>
      <c r="S835" s="25"/>
      <c r="T835" s="25"/>
      <c r="V835" s="15"/>
      <c r="W835" s="15"/>
      <c r="AE835" s="25"/>
    </row>
    <row r="836" spans="5:41" ht="20.25" customHeight="1">
      <c r="E836" s="23"/>
      <c r="F836" s="23"/>
      <c r="H836" s="24"/>
      <c r="S836" s="25"/>
      <c r="T836" s="25"/>
      <c r="V836" s="15"/>
      <c r="W836" s="15"/>
      <c r="AE836" s="25"/>
    </row>
    <row r="837" spans="5:41" ht="20.25" customHeight="1">
      <c r="E837" s="23"/>
      <c r="F837" s="23"/>
      <c r="H837" s="24"/>
      <c r="S837" s="25"/>
      <c r="T837" s="25"/>
      <c r="V837" s="15"/>
      <c r="W837" s="15"/>
      <c r="AE837" s="25"/>
    </row>
    <row r="838" spans="5:41" ht="20.25" customHeight="1">
      <c r="E838" s="23"/>
      <c r="F838" s="23"/>
      <c r="H838" s="24"/>
      <c r="S838" s="25"/>
      <c r="T838" s="25"/>
      <c r="V838" s="15"/>
      <c r="W838" s="15"/>
      <c r="AE838" s="25"/>
    </row>
    <row r="839" spans="5:41" ht="20.25" customHeight="1">
      <c r="E839" s="23"/>
      <c r="F839" s="23"/>
      <c r="G839" s="25"/>
      <c r="H839" s="24"/>
      <c r="J839" s="25"/>
      <c r="K839" s="25"/>
      <c r="L839" s="25"/>
      <c r="O839" s="25"/>
      <c r="P839" s="25"/>
      <c r="Q839" s="25"/>
      <c r="R839" s="25"/>
      <c r="S839" s="25"/>
      <c r="T839" s="25"/>
      <c r="U839" s="25"/>
      <c r="V839" s="25"/>
      <c r="W839" s="25"/>
      <c r="AE839" s="25"/>
      <c r="AF839" s="25"/>
      <c r="AG839" s="25"/>
      <c r="AH839" s="25"/>
      <c r="AI839" s="25"/>
      <c r="AK839" s="25"/>
      <c r="AL839" s="25"/>
      <c r="AM839" s="25"/>
      <c r="AN839" s="25"/>
      <c r="AO839" s="25"/>
    </row>
    <row r="840" spans="5:41" ht="20.25" customHeight="1">
      <c r="E840" s="23"/>
      <c r="F840" s="23"/>
      <c r="H840" s="24"/>
      <c r="I840" s="24"/>
      <c r="S840" s="25"/>
      <c r="T840" s="25"/>
      <c r="V840" s="15"/>
      <c r="W840" s="15"/>
      <c r="AE840" s="25"/>
    </row>
    <row r="841" spans="5:41" ht="20.25" customHeight="1">
      <c r="E841" s="23"/>
      <c r="F841" s="23"/>
      <c r="H841" s="24"/>
      <c r="I841" s="24"/>
      <c r="S841" s="25"/>
      <c r="T841" s="25"/>
      <c r="V841" s="15"/>
      <c r="W841" s="15"/>
      <c r="AE841" s="25"/>
    </row>
    <row r="842" spans="5:41" ht="20.25" customHeight="1">
      <c r="E842" s="23"/>
      <c r="F842" s="23"/>
      <c r="H842" s="24"/>
      <c r="I842" s="24"/>
      <c r="S842" s="25"/>
      <c r="T842" s="25"/>
      <c r="V842" s="15"/>
      <c r="W842" s="15"/>
      <c r="AE842" s="25"/>
    </row>
    <row r="843" spans="5:41" ht="20.25" customHeight="1">
      <c r="E843" s="23"/>
      <c r="F843" s="23"/>
      <c r="H843" s="24"/>
      <c r="I843" s="24"/>
      <c r="S843" s="25"/>
      <c r="T843" s="25"/>
      <c r="V843" s="15"/>
      <c r="W843" s="15"/>
      <c r="AE843" s="25"/>
    </row>
    <row r="844" spans="5:41" ht="20.25" customHeight="1">
      <c r="E844" s="23"/>
      <c r="F844" s="23"/>
      <c r="H844" s="24"/>
      <c r="I844" s="24"/>
      <c r="S844" s="25"/>
      <c r="T844" s="25"/>
      <c r="V844" s="15"/>
      <c r="W844" s="15"/>
      <c r="AE844" s="25"/>
    </row>
    <row r="845" spans="5:41" ht="20.25" customHeight="1">
      <c r="E845" s="23"/>
      <c r="F845" s="23"/>
      <c r="H845" s="24"/>
      <c r="I845" s="24"/>
      <c r="S845" s="25"/>
      <c r="T845" s="25"/>
      <c r="V845" s="15"/>
      <c r="W845" s="15"/>
      <c r="AE845" s="25"/>
    </row>
    <row r="846" spans="5:41" ht="20.25" customHeight="1">
      <c r="E846" s="23"/>
      <c r="F846" s="23"/>
      <c r="H846" s="24"/>
      <c r="I846" s="24"/>
      <c r="S846" s="25"/>
      <c r="T846" s="25"/>
      <c r="V846" s="15"/>
      <c r="W846" s="15"/>
      <c r="AE846" s="25"/>
    </row>
    <row r="847" spans="5:41" ht="20.25" customHeight="1">
      <c r="E847" s="23"/>
      <c r="F847" s="23"/>
      <c r="H847" s="24"/>
      <c r="I847" s="24"/>
      <c r="S847" s="25"/>
      <c r="T847" s="25"/>
      <c r="V847" s="15"/>
      <c r="W847" s="15"/>
      <c r="AE847" s="25"/>
    </row>
    <row r="848" spans="5:41" ht="20.25" customHeight="1">
      <c r="E848" s="23"/>
      <c r="F848" s="23"/>
      <c r="H848" s="24"/>
      <c r="I848" s="24"/>
      <c r="S848" s="25"/>
      <c r="T848" s="25"/>
      <c r="V848" s="15"/>
      <c r="W848" s="15"/>
      <c r="AE848" s="25"/>
    </row>
    <row r="849" spans="5:31" ht="20.25" customHeight="1">
      <c r="E849" s="23"/>
      <c r="F849" s="23"/>
      <c r="H849" s="24"/>
      <c r="I849" s="24"/>
      <c r="S849" s="25"/>
      <c r="T849" s="25"/>
      <c r="V849" s="15"/>
      <c r="W849" s="15"/>
      <c r="AE849" s="25"/>
    </row>
    <row r="850" spans="5:31" ht="20.25" customHeight="1">
      <c r="E850" s="23"/>
      <c r="F850" s="23"/>
      <c r="H850" s="24"/>
      <c r="I850" s="24"/>
      <c r="S850" s="25"/>
      <c r="T850" s="25"/>
      <c r="V850" s="15"/>
      <c r="W850" s="15"/>
      <c r="AE850" s="25"/>
    </row>
    <row r="851" spans="5:31" ht="20.25" customHeight="1">
      <c r="E851" s="23"/>
      <c r="F851" s="23"/>
      <c r="H851" s="24"/>
      <c r="I851" s="24"/>
      <c r="S851" s="25"/>
      <c r="T851" s="25"/>
      <c r="V851" s="15"/>
      <c r="W851" s="15"/>
      <c r="AE851" s="25"/>
    </row>
    <row r="852" spans="5:31" ht="20.25" customHeight="1">
      <c r="E852" s="23"/>
      <c r="F852" s="23"/>
      <c r="H852" s="24"/>
      <c r="I852" s="24"/>
      <c r="S852" s="25"/>
      <c r="T852" s="25"/>
      <c r="V852" s="15"/>
      <c r="W852" s="15"/>
      <c r="AE852" s="25"/>
    </row>
    <row r="853" spans="5:31" ht="20.25" customHeight="1">
      <c r="E853" s="23"/>
      <c r="F853" s="23"/>
      <c r="H853" s="24"/>
      <c r="I853" s="24"/>
      <c r="S853" s="25"/>
      <c r="T853" s="25"/>
      <c r="V853" s="15"/>
      <c r="W853" s="15"/>
      <c r="AE853" s="25"/>
    </row>
    <row r="854" spans="5:31" ht="20.25" customHeight="1">
      <c r="E854" s="23"/>
      <c r="F854" s="23"/>
      <c r="H854" s="24"/>
      <c r="I854" s="24"/>
      <c r="S854" s="25"/>
      <c r="T854" s="25"/>
      <c r="V854" s="15"/>
      <c r="W854" s="15"/>
      <c r="AE854" s="25"/>
    </row>
    <row r="855" spans="5:31" ht="20.25" customHeight="1">
      <c r="E855" s="23"/>
      <c r="F855" s="23"/>
      <c r="H855" s="24"/>
      <c r="I855" s="24"/>
      <c r="S855" s="25"/>
      <c r="T855" s="25"/>
      <c r="V855" s="15"/>
      <c r="W855" s="15"/>
      <c r="AE855" s="25"/>
    </row>
    <row r="856" spans="5:31" ht="20.25" customHeight="1">
      <c r="E856" s="23"/>
      <c r="F856" s="23"/>
      <c r="H856" s="24"/>
      <c r="I856" s="24"/>
      <c r="S856" s="25"/>
      <c r="T856" s="25"/>
      <c r="V856" s="15"/>
      <c r="W856" s="15"/>
      <c r="AE856" s="25"/>
    </row>
    <row r="857" spans="5:31" ht="20.25" customHeight="1">
      <c r="E857" s="23"/>
      <c r="F857" s="23"/>
      <c r="H857" s="24"/>
      <c r="I857" s="24"/>
      <c r="S857" s="25"/>
      <c r="T857" s="25"/>
      <c r="V857" s="15"/>
      <c r="W857" s="15"/>
      <c r="AE857" s="25"/>
    </row>
    <row r="858" spans="5:31" ht="20.25" customHeight="1">
      <c r="E858" s="23"/>
      <c r="F858" s="23"/>
      <c r="H858" s="24"/>
      <c r="I858" s="24"/>
      <c r="S858" s="25"/>
      <c r="T858" s="25"/>
      <c r="V858" s="15"/>
      <c r="W858" s="15"/>
      <c r="AE858" s="25"/>
    </row>
    <row r="859" spans="5:31" ht="20.25" customHeight="1">
      <c r="E859" s="23"/>
      <c r="F859" s="23"/>
      <c r="H859" s="24"/>
      <c r="I859" s="24"/>
      <c r="S859" s="25"/>
      <c r="T859" s="25"/>
      <c r="V859" s="15"/>
      <c r="W859" s="15"/>
      <c r="AE859" s="25"/>
    </row>
    <row r="860" spans="5:31" ht="20.25" customHeight="1">
      <c r="E860" s="23"/>
      <c r="F860" s="23"/>
      <c r="H860" s="24"/>
      <c r="I860" s="24"/>
      <c r="S860" s="25"/>
      <c r="T860" s="25"/>
      <c r="V860" s="15"/>
      <c r="W860" s="15"/>
      <c r="AE860" s="25"/>
    </row>
    <row r="861" spans="5:31" ht="20.25" customHeight="1">
      <c r="E861" s="23"/>
      <c r="F861" s="23"/>
      <c r="H861" s="24"/>
      <c r="I861" s="24"/>
      <c r="S861" s="25"/>
      <c r="T861" s="25"/>
      <c r="V861" s="15"/>
      <c r="W861" s="15"/>
      <c r="AE861" s="25"/>
    </row>
    <row r="862" spans="5:31" ht="20.25" customHeight="1">
      <c r="E862" s="23"/>
      <c r="F862" s="23"/>
      <c r="H862" s="24"/>
      <c r="I862" s="24"/>
      <c r="S862" s="25"/>
      <c r="T862" s="25"/>
      <c r="V862" s="15"/>
      <c r="W862" s="15"/>
      <c r="AE862" s="25"/>
    </row>
    <row r="863" spans="5:31" ht="20.25" customHeight="1">
      <c r="E863" s="23"/>
      <c r="F863" s="23"/>
      <c r="H863" s="24"/>
      <c r="I863" s="24"/>
      <c r="S863" s="25"/>
      <c r="T863" s="25"/>
      <c r="V863" s="15"/>
      <c r="W863" s="15"/>
      <c r="AE863" s="25"/>
    </row>
    <row r="864" spans="5:31" ht="20.25" customHeight="1">
      <c r="E864" s="23"/>
      <c r="F864" s="23"/>
      <c r="H864" s="24"/>
      <c r="I864" s="24"/>
      <c r="S864" s="25"/>
      <c r="T864" s="25"/>
      <c r="V864" s="15"/>
      <c r="W864" s="15"/>
      <c r="AE864" s="25"/>
    </row>
    <row r="865" spans="5:31" ht="20.25" customHeight="1">
      <c r="E865" s="23"/>
      <c r="F865" s="23"/>
      <c r="H865" s="24"/>
      <c r="I865" s="24"/>
      <c r="S865" s="25"/>
      <c r="T865" s="25"/>
      <c r="V865" s="15"/>
      <c r="W865" s="15"/>
      <c r="AE865" s="25"/>
    </row>
    <row r="866" spans="5:31" ht="20.25" customHeight="1">
      <c r="E866" s="23"/>
      <c r="F866" s="23"/>
      <c r="H866" s="24"/>
      <c r="I866" s="24"/>
      <c r="S866" s="25"/>
      <c r="T866" s="25"/>
      <c r="V866" s="15"/>
      <c r="W866" s="15"/>
      <c r="AE866" s="25"/>
    </row>
    <row r="867" spans="5:31" ht="20.25" customHeight="1">
      <c r="E867" s="23"/>
      <c r="F867" s="23"/>
      <c r="H867" s="24"/>
      <c r="I867" s="24"/>
      <c r="S867" s="25"/>
      <c r="T867" s="25"/>
      <c r="V867" s="15"/>
      <c r="W867" s="15"/>
      <c r="AE867" s="25"/>
    </row>
    <row r="868" spans="5:31" ht="20.25" customHeight="1">
      <c r="E868" s="23"/>
      <c r="F868" s="23"/>
      <c r="H868" s="24"/>
      <c r="I868" s="24"/>
      <c r="S868" s="25"/>
      <c r="T868" s="25"/>
      <c r="V868" s="15"/>
      <c r="W868" s="15"/>
      <c r="AE868" s="25"/>
    </row>
    <row r="869" spans="5:31" ht="20.25" customHeight="1">
      <c r="E869" s="23"/>
      <c r="F869" s="23"/>
      <c r="H869" s="24"/>
      <c r="I869" s="24"/>
      <c r="S869" s="25"/>
      <c r="T869" s="25"/>
      <c r="V869" s="15"/>
      <c r="W869" s="15"/>
      <c r="AE869" s="25"/>
    </row>
    <row r="870" spans="5:31" ht="20.25" customHeight="1">
      <c r="E870" s="23"/>
      <c r="F870" s="23"/>
      <c r="H870" s="24"/>
      <c r="I870" s="24"/>
      <c r="S870" s="25"/>
      <c r="T870" s="25"/>
      <c r="V870" s="15"/>
      <c r="W870" s="15"/>
      <c r="AE870" s="25"/>
    </row>
    <row r="871" spans="5:31" ht="20.25" customHeight="1">
      <c r="E871" s="23"/>
      <c r="F871" s="23"/>
      <c r="H871" s="24"/>
      <c r="I871" s="24"/>
      <c r="S871" s="25"/>
      <c r="T871" s="25"/>
      <c r="V871" s="15"/>
      <c r="W871" s="15"/>
      <c r="AE871" s="25"/>
    </row>
    <row r="872" spans="5:31" ht="20.25" customHeight="1">
      <c r="E872" s="23"/>
      <c r="F872" s="23"/>
      <c r="H872" s="24"/>
      <c r="I872" s="24"/>
      <c r="S872" s="25"/>
      <c r="T872" s="25"/>
      <c r="V872" s="15"/>
      <c r="W872" s="15"/>
      <c r="AE872" s="25"/>
    </row>
    <row r="873" spans="5:31" ht="20.25" customHeight="1">
      <c r="E873" s="23"/>
      <c r="F873" s="23"/>
      <c r="H873" s="24"/>
      <c r="I873" s="24"/>
      <c r="S873" s="25"/>
      <c r="T873" s="25"/>
      <c r="V873" s="15"/>
      <c r="W873" s="15"/>
      <c r="AE873" s="25"/>
    </row>
    <row r="874" spans="5:31" ht="20.25" customHeight="1">
      <c r="E874" s="23"/>
      <c r="F874" s="23"/>
      <c r="H874" s="24"/>
      <c r="I874" s="24"/>
      <c r="S874" s="25"/>
      <c r="T874" s="25"/>
      <c r="V874" s="15"/>
      <c r="W874" s="15"/>
      <c r="AE874" s="25"/>
    </row>
    <row r="875" spans="5:31" ht="20.25" customHeight="1">
      <c r="E875" s="23"/>
      <c r="F875" s="23"/>
      <c r="H875" s="24"/>
      <c r="I875" s="24"/>
      <c r="S875" s="25"/>
      <c r="T875" s="25"/>
      <c r="V875" s="15"/>
      <c r="W875" s="15"/>
      <c r="AE875" s="25"/>
    </row>
    <row r="876" spans="5:31" ht="20.25" customHeight="1">
      <c r="E876" s="23"/>
      <c r="F876" s="23"/>
      <c r="H876" s="24"/>
      <c r="I876" s="24"/>
      <c r="S876" s="25"/>
      <c r="T876" s="25"/>
      <c r="V876" s="15"/>
      <c r="W876" s="15"/>
      <c r="AE876" s="25"/>
    </row>
    <row r="877" spans="5:31" ht="20.25" customHeight="1">
      <c r="E877" s="23"/>
      <c r="F877" s="23"/>
      <c r="H877" s="24"/>
      <c r="I877" s="24"/>
      <c r="S877" s="25"/>
      <c r="T877" s="25"/>
      <c r="V877" s="15"/>
      <c r="W877" s="15"/>
      <c r="AE877" s="25"/>
    </row>
    <row r="878" spans="5:31" ht="20.25" customHeight="1">
      <c r="E878" s="23"/>
      <c r="F878" s="23"/>
      <c r="H878" s="24"/>
      <c r="I878" s="24"/>
      <c r="S878" s="25"/>
      <c r="T878" s="25"/>
      <c r="V878" s="15"/>
      <c r="W878" s="15"/>
      <c r="AE878" s="25"/>
    </row>
    <row r="879" spans="5:31" ht="20.25" customHeight="1">
      <c r="E879" s="23"/>
      <c r="F879" s="23"/>
      <c r="H879" s="24"/>
      <c r="I879" s="24"/>
      <c r="S879" s="25"/>
      <c r="T879" s="25"/>
      <c r="V879" s="15"/>
      <c r="W879" s="15"/>
      <c r="AE879" s="25"/>
    </row>
    <row r="880" spans="5:31" ht="20.25" customHeight="1">
      <c r="E880" s="23"/>
      <c r="F880" s="23"/>
      <c r="H880" s="24"/>
      <c r="I880" s="24"/>
      <c r="S880" s="25"/>
      <c r="T880" s="25"/>
      <c r="V880" s="15"/>
      <c r="W880" s="15"/>
      <c r="AE880" s="25"/>
    </row>
    <row r="881" spans="5:31" ht="20.25" customHeight="1">
      <c r="E881" s="23"/>
      <c r="F881" s="23"/>
      <c r="H881" s="24"/>
      <c r="I881" s="24"/>
      <c r="S881" s="25"/>
      <c r="T881" s="25"/>
      <c r="V881" s="15"/>
      <c r="W881" s="15"/>
      <c r="AE881" s="25"/>
    </row>
    <row r="882" spans="5:31" ht="20.25" customHeight="1">
      <c r="E882" s="23"/>
      <c r="F882" s="23"/>
      <c r="H882" s="24"/>
      <c r="I882" s="24"/>
      <c r="S882" s="25"/>
      <c r="T882" s="25"/>
      <c r="V882" s="15"/>
      <c r="W882" s="15"/>
      <c r="AE882" s="25"/>
    </row>
    <row r="883" spans="5:31" ht="20.25" customHeight="1">
      <c r="E883" s="23"/>
      <c r="F883" s="23"/>
      <c r="H883" s="24"/>
      <c r="I883" s="24"/>
      <c r="S883" s="25"/>
      <c r="T883" s="25"/>
      <c r="V883" s="15"/>
      <c r="W883" s="15"/>
      <c r="AE883" s="25"/>
    </row>
    <row r="884" spans="5:31" ht="20.25" customHeight="1">
      <c r="E884" s="23"/>
      <c r="F884" s="23"/>
      <c r="H884" s="24"/>
      <c r="I884" s="24"/>
      <c r="S884" s="25"/>
      <c r="T884" s="25"/>
      <c r="V884" s="15"/>
      <c r="W884" s="15"/>
      <c r="AE884" s="25"/>
    </row>
    <row r="885" spans="5:31" ht="20.25" customHeight="1">
      <c r="E885" s="23"/>
      <c r="F885" s="23"/>
      <c r="H885" s="24"/>
      <c r="I885" s="24"/>
      <c r="S885" s="25"/>
      <c r="T885" s="25"/>
      <c r="V885" s="15"/>
      <c r="W885" s="15"/>
      <c r="AE885" s="25"/>
    </row>
    <row r="886" spans="5:31" ht="20.25" customHeight="1">
      <c r="E886" s="23"/>
      <c r="F886" s="23"/>
      <c r="H886" s="24"/>
      <c r="I886" s="24"/>
      <c r="S886" s="25"/>
      <c r="T886" s="25"/>
      <c r="V886" s="15"/>
      <c r="W886" s="15"/>
      <c r="AE886" s="25"/>
    </row>
    <row r="887" spans="5:31" ht="20.25" customHeight="1">
      <c r="E887" s="23"/>
      <c r="F887" s="23"/>
      <c r="H887" s="24"/>
      <c r="I887" s="24"/>
      <c r="S887" s="25"/>
      <c r="T887" s="25"/>
      <c r="V887" s="15"/>
      <c r="W887" s="15"/>
      <c r="AE887" s="25"/>
    </row>
    <row r="888" spans="5:31" ht="20.25" customHeight="1">
      <c r="E888" s="23"/>
      <c r="F888" s="23"/>
      <c r="H888" s="24"/>
      <c r="I888" s="24"/>
      <c r="S888" s="25"/>
      <c r="T888" s="25"/>
      <c r="V888" s="15"/>
      <c r="W888" s="15"/>
      <c r="AE888" s="25"/>
    </row>
    <row r="889" spans="5:31" ht="20.25" customHeight="1">
      <c r="E889" s="23"/>
      <c r="F889" s="23"/>
      <c r="H889" s="24"/>
      <c r="I889" s="24"/>
      <c r="S889" s="25"/>
      <c r="T889" s="25"/>
      <c r="V889" s="15"/>
      <c r="W889" s="15"/>
      <c r="AE889" s="25"/>
    </row>
    <row r="890" spans="5:31" ht="20.25" customHeight="1">
      <c r="E890" s="23"/>
      <c r="F890" s="23"/>
      <c r="H890" s="24"/>
      <c r="I890" s="24"/>
      <c r="S890" s="25"/>
      <c r="T890" s="25"/>
      <c r="V890" s="15"/>
      <c r="W890" s="15"/>
      <c r="AE890" s="25"/>
    </row>
    <row r="891" spans="5:31" ht="20.25" customHeight="1">
      <c r="E891" s="23"/>
      <c r="F891" s="23"/>
      <c r="H891" s="24"/>
      <c r="I891" s="24"/>
      <c r="S891" s="25"/>
      <c r="T891" s="25"/>
      <c r="V891" s="15"/>
      <c r="W891" s="15"/>
      <c r="AE891" s="25"/>
    </row>
    <row r="892" spans="5:31" ht="20.25" customHeight="1">
      <c r="E892" s="23"/>
      <c r="F892" s="23"/>
      <c r="H892" s="24"/>
      <c r="I892" s="24"/>
      <c r="S892" s="25"/>
      <c r="T892" s="25"/>
      <c r="V892" s="15"/>
      <c r="W892" s="15"/>
      <c r="AE892" s="25"/>
    </row>
    <row r="893" spans="5:31" ht="20.25" customHeight="1">
      <c r="E893" s="23"/>
      <c r="F893" s="23"/>
      <c r="H893" s="24"/>
      <c r="I893" s="24"/>
      <c r="S893" s="25"/>
      <c r="T893" s="25"/>
      <c r="V893" s="15"/>
      <c r="W893" s="15"/>
      <c r="AE893" s="25"/>
    </row>
    <row r="894" spans="5:31" ht="20.25" customHeight="1">
      <c r="E894" s="23"/>
      <c r="F894" s="23"/>
      <c r="H894" s="24"/>
      <c r="I894" s="24"/>
      <c r="S894" s="25"/>
      <c r="T894" s="25"/>
      <c r="V894" s="15"/>
      <c r="W894" s="15"/>
      <c r="AE894" s="25"/>
    </row>
    <row r="895" spans="5:31" ht="20.25" customHeight="1">
      <c r="E895" s="23"/>
      <c r="F895" s="23"/>
      <c r="H895" s="24"/>
      <c r="I895" s="24"/>
      <c r="S895" s="25"/>
      <c r="T895" s="25"/>
      <c r="V895" s="15"/>
      <c r="W895" s="15"/>
      <c r="AE895" s="25"/>
    </row>
    <row r="896" spans="5:31" ht="20.25" customHeight="1">
      <c r="E896" s="23"/>
      <c r="F896" s="23"/>
      <c r="H896" s="24"/>
      <c r="I896" s="24"/>
      <c r="S896" s="25"/>
      <c r="T896" s="25"/>
      <c r="V896" s="15"/>
      <c r="W896" s="15"/>
      <c r="AE896" s="25"/>
    </row>
    <row r="897" spans="5:31" ht="20.25" customHeight="1">
      <c r="E897" s="23"/>
      <c r="F897" s="23"/>
      <c r="H897" s="24"/>
      <c r="I897" s="24"/>
      <c r="S897" s="25"/>
      <c r="T897" s="25"/>
      <c r="V897" s="15"/>
      <c r="W897" s="15"/>
      <c r="AE897" s="25"/>
    </row>
    <row r="898" spans="5:31" ht="20.25" customHeight="1">
      <c r="E898" s="23"/>
      <c r="F898" s="23"/>
      <c r="H898" s="24"/>
      <c r="I898" s="24"/>
      <c r="S898" s="25"/>
      <c r="T898" s="25"/>
      <c r="V898" s="15"/>
      <c r="W898" s="15"/>
      <c r="AE898" s="25"/>
    </row>
    <row r="899" spans="5:31" ht="20.25" customHeight="1">
      <c r="E899" s="23"/>
      <c r="F899" s="23"/>
      <c r="H899" s="24"/>
      <c r="I899" s="24"/>
      <c r="S899" s="25"/>
      <c r="T899" s="25"/>
      <c r="V899" s="15"/>
      <c r="W899" s="15"/>
      <c r="AE899" s="25"/>
    </row>
    <row r="900" spans="5:31" ht="20.25" customHeight="1">
      <c r="E900" s="23"/>
      <c r="F900" s="23"/>
      <c r="H900" s="24"/>
      <c r="I900" s="24"/>
      <c r="S900" s="25"/>
      <c r="T900" s="25"/>
      <c r="V900" s="15"/>
      <c r="W900" s="15"/>
      <c r="AE900" s="25"/>
    </row>
    <row r="901" spans="5:31" ht="20.25" customHeight="1">
      <c r="E901" s="23"/>
      <c r="F901" s="23"/>
      <c r="H901" s="24"/>
      <c r="I901" s="24"/>
      <c r="S901" s="25"/>
      <c r="T901" s="25"/>
      <c r="V901" s="15"/>
      <c r="W901" s="15"/>
      <c r="AE901" s="25"/>
    </row>
    <row r="902" spans="5:31" ht="20.25" customHeight="1">
      <c r="E902" s="23"/>
      <c r="F902" s="23"/>
      <c r="H902" s="24"/>
      <c r="I902" s="24"/>
      <c r="S902" s="25"/>
      <c r="T902" s="25"/>
      <c r="V902" s="15"/>
      <c r="W902" s="15"/>
      <c r="AE902" s="25"/>
    </row>
    <row r="903" spans="5:31" ht="20.25" customHeight="1">
      <c r="E903" s="23"/>
      <c r="F903" s="23"/>
      <c r="H903" s="24"/>
      <c r="I903" s="24"/>
      <c r="S903" s="25"/>
      <c r="T903" s="25"/>
      <c r="V903" s="15"/>
      <c r="W903" s="15"/>
      <c r="AE903" s="25"/>
    </row>
    <row r="904" spans="5:31" ht="20.25" customHeight="1">
      <c r="E904" s="23"/>
      <c r="F904" s="23"/>
      <c r="H904" s="24"/>
      <c r="I904" s="24"/>
      <c r="S904" s="25"/>
      <c r="T904" s="25"/>
      <c r="V904" s="15"/>
      <c r="W904" s="15"/>
      <c r="AE904" s="25"/>
    </row>
    <row r="905" spans="5:31" ht="20.25" customHeight="1">
      <c r="E905" s="23"/>
      <c r="F905" s="23"/>
      <c r="H905" s="24"/>
      <c r="I905" s="24"/>
      <c r="S905" s="25"/>
      <c r="T905" s="25"/>
      <c r="V905" s="15"/>
      <c r="W905" s="15"/>
      <c r="AE905" s="25"/>
    </row>
    <row r="906" spans="5:31" ht="20.25" customHeight="1">
      <c r="E906" s="23"/>
      <c r="F906" s="23"/>
      <c r="H906" s="24"/>
      <c r="I906" s="24"/>
      <c r="S906" s="25"/>
      <c r="T906" s="25"/>
      <c r="V906" s="15"/>
      <c r="W906" s="15"/>
      <c r="AE906" s="25"/>
    </row>
    <row r="907" spans="5:31" ht="20.25" customHeight="1">
      <c r="E907" s="23"/>
      <c r="F907" s="23"/>
      <c r="H907" s="24"/>
      <c r="I907" s="24"/>
      <c r="S907" s="25"/>
      <c r="T907" s="25"/>
      <c r="V907" s="15"/>
      <c r="W907" s="15"/>
      <c r="AE907" s="25"/>
    </row>
    <row r="908" spans="5:31" ht="20.25" customHeight="1">
      <c r="E908" s="23"/>
      <c r="F908" s="23"/>
      <c r="H908" s="24"/>
      <c r="I908" s="24"/>
      <c r="S908" s="25"/>
      <c r="T908" s="25"/>
      <c r="V908" s="15"/>
      <c r="W908" s="15"/>
      <c r="AE908" s="25"/>
    </row>
    <row r="909" spans="5:31" ht="20.25" customHeight="1">
      <c r="E909" s="23"/>
      <c r="F909" s="23"/>
      <c r="H909" s="24"/>
      <c r="I909" s="24"/>
      <c r="S909" s="25"/>
      <c r="T909" s="25"/>
      <c r="V909" s="15"/>
      <c r="W909" s="15"/>
      <c r="AE909" s="25"/>
    </row>
    <row r="910" spans="5:31" ht="20.25" customHeight="1">
      <c r="E910" s="23"/>
      <c r="F910" s="23"/>
      <c r="H910" s="24"/>
      <c r="I910" s="24"/>
      <c r="S910" s="25"/>
      <c r="T910" s="25"/>
      <c r="V910" s="15"/>
      <c r="W910" s="15"/>
      <c r="AE910" s="25"/>
    </row>
    <row r="911" spans="5:31" ht="20.25" customHeight="1">
      <c r="E911" s="23"/>
      <c r="F911" s="23"/>
      <c r="H911" s="24"/>
      <c r="I911" s="24"/>
      <c r="S911" s="25"/>
      <c r="T911" s="25"/>
      <c r="V911" s="15"/>
      <c r="W911" s="15"/>
      <c r="AE911" s="25"/>
    </row>
    <row r="912" spans="5:31" ht="20.25" customHeight="1">
      <c r="E912" s="23"/>
      <c r="F912" s="23"/>
      <c r="H912" s="24"/>
      <c r="I912" s="24"/>
      <c r="S912" s="25"/>
      <c r="T912" s="25"/>
      <c r="V912" s="15"/>
      <c r="W912" s="15"/>
      <c r="AE912" s="25"/>
    </row>
    <row r="913" spans="5:41" ht="20.25" customHeight="1">
      <c r="E913" s="23"/>
      <c r="F913" s="23"/>
      <c r="H913" s="24"/>
      <c r="I913" s="24"/>
      <c r="S913" s="25"/>
      <c r="T913" s="25"/>
      <c r="V913" s="15"/>
      <c r="W913" s="15"/>
      <c r="AE913" s="25"/>
    </row>
    <row r="914" spans="5:41" ht="20.25" customHeight="1">
      <c r="E914" s="23"/>
      <c r="F914" s="23"/>
      <c r="H914" s="24"/>
      <c r="I914" s="24"/>
      <c r="S914" s="25"/>
      <c r="T914" s="25"/>
      <c r="V914" s="15"/>
      <c r="W914" s="15"/>
      <c r="AE914" s="25"/>
    </row>
    <row r="915" spans="5:41" ht="20.25" customHeight="1">
      <c r="E915" s="23"/>
      <c r="F915" s="23"/>
      <c r="H915" s="24"/>
      <c r="I915" s="24"/>
      <c r="S915" s="25"/>
      <c r="T915" s="25"/>
      <c r="V915" s="15"/>
      <c r="W915" s="15"/>
      <c r="AE915" s="25"/>
    </row>
    <row r="916" spans="5:41" ht="20.25" customHeight="1">
      <c r="E916" s="23"/>
      <c r="F916" s="23"/>
      <c r="H916" s="24"/>
      <c r="I916" s="24"/>
      <c r="S916" s="25"/>
      <c r="T916" s="25"/>
      <c r="V916" s="15"/>
      <c r="W916" s="15"/>
      <c r="AE916" s="25"/>
    </row>
    <row r="917" spans="5:41" ht="20.25" customHeight="1">
      <c r="E917" s="23"/>
      <c r="F917" s="23"/>
      <c r="H917" s="24"/>
      <c r="I917" s="24"/>
      <c r="S917" s="25"/>
      <c r="T917" s="25"/>
      <c r="V917" s="15"/>
      <c r="W917" s="15"/>
      <c r="AE917" s="25"/>
    </row>
    <row r="918" spans="5:41" ht="20.25" customHeight="1">
      <c r="E918" s="23"/>
      <c r="F918" s="23"/>
      <c r="H918" s="24"/>
      <c r="I918" s="24"/>
      <c r="S918" s="25"/>
      <c r="T918" s="25"/>
      <c r="V918" s="15"/>
      <c r="W918" s="15"/>
      <c r="AE918" s="25"/>
    </row>
    <row r="919" spans="5:41" ht="20.25" customHeight="1">
      <c r="E919" s="23"/>
      <c r="F919" s="23"/>
      <c r="H919" s="24"/>
      <c r="I919" s="24"/>
      <c r="S919" s="25"/>
      <c r="T919" s="25"/>
      <c r="V919" s="15"/>
      <c r="W919" s="15"/>
      <c r="AE919" s="25"/>
    </row>
    <row r="920" spans="5:41" ht="20.25" customHeight="1">
      <c r="E920" s="23"/>
      <c r="F920" s="23"/>
      <c r="H920" s="24"/>
      <c r="I920" s="24"/>
      <c r="S920" s="25"/>
      <c r="T920" s="25"/>
      <c r="V920" s="15"/>
      <c r="W920" s="15"/>
      <c r="AE920" s="25"/>
    </row>
    <row r="921" spans="5:41" ht="20.25" customHeight="1">
      <c r="E921" s="23"/>
      <c r="F921" s="23"/>
      <c r="H921" s="24"/>
      <c r="I921" s="24"/>
      <c r="S921" s="25"/>
      <c r="T921" s="25"/>
      <c r="V921" s="15"/>
      <c r="W921" s="15"/>
      <c r="AE921" s="25"/>
    </row>
    <row r="922" spans="5:41" ht="20.25" customHeight="1">
      <c r="E922" s="23"/>
      <c r="F922" s="23"/>
      <c r="H922" s="24"/>
      <c r="I922" s="24"/>
      <c r="S922" s="25"/>
      <c r="T922" s="25"/>
      <c r="V922" s="15"/>
      <c r="W922" s="15"/>
      <c r="AE922" s="25"/>
    </row>
    <row r="923" spans="5:41" ht="20.25" customHeight="1">
      <c r="E923" s="23"/>
      <c r="F923" s="23"/>
      <c r="G923" s="25"/>
      <c r="H923" s="24"/>
      <c r="I923" s="24"/>
      <c r="J923" s="25"/>
      <c r="K923" s="25"/>
      <c r="L923" s="25"/>
      <c r="O923" s="25"/>
      <c r="P923" s="25"/>
      <c r="Q923" s="25"/>
      <c r="R923" s="25"/>
      <c r="S923" s="25"/>
      <c r="T923" s="25"/>
      <c r="U923" s="25"/>
      <c r="V923" s="25"/>
      <c r="W923" s="25"/>
      <c r="AE923" s="25"/>
      <c r="AF923" s="25"/>
      <c r="AG923" s="25"/>
      <c r="AH923" s="25"/>
      <c r="AI923" s="25"/>
      <c r="AK923" s="25"/>
      <c r="AL923" s="25"/>
      <c r="AM923" s="25"/>
      <c r="AN923" s="25"/>
      <c r="AO923" s="25"/>
    </row>
    <row r="924" spans="5:41" ht="20.25" customHeight="1">
      <c r="E924" s="23"/>
      <c r="F924" s="23"/>
      <c r="H924" s="24"/>
      <c r="I924" s="24"/>
      <c r="S924" s="25"/>
      <c r="T924" s="25"/>
      <c r="V924" s="15"/>
      <c r="W924" s="15"/>
      <c r="AE924" s="25"/>
    </row>
    <row r="925" spans="5:41" ht="20.25" customHeight="1">
      <c r="E925" s="23"/>
      <c r="F925" s="23"/>
      <c r="H925" s="24"/>
      <c r="I925" s="24"/>
      <c r="S925" s="25"/>
      <c r="T925" s="25"/>
      <c r="V925" s="15"/>
      <c r="W925" s="15"/>
      <c r="AE925" s="25"/>
    </row>
    <row r="926" spans="5:41" ht="20.25" customHeight="1">
      <c r="E926" s="23"/>
      <c r="F926" s="23"/>
      <c r="H926" s="24"/>
      <c r="I926" s="24"/>
      <c r="S926" s="25"/>
      <c r="T926" s="25"/>
      <c r="V926" s="15"/>
      <c r="W926" s="15"/>
      <c r="AE926" s="25"/>
    </row>
    <row r="927" spans="5:41" ht="20.25" customHeight="1">
      <c r="E927" s="23"/>
      <c r="F927" s="23"/>
      <c r="H927" s="24"/>
      <c r="I927" s="24"/>
      <c r="S927" s="25"/>
      <c r="T927" s="25"/>
      <c r="V927" s="15"/>
      <c r="W927" s="15"/>
      <c r="AE927" s="25"/>
    </row>
    <row r="928" spans="5:41" ht="20.25" customHeight="1">
      <c r="E928" s="23"/>
      <c r="F928" s="23"/>
      <c r="H928" s="24"/>
      <c r="I928" s="24"/>
      <c r="S928" s="25"/>
      <c r="T928" s="25"/>
      <c r="V928" s="15"/>
      <c r="W928" s="15"/>
      <c r="AE928" s="25"/>
    </row>
    <row r="929" spans="5:31" ht="20.25" customHeight="1">
      <c r="E929" s="23"/>
      <c r="F929" s="23"/>
      <c r="H929" s="24"/>
      <c r="I929" s="24"/>
      <c r="S929" s="25"/>
      <c r="T929" s="25"/>
      <c r="V929" s="15"/>
      <c r="W929" s="15"/>
      <c r="AE929" s="25"/>
    </row>
    <row r="930" spans="5:31" ht="20.25" customHeight="1">
      <c r="E930" s="23"/>
      <c r="F930" s="23"/>
      <c r="H930" s="24"/>
      <c r="I930" s="24"/>
      <c r="S930" s="25"/>
      <c r="T930" s="25"/>
      <c r="V930" s="15"/>
      <c r="W930" s="15"/>
      <c r="AE930" s="25"/>
    </row>
    <row r="931" spans="5:31" ht="20.25" customHeight="1">
      <c r="E931" s="23"/>
      <c r="F931" s="23"/>
      <c r="H931" s="24"/>
      <c r="I931" s="24"/>
      <c r="S931" s="25"/>
      <c r="T931" s="25"/>
      <c r="V931" s="15"/>
      <c r="W931" s="15"/>
      <c r="AE931" s="25"/>
    </row>
    <row r="932" spans="5:31" ht="20.25" customHeight="1">
      <c r="E932" s="23"/>
      <c r="F932" s="23"/>
      <c r="H932" s="24"/>
      <c r="I932" s="24"/>
      <c r="S932" s="25"/>
      <c r="T932" s="25"/>
      <c r="V932" s="15"/>
      <c r="W932" s="15"/>
      <c r="AE932" s="25"/>
    </row>
    <row r="933" spans="5:31" ht="20.25" customHeight="1">
      <c r="E933" s="23"/>
      <c r="F933" s="23"/>
      <c r="H933" s="24"/>
      <c r="I933" s="24"/>
      <c r="S933" s="25"/>
      <c r="T933" s="25"/>
      <c r="V933" s="15"/>
      <c r="W933" s="15"/>
      <c r="AE933" s="25"/>
    </row>
    <row r="934" spans="5:31" ht="20.25" customHeight="1">
      <c r="E934" s="23"/>
      <c r="F934" s="23"/>
      <c r="H934" s="24"/>
      <c r="I934" s="24"/>
      <c r="S934" s="25"/>
      <c r="T934" s="25"/>
      <c r="V934" s="15"/>
      <c r="W934" s="15"/>
      <c r="AE934" s="25"/>
    </row>
    <row r="935" spans="5:31" ht="20.25" customHeight="1">
      <c r="E935" s="23"/>
      <c r="F935" s="23"/>
      <c r="H935" s="24"/>
      <c r="I935" s="24"/>
      <c r="S935" s="25"/>
      <c r="T935" s="25"/>
      <c r="V935" s="15"/>
      <c r="W935" s="15"/>
      <c r="AE935" s="25"/>
    </row>
    <row r="936" spans="5:31" ht="20.25" customHeight="1">
      <c r="E936" s="23"/>
      <c r="F936" s="23"/>
      <c r="H936" s="24"/>
      <c r="I936" s="24"/>
      <c r="S936" s="25"/>
      <c r="T936" s="25"/>
      <c r="V936" s="15"/>
      <c r="W936" s="15"/>
      <c r="AE936" s="25"/>
    </row>
    <row r="937" spans="5:31" ht="20.25" customHeight="1">
      <c r="E937" s="23"/>
      <c r="F937" s="23"/>
      <c r="H937" s="24"/>
      <c r="I937" s="24"/>
      <c r="S937" s="25"/>
      <c r="T937" s="25"/>
      <c r="V937" s="15"/>
      <c r="W937" s="15"/>
      <c r="AE937" s="25"/>
    </row>
    <row r="938" spans="5:31" ht="20.25" customHeight="1">
      <c r="E938" s="23"/>
      <c r="F938" s="23"/>
      <c r="H938" s="24"/>
      <c r="I938" s="24"/>
      <c r="S938" s="25"/>
      <c r="T938" s="25"/>
      <c r="V938" s="15"/>
      <c r="W938" s="15"/>
      <c r="AE938" s="25"/>
    </row>
    <row r="939" spans="5:31" ht="20.25" customHeight="1">
      <c r="E939" s="23"/>
      <c r="F939" s="23"/>
      <c r="H939" s="24"/>
      <c r="I939" s="24"/>
      <c r="S939" s="25"/>
      <c r="T939" s="25"/>
      <c r="V939" s="15"/>
      <c r="W939" s="15"/>
      <c r="AE939" s="25"/>
    </row>
    <row r="940" spans="5:31" ht="20.25" customHeight="1">
      <c r="E940" s="23"/>
      <c r="F940" s="23"/>
      <c r="H940" s="24"/>
      <c r="I940" s="24"/>
      <c r="S940" s="25"/>
      <c r="T940" s="25"/>
      <c r="V940" s="15"/>
      <c r="W940" s="15"/>
      <c r="AE940" s="25"/>
    </row>
    <row r="941" spans="5:31" ht="20.25" customHeight="1">
      <c r="E941" s="23"/>
      <c r="F941" s="23"/>
      <c r="H941" s="24"/>
      <c r="I941" s="24"/>
      <c r="S941" s="25"/>
      <c r="T941" s="25"/>
      <c r="V941" s="15"/>
      <c r="W941" s="15"/>
      <c r="AE941" s="25"/>
    </row>
    <row r="942" spans="5:31" ht="20.25" customHeight="1">
      <c r="E942" s="23"/>
      <c r="F942" s="23"/>
      <c r="H942" s="24"/>
      <c r="I942" s="24"/>
      <c r="S942" s="25"/>
      <c r="T942" s="25"/>
      <c r="V942" s="15"/>
      <c r="W942" s="15"/>
      <c r="AE942" s="25"/>
    </row>
    <row r="943" spans="5:31" ht="20.25" customHeight="1">
      <c r="E943" s="23"/>
      <c r="F943" s="23"/>
      <c r="H943" s="24"/>
      <c r="I943" s="24"/>
      <c r="S943" s="25"/>
      <c r="T943" s="25"/>
      <c r="V943" s="15"/>
      <c r="W943" s="15"/>
      <c r="AE943" s="25"/>
    </row>
    <row r="944" spans="5:31" ht="20.25" customHeight="1">
      <c r="E944" s="23"/>
      <c r="F944" s="23"/>
      <c r="H944" s="24"/>
      <c r="I944" s="24"/>
      <c r="S944" s="25"/>
      <c r="T944" s="25"/>
      <c r="V944" s="15"/>
      <c r="W944" s="15"/>
      <c r="AE944" s="25"/>
    </row>
    <row r="945" spans="5:31" ht="20.25" customHeight="1">
      <c r="E945" s="23"/>
      <c r="F945" s="23"/>
      <c r="H945" s="24"/>
      <c r="I945" s="24"/>
      <c r="S945" s="25"/>
      <c r="T945" s="25"/>
      <c r="V945" s="15"/>
      <c r="W945" s="15"/>
      <c r="AE945" s="25"/>
    </row>
    <row r="946" spans="5:31" ht="20.25" customHeight="1">
      <c r="E946" s="23"/>
      <c r="F946" s="23"/>
      <c r="H946" s="24"/>
      <c r="I946" s="24"/>
      <c r="S946" s="25"/>
      <c r="T946" s="25"/>
      <c r="V946" s="15"/>
      <c r="W946" s="15"/>
      <c r="AE946" s="25"/>
    </row>
    <row r="947" spans="5:31" ht="20.25" customHeight="1">
      <c r="E947" s="23"/>
      <c r="F947" s="23"/>
      <c r="H947" s="24"/>
      <c r="I947" s="24"/>
      <c r="S947" s="25"/>
      <c r="T947" s="25"/>
      <c r="V947" s="15"/>
      <c r="W947" s="15"/>
      <c r="AE947" s="25"/>
    </row>
    <row r="948" spans="5:31" ht="20.25" customHeight="1">
      <c r="E948" s="23"/>
      <c r="F948" s="23"/>
      <c r="H948" s="24"/>
      <c r="I948" s="24"/>
      <c r="S948" s="25"/>
      <c r="T948" s="25"/>
      <c r="V948" s="15"/>
      <c r="W948" s="15"/>
      <c r="AE948" s="25"/>
    </row>
    <row r="949" spans="5:31" ht="20.25" customHeight="1">
      <c r="E949" s="23"/>
      <c r="F949" s="23"/>
      <c r="H949" s="24"/>
      <c r="I949" s="24"/>
      <c r="S949" s="25"/>
      <c r="T949" s="25"/>
      <c r="V949" s="15"/>
      <c r="W949" s="15"/>
      <c r="AE949" s="25"/>
    </row>
    <row r="950" spans="5:31" ht="20.25" customHeight="1">
      <c r="E950" s="23"/>
      <c r="F950" s="23"/>
      <c r="H950" s="24"/>
      <c r="I950" s="24"/>
      <c r="S950" s="25"/>
      <c r="T950" s="25"/>
      <c r="V950" s="15"/>
      <c r="W950" s="15"/>
      <c r="AE950" s="25"/>
    </row>
    <row r="951" spans="5:31" ht="20.25" customHeight="1">
      <c r="E951" s="23"/>
      <c r="F951" s="23"/>
      <c r="H951" s="24"/>
      <c r="I951" s="24"/>
      <c r="S951" s="25"/>
      <c r="T951" s="25"/>
      <c r="V951" s="15"/>
      <c r="W951" s="15"/>
      <c r="AE951" s="25"/>
    </row>
    <row r="952" spans="5:31" ht="20.25" customHeight="1">
      <c r="E952" s="23"/>
      <c r="F952" s="23"/>
      <c r="H952" s="24"/>
      <c r="I952" s="24"/>
      <c r="S952" s="25"/>
      <c r="T952" s="25"/>
      <c r="V952" s="15"/>
      <c r="W952" s="15"/>
      <c r="AE952" s="25"/>
    </row>
    <row r="953" spans="5:31" ht="20.25" customHeight="1">
      <c r="E953" s="23"/>
      <c r="F953" s="23"/>
      <c r="H953" s="24"/>
      <c r="I953" s="24"/>
      <c r="S953" s="25"/>
      <c r="T953" s="25"/>
      <c r="V953" s="15"/>
      <c r="W953" s="15"/>
      <c r="AE953" s="25"/>
    </row>
    <row r="954" spans="5:31" ht="20.25" customHeight="1">
      <c r="E954" s="23"/>
      <c r="F954" s="23"/>
      <c r="H954" s="24"/>
      <c r="I954" s="24"/>
      <c r="S954" s="25"/>
      <c r="T954" s="25"/>
      <c r="V954" s="15"/>
      <c r="W954" s="15"/>
      <c r="AE954" s="25"/>
    </row>
    <row r="955" spans="5:31" ht="20.25" customHeight="1">
      <c r="E955" s="23"/>
      <c r="F955" s="23"/>
      <c r="H955" s="24"/>
      <c r="I955" s="24"/>
      <c r="S955" s="25"/>
      <c r="T955" s="25"/>
      <c r="V955" s="15"/>
      <c r="W955" s="15"/>
      <c r="AE955" s="25"/>
    </row>
    <row r="956" spans="5:31" ht="20.25" customHeight="1">
      <c r="E956" s="23"/>
      <c r="F956" s="23"/>
      <c r="H956" s="24"/>
      <c r="I956" s="24"/>
      <c r="S956" s="25"/>
      <c r="T956" s="25"/>
      <c r="V956" s="15"/>
      <c r="W956" s="15"/>
      <c r="AE956" s="25"/>
    </row>
    <row r="957" spans="5:31" ht="20.25" customHeight="1">
      <c r="E957" s="23"/>
      <c r="F957" s="23"/>
      <c r="H957" s="24"/>
      <c r="I957" s="24"/>
      <c r="S957" s="25"/>
      <c r="T957" s="25"/>
      <c r="V957" s="15"/>
      <c r="W957" s="15"/>
      <c r="AE957" s="25"/>
    </row>
    <row r="958" spans="5:31" ht="20.25" customHeight="1">
      <c r="E958" s="23"/>
      <c r="F958" s="23"/>
      <c r="H958" s="24"/>
      <c r="I958" s="24"/>
      <c r="S958" s="25"/>
      <c r="T958" s="25"/>
      <c r="V958" s="15"/>
      <c r="W958" s="15"/>
      <c r="AE958" s="25"/>
    </row>
    <row r="959" spans="5:31" ht="20.25" customHeight="1">
      <c r="E959" s="23"/>
      <c r="F959" s="23"/>
      <c r="H959" s="24"/>
      <c r="I959" s="24"/>
      <c r="S959" s="25"/>
      <c r="T959" s="25"/>
      <c r="V959" s="15"/>
      <c r="W959" s="15"/>
      <c r="AE959" s="25"/>
    </row>
    <row r="960" spans="5:31" ht="20.25" customHeight="1">
      <c r="E960" s="23"/>
      <c r="F960" s="23"/>
      <c r="H960" s="24"/>
      <c r="I960" s="24"/>
      <c r="S960" s="25"/>
      <c r="T960" s="25"/>
      <c r="V960" s="15"/>
      <c r="W960" s="15"/>
      <c r="AE960" s="25"/>
    </row>
    <row r="961" spans="5:31" ht="20.25" customHeight="1">
      <c r="E961" s="23"/>
      <c r="F961" s="23"/>
      <c r="H961" s="24"/>
      <c r="I961" s="24"/>
      <c r="S961" s="25"/>
      <c r="T961" s="25"/>
      <c r="V961" s="15"/>
      <c r="W961" s="15"/>
      <c r="AE961" s="25"/>
    </row>
    <row r="962" spans="5:31" ht="20.25" customHeight="1">
      <c r="E962" s="23"/>
      <c r="F962" s="23"/>
      <c r="H962" s="24"/>
      <c r="I962" s="24"/>
      <c r="S962" s="25"/>
      <c r="T962" s="25"/>
      <c r="V962" s="15"/>
      <c r="W962" s="15"/>
      <c r="AE962" s="25"/>
    </row>
    <row r="963" spans="5:31" ht="20.25" customHeight="1">
      <c r="E963" s="23"/>
      <c r="F963" s="23"/>
      <c r="H963" s="24"/>
      <c r="I963" s="24"/>
      <c r="S963" s="25"/>
      <c r="T963" s="25"/>
      <c r="V963" s="15"/>
      <c r="W963" s="15"/>
      <c r="AE963" s="25"/>
    </row>
    <row r="964" spans="5:31" ht="20.25" customHeight="1">
      <c r="E964" s="23"/>
      <c r="F964" s="23"/>
      <c r="H964" s="24"/>
      <c r="I964" s="24"/>
      <c r="S964" s="25"/>
      <c r="T964" s="25"/>
      <c r="V964" s="15"/>
      <c r="W964" s="15"/>
      <c r="AE964" s="25"/>
    </row>
    <row r="965" spans="5:31" ht="20.25" customHeight="1">
      <c r="E965" s="23"/>
      <c r="F965" s="23"/>
      <c r="H965" s="24"/>
      <c r="I965" s="24"/>
      <c r="S965" s="25"/>
      <c r="T965" s="25"/>
      <c r="V965" s="15"/>
      <c r="W965" s="15"/>
      <c r="AE965" s="25"/>
    </row>
    <row r="966" spans="5:31" ht="20.25" customHeight="1">
      <c r="E966" s="23"/>
      <c r="F966" s="23"/>
      <c r="H966" s="24"/>
      <c r="I966" s="24"/>
      <c r="S966" s="25"/>
      <c r="T966" s="25"/>
      <c r="V966" s="15"/>
      <c r="W966" s="15"/>
      <c r="AE966" s="25"/>
    </row>
    <row r="967" spans="5:31" ht="20.25" customHeight="1">
      <c r="E967" s="23"/>
      <c r="F967" s="23"/>
      <c r="H967" s="24"/>
      <c r="I967" s="24"/>
      <c r="S967" s="25"/>
      <c r="T967" s="25"/>
      <c r="V967" s="15"/>
      <c r="W967" s="15"/>
      <c r="AE967" s="25"/>
    </row>
    <row r="968" spans="5:31" ht="20.25" customHeight="1">
      <c r="E968" s="23"/>
      <c r="F968" s="23"/>
      <c r="H968" s="24"/>
      <c r="I968" s="24"/>
      <c r="S968" s="25"/>
      <c r="T968" s="25"/>
      <c r="V968" s="15"/>
      <c r="W968" s="15"/>
      <c r="AE968" s="25"/>
    </row>
    <row r="969" spans="5:31" ht="20.25" customHeight="1">
      <c r="E969" s="23"/>
      <c r="F969" s="23"/>
      <c r="H969" s="24"/>
      <c r="I969" s="24"/>
      <c r="S969" s="25"/>
      <c r="T969" s="25"/>
      <c r="V969" s="15"/>
      <c r="W969" s="15"/>
      <c r="AE969" s="25"/>
    </row>
    <row r="970" spans="5:31" ht="20.25" customHeight="1">
      <c r="E970" s="23"/>
      <c r="F970" s="23"/>
      <c r="H970" s="24"/>
      <c r="I970" s="24"/>
      <c r="S970" s="25"/>
      <c r="T970" s="25"/>
      <c r="V970" s="15"/>
      <c r="W970" s="15"/>
      <c r="AE970" s="25"/>
    </row>
    <row r="971" spans="5:31" ht="20.25" customHeight="1">
      <c r="E971" s="23"/>
      <c r="F971" s="23"/>
      <c r="H971" s="24"/>
      <c r="I971" s="24"/>
      <c r="S971" s="25"/>
      <c r="T971" s="25"/>
      <c r="V971" s="15"/>
      <c r="W971" s="15"/>
      <c r="AE971" s="25"/>
    </row>
    <row r="972" spans="5:31" ht="20.25" customHeight="1">
      <c r="E972" s="23"/>
      <c r="F972" s="23"/>
      <c r="H972" s="24"/>
      <c r="I972" s="24"/>
      <c r="S972" s="25"/>
      <c r="T972" s="25"/>
      <c r="V972" s="15"/>
      <c r="W972" s="15"/>
      <c r="AE972" s="25"/>
    </row>
    <row r="973" spans="5:31" ht="20.25" customHeight="1">
      <c r="E973" s="23"/>
      <c r="F973" s="23"/>
      <c r="H973" s="24"/>
      <c r="I973" s="24"/>
      <c r="S973" s="25"/>
      <c r="T973" s="25"/>
      <c r="V973" s="15"/>
      <c r="W973" s="15"/>
      <c r="AE973" s="25"/>
    </row>
    <row r="974" spans="5:31" ht="20.25" customHeight="1">
      <c r="E974" s="23"/>
      <c r="F974" s="23"/>
      <c r="H974" s="24"/>
      <c r="I974" s="24"/>
      <c r="S974" s="25"/>
      <c r="T974" s="25"/>
      <c r="V974" s="15"/>
      <c r="W974" s="15"/>
      <c r="AE974" s="25"/>
    </row>
    <row r="975" spans="5:31" ht="20.25" customHeight="1">
      <c r="E975" s="23"/>
      <c r="F975" s="23"/>
      <c r="H975" s="24"/>
      <c r="I975" s="24"/>
      <c r="S975" s="25"/>
      <c r="T975" s="25"/>
      <c r="V975" s="15"/>
      <c r="W975" s="15"/>
      <c r="AE975" s="25"/>
    </row>
    <row r="976" spans="5:31" ht="20.25" customHeight="1">
      <c r="E976" s="23"/>
      <c r="F976" s="23"/>
      <c r="H976" s="24"/>
      <c r="I976" s="24"/>
      <c r="S976" s="25"/>
      <c r="T976" s="25"/>
      <c r="V976" s="15"/>
      <c r="W976" s="15"/>
      <c r="AE976" s="25"/>
    </row>
    <row r="977" spans="5:41" ht="20.25" customHeight="1">
      <c r="E977" s="23"/>
      <c r="F977" s="23"/>
      <c r="H977" s="24"/>
      <c r="I977" s="24"/>
      <c r="S977" s="25"/>
      <c r="T977" s="25"/>
      <c r="V977" s="15"/>
      <c r="W977" s="15"/>
      <c r="AE977" s="25"/>
    </row>
    <row r="978" spans="5:41" ht="20.25" customHeight="1">
      <c r="E978" s="23"/>
      <c r="F978" s="23"/>
      <c r="H978" s="24"/>
      <c r="I978" s="24"/>
      <c r="S978" s="25"/>
      <c r="T978" s="25"/>
      <c r="V978" s="15"/>
      <c r="W978" s="15"/>
      <c r="AE978" s="25"/>
    </row>
    <row r="979" spans="5:41" ht="20.25" customHeight="1">
      <c r="E979" s="23"/>
      <c r="F979" s="23"/>
      <c r="H979" s="24"/>
      <c r="I979" s="24"/>
      <c r="S979" s="25"/>
      <c r="T979" s="25"/>
      <c r="V979" s="15"/>
      <c r="W979" s="15"/>
      <c r="AE979" s="25"/>
    </row>
    <row r="980" spans="5:41" ht="20.25" customHeight="1">
      <c r="E980" s="23"/>
      <c r="F980" s="23"/>
      <c r="H980" s="24"/>
      <c r="I980" s="24"/>
      <c r="S980" s="25"/>
      <c r="T980" s="25"/>
      <c r="V980" s="15"/>
      <c r="W980" s="15"/>
      <c r="AE980" s="25"/>
    </row>
    <row r="981" spans="5:41" ht="20.25" customHeight="1">
      <c r="E981" s="23"/>
      <c r="F981" s="23"/>
      <c r="H981" s="24"/>
      <c r="I981" s="24"/>
      <c r="S981" s="25"/>
      <c r="T981" s="25"/>
      <c r="V981" s="15"/>
      <c r="W981" s="15"/>
      <c r="AE981" s="25"/>
    </row>
    <row r="982" spans="5:41" ht="20.25" customHeight="1">
      <c r="E982" s="23"/>
      <c r="F982" s="23"/>
      <c r="H982" s="24"/>
      <c r="I982" s="24"/>
      <c r="S982" s="25"/>
      <c r="T982" s="25"/>
      <c r="V982" s="15"/>
      <c r="W982" s="15"/>
      <c r="AE982" s="25"/>
    </row>
    <row r="983" spans="5:41" ht="20.25" customHeight="1">
      <c r="G983" s="15"/>
      <c r="J983" s="15"/>
      <c r="K983" s="15"/>
      <c r="L983" s="15"/>
      <c r="O983" s="15"/>
      <c r="P983" s="15"/>
      <c r="Q983" s="15"/>
      <c r="R983" s="15"/>
      <c r="U983" s="15"/>
      <c r="V983" s="15"/>
      <c r="W983" s="15"/>
      <c r="AF983" s="15"/>
      <c r="AG983" s="15"/>
      <c r="AH983" s="15"/>
      <c r="AI983" s="15"/>
      <c r="AK983" s="15"/>
      <c r="AL983" s="15"/>
      <c r="AM983" s="15"/>
      <c r="AN983" s="15"/>
      <c r="AO983" s="15"/>
    </row>
    <row r="984" spans="5:41" ht="20.25" customHeight="1">
      <c r="E984" s="23"/>
      <c r="F984" s="23"/>
      <c r="H984" s="24"/>
      <c r="I984" s="24"/>
      <c r="S984" s="25"/>
      <c r="T984" s="25"/>
      <c r="V984" s="15"/>
      <c r="W984" s="15"/>
      <c r="AE984" s="25"/>
    </row>
    <row r="985" spans="5:41" ht="20.25" customHeight="1">
      <c r="E985" s="23"/>
      <c r="F985" s="23"/>
      <c r="H985" s="24"/>
      <c r="I985" s="24"/>
      <c r="S985" s="25"/>
      <c r="T985" s="25"/>
      <c r="V985" s="15"/>
      <c r="W985" s="15"/>
      <c r="AE985" s="25"/>
    </row>
    <row r="986" spans="5:41" ht="20.25" customHeight="1">
      <c r="E986" s="23"/>
      <c r="F986" s="23"/>
      <c r="H986" s="24"/>
      <c r="I986" s="24"/>
      <c r="S986" s="25"/>
      <c r="T986" s="25"/>
      <c r="V986" s="15"/>
      <c r="W986" s="15"/>
      <c r="AE986" s="25"/>
    </row>
    <row r="987" spans="5:41" ht="20.25" customHeight="1">
      <c r="E987" s="23"/>
      <c r="F987" s="23"/>
      <c r="H987" s="24"/>
      <c r="I987" s="24"/>
      <c r="S987" s="25"/>
      <c r="T987" s="25"/>
      <c r="V987" s="15"/>
      <c r="W987" s="15"/>
      <c r="AE987" s="25"/>
    </row>
    <row r="988" spans="5:41" ht="20.25" customHeight="1">
      <c r="E988" s="23"/>
      <c r="F988" s="23"/>
      <c r="H988" s="24"/>
      <c r="I988" s="24"/>
      <c r="S988" s="25"/>
      <c r="T988" s="25"/>
      <c r="V988" s="15"/>
      <c r="W988" s="15"/>
      <c r="AE988" s="25"/>
    </row>
    <row r="989" spans="5:41" ht="20.25" customHeight="1">
      <c r="E989" s="23"/>
      <c r="F989" s="23"/>
      <c r="H989" s="24"/>
      <c r="I989" s="24"/>
      <c r="S989" s="25"/>
      <c r="T989" s="25"/>
      <c r="V989" s="15"/>
      <c r="W989" s="15"/>
      <c r="AE989" s="25"/>
    </row>
    <row r="990" spans="5:41" ht="20.25" customHeight="1">
      <c r="E990" s="23"/>
      <c r="F990" s="23"/>
      <c r="H990" s="24"/>
      <c r="I990" s="24"/>
      <c r="S990" s="25"/>
      <c r="T990" s="25"/>
      <c r="V990" s="15"/>
      <c r="W990" s="15"/>
      <c r="AE990" s="25"/>
    </row>
    <row r="991" spans="5:41" ht="20.25" customHeight="1">
      <c r="E991" s="23"/>
      <c r="F991" s="23"/>
      <c r="H991" s="24"/>
      <c r="I991" s="24"/>
      <c r="S991" s="25"/>
      <c r="T991" s="25"/>
      <c r="V991" s="15"/>
      <c r="W991" s="15"/>
      <c r="AE991" s="25"/>
    </row>
    <row r="992" spans="5:41" ht="20.25" customHeight="1">
      <c r="E992" s="23"/>
      <c r="F992" s="23"/>
      <c r="H992" s="24"/>
      <c r="I992" s="24"/>
      <c r="S992" s="25"/>
      <c r="T992" s="25"/>
      <c r="V992" s="15"/>
      <c r="W992" s="15"/>
      <c r="AE992" s="25"/>
    </row>
    <row r="993" spans="5:41" ht="20.25" customHeight="1">
      <c r="E993" s="23"/>
      <c r="F993" s="23"/>
      <c r="H993" s="24"/>
      <c r="I993" s="24"/>
      <c r="S993" s="25"/>
      <c r="T993" s="25"/>
      <c r="V993" s="15"/>
      <c r="W993" s="15"/>
      <c r="AE993" s="25"/>
    </row>
    <row r="994" spans="5:41" ht="20.25" customHeight="1">
      <c r="E994" s="23"/>
      <c r="F994" s="23"/>
      <c r="H994" s="24"/>
      <c r="I994" s="24"/>
      <c r="S994" s="25"/>
      <c r="T994" s="25"/>
      <c r="V994" s="15"/>
      <c r="W994" s="15"/>
      <c r="AE994" s="25"/>
    </row>
    <row r="995" spans="5:41" ht="20.25" customHeight="1">
      <c r="E995" s="23"/>
      <c r="F995" s="23"/>
      <c r="H995" s="24"/>
      <c r="I995" s="24"/>
      <c r="S995" s="25"/>
      <c r="T995" s="25"/>
      <c r="V995" s="15"/>
      <c r="W995" s="15"/>
      <c r="AE995" s="25"/>
    </row>
    <row r="996" spans="5:41" ht="20.25" customHeight="1">
      <c r="E996" s="23"/>
      <c r="F996" s="23"/>
      <c r="H996" s="24"/>
      <c r="I996" s="24"/>
      <c r="S996" s="25"/>
      <c r="T996" s="25"/>
      <c r="V996" s="15"/>
      <c r="W996" s="15"/>
      <c r="AE996" s="25"/>
    </row>
    <row r="997" spans="5:41" ht="20.25" customHeight="1">
      <c r="E997" s="23"/>
      <c r="F997" s="23"/>
      <c r="H997" s="24"/>
      <c r="I997" s="24"/>
      <c r="S997" s="25"/>
      <c r="T997" s="25"/>
      <c r="V997" s="15"/>
      <c r="W997" s="15"/>
      <c r="AE997" s="25"/>
    </row>
    <row r="998" spans="5:41" ht="20.25" customHeight="1">
      <c r="E998" s="23"/>
      <c r="F998" s="23"/>
      <c r="H998" s="24"/>
      <c r="I998" s="24"/>
      <c r="S998" s="25"/>
      <c r="T998" s="25"/>
      <c r="V998" s="15"/>
      <c r="W998" s="15"/>
      <c r="AE998" s="25"/>
    </row>
    <row r="999" spans="5:41" ht="20.25" customHeight="1">
      <c r="E999" s="23"/>
      <c r="F999" s="23"/>
      <c r="G999" s="25"/>
      <c r="H999" s="24"/>
      <c r="I999" s="24"/>
      <c r="J999" s="25"/>
      <c r="K999" s="25"/>
      <c r="L999" s="25"/>
      <c r="O999" s="25"/>
      <c r="P999" s="25"/>
      <c r="Q999" s="25"/>
      <c r="R999" s="25"/>
      <c r="S999" s="25"/>
      <c r="T999" s="25"/>
      <c r="U999" s="25"/>
      <c r="V999" s="25"/>
      <c r="W999" s="25"/>
      <c r="AE999" s="25"/>
      <c r="AF999" s="25"/>
      <c r="AG999" s="25"/>
      <c r="AH999" s="25"/>
      <c r="AI999" s="25"/>
      <c r="AK999" s="25"/>
      <c r="AL999" s="25"/>
      <c r="AM999" s="25"/>
      <c r="AN999" s="25"/>
      <c r="AO999" s="25"/>
    </row>
    <row r="1000" spans="5:41" ht="20.25" customHeight="1">
      <c r="E1000" s="23"/>
      <c r="F1000" s="23"/>
      <c r="H1000" s="24"/>
      <c r="I1000" s="24"/>
      <c r="S1000" s="25"/>
      <c r="T1000" s="25"/>
      <c r="V1000" s="15"/>
      <c r="W1000" s="15"/>
      <c r="AE1000" s="25"/>
    </row>
    <row r="1001" spans="5:41" ht="20.25" customHeight="1">
      <c r="E1001" s="23"/>
      <c r="F1001" s="23"/>
      <c r="H1001" s="24"/>
      <c r="I1001" s="24"/>
      <c r="S1001" s="25"/>
      <c r="T1001" s="25"/>
      <c r="V1001" s="15"/>
      <c r="W1001" s="15"/>
      <c r="AE1001" s="25"/>
    </row>
    <row r="1002" spans="5:41" ht="20.25" customHeight="1">
      <c r="E1002" s="23"/>
      <c r="F1002" s="23"/>
      <c r="H1002" s="24"/>
      <c r="I1002" s="24"/>
      <c r="S1002" s="25"/>
      <c r="T1002" s="25"/>
      <c r="V1002" s="15"/>
      <c r="W1002" s="15"/>
      <c r="AE1002" s="25"/>
    </row>
    <row r="1003" spans="5:41" ht="20.25" customHeight="1">
      <c r="E1003" s="23"/>
      <c r="F1003" s="23"/>
      <c r="H1003" s="24"/>
      <c r="I1003" s="24"/>
      <c r="S1003" s="25"/>
      <c r="T1003" s="25"/>
      <c r="V1003" s="15"/>
      <c r="W1003" s="15"/>
      <c r="AE1003" s="25"/>
    </row>
    <row r="1004" spans="5:41" ht="20.25" customHeight="1">
      <c r="E1004" s="23"/>
      <c r="F1004" s="23"/>
      <c r="H1004" s="24"/>
      <c r="I1004" s="24"/>
      <c r="S1004" s="25"/>
      <c r="T1004" s="25"/>
      <c r="V1004" s="15"/>
      <c r="W1004" s="15"/>
      <c r="AE1004" s="25"/>
    </row>
    <row r="1005" spans="5:41" ht="20.25" customHeight="1">
      <c r="E1005" s="23"/>
      <c r="F1005" s="23"/>
      <c r="H1005" s="24"/>
      <c r="I1005" s="24"/>
      <c r="S1005" s="25"/>
      <c r="T1005" s="25"/>
      <c r="V1005" s="15"/>
      <c r="W1005" s="15"/>
      <c r="AE1005" s="25"/>
    </row>
    <row r="1006" spans="5:41" ht="20.25" customHeight="1">
      <c r="E1006" s="23"/>
      <c r="F1006" s="23"/>
      <c r="H1006" s="24"/>
      <c r="I1006" s="24"/>
      <c r="S1006" s="25"/>
      <c r="T1006" s="25"/>
      <c r="V1006" s="15"/>
      <c r="W1006" s="15"/>
      <c r="AE1006" s="25"/>
    </row>
    <row r="1007" spans="5:41" ht="20.25" customHeight="1">
      <c r="E1007" s="23"/>
      <c r="F1007" s="23"/>
      <c r="H1007" s="24"/>
      <c r="I1007" s="24"/>
      <c r="S1007" s="25"/>
      <c r="T1007" s="25"/>
      <c r="V1007" s="15"/>
      <c r="W1007" s="15"/>
      <c r="AE1007" s="25"/>
    </row>
    <row r="1008" spans="5:41" ht="20.25" customHeight="1">
      <c r="E1008" s="23"/>
      <c r="F1008" s="23"/>
      <c r="H1008" s="24"/>
      <c r="I1008" s="24"/>
      <c r="S1008" s="25"/>
      <c r="T1008" s="25"/>
      <c r="V1008" s="15"/>
      <c r="W1008" s="15"/>
      <c r="AE1008" s="25"/>
    </row>
    <row r="1009" spans="5:31" ht="20.25" customHeight="1">
      <c r="E1009" s="23"/>
      <c r="F1009" s="23"/>
      <c r="H1009" s="24"/>
      <c r="I1009" s="24"/>
      <c r="S1009" s="25"/>
      <c r="T1009" s="25"/>
      <c r="V1009" s="15"/>
      <c r="W1009" s="15"/>
      <c r="AE1009" s="25"/>
    </row>
    <row r="1010" spans="5:31" ht="20.25" customHeight="1">
      <c r="E1010" s="23"/>
      <c r="F1010" s="23"/>
      <c r="H1010" s="24"/>
      <c r="I1010" s="24"/>
      <c r="S1010" s="25"/>
      <c r="T1010" s="25"/>
      <c r="V1010" s="15"/>
      <c r="W1010" s="15"/>
      <c r="AE1010" s="25"/>
    </row>
    <row r="1011" spans="5:31" ht="20.25" customHeight="1">
      <c r="E1011" s="23"/>
      <c r="F1011" s="23"/>
      <c r="H1011" s="24"/>
      <c r="I1011" s="24"/>
      <c r="S1011" s="25"/>
      <c r="T1011" s="25"/>
      <c r="V1011" s="15"/>
      <c r="W1011" s="15"/>
      <c r="AE1011" s="25"/>
    </row>
    <row r="1012" spans="5:31" ht="20.25" customHeight="1">
      <c r="E1012" s="23"/>
      <c r="F1012" s="23"/>
      <c r="H1012" s="24"/>
      <c r="I1012" s="24"/>
      <c r="S1012" s="25"/>
      <c r="T1012" s="25"/>
      <c r="V1012" s="15"/>
      <c r="W1012" s="15"/>
      <c r="AE1012" s="25"/>
    </row>
    <row r="1013" spans="5:31" ht="20.25" customHeight="1">
      <c r="E1013" s="23"/>
      <c r="F1013" s="23"/>
      <c r="H1013" s="24"/>
      <c r="I1013" s="24"/>
      <c r="S1013" s="25"/>
      <c r="T1013" s="25"/>
      <c r="V1013" s="15"/>
      <c r="W1013" s="15"/>
      <c r="AE1013" s="25"/>
    </row>
    <row r="1014" spans="5:31" ht="20.25" customHeight="1">
      <c r="E1014" s="23"/>
      <c r="F1014" s="23"/>
      <c r="H1014" s="24"/>
      <c r="I1014" s="24"/>
      <c r="S1014" s="25"/>
      <c r="T1014" s="25"/>
      <c r="V1014" s="15"/>
      <c r="W1014" s="15"/>
      <c r="AE1014" s="25"/>
    </row>
    <row r="1015" spans="5:31" ht="20.25" customHeight="1">
      <c r="E1015" s="23"/>
      <c r="F1015" s="23"/>
      <c r="H1015" s="24"/>
      <c r="I1015" s="24"/>
      <c r="S1015" s="25"/>
      <c r="T1015" s="25"/>
      <c r="V1015" s="15"/>
      <c r="W1015" s="15"/>
      <c r="AE1015" s="25"/>
    </row>
    <row r="1016" spans="5:31" ht="20.25" customHeight="1">
      <c r="E1016" s="23"/>
      <c r="F1016" s="23"/>
      <c r="H1016" s="24"/>
      <c r="I1016" s="24"/>
      <c r="S1016" s="25"/>
      <c r="T1016" s="25"/>
      <c r="V1016" s="15"/>
      <c r="W1016" s="15"/>
      <c r="AE1016" s="25"/>
    </row>
    <row r="1017" spans="5:31" ht="20.25" customHeight="1">
      <c r="E1017" s="23"/>
      <c r="F1017" s="23"/>
      <c r="H1017" s="24"/>
      <c r="I1017" s="24"/>
      <c r="S1017" s="25"/>
      <c r="T1017" s="25"/>
      <c r="V1017" s="15"/>
      <c r="W1017" s="15"/>
      <c r="AE1017" s="25"/>
    </row>
    <row r="1018" spans="5:31" ht="20.25" customHeight="1">
      <c r="E1018" s="23"/>
      <c r="F1018" s="23"/>
      <c r="H1018" s="24"/>
      <c r="I1018" s="24"/>
      <c r="S1018" s="25"/>
      <c r="T1018" s="25"/>
      <c r="V1018" s="15"/>
      <c r="W1018" s="15"/>
      <c r="AE1018" s="25"/>
    </row>
    <row r="1019" spans="5:31" ht="20.25" customHeight="1">
      <c r="E1019" s="23"/>
      <c r="F1019" s="23"/>
      <c r="H1019" s="24"/>
      <c r="I1019" s="24"/>
      <c r="S1019" s="25"/>
      <c r="T1019" s="25"/>
      <c r="V1019" s="15"/>
      <c r="W1019" s="15"/>
      <c r="AE1019" s="25"/>
    </row>
    <row r="1020" spans="5:31" ht="20.25" customHeight="1">
      <c r="E1020" s="23"/>
      <c r="F1020" s="23"/>
      <c r="H1020" s="24"/>
      <c r="I1020" s="24"/>
      <c r="S1020" s="25"/>
      <c r="T1020" s="25"/>
      <c r="V1020" s="15"/>
      <c r="W1020" s="15"/>
      <c r="AE1020" s="25"/>
    </row>
    <row r="1021" spans="5:31" ht="20.25" customHeight="1">
      <c r="E1021" s="23"/>
      <c r="F1021" s="23"/>
      <c r="H1021" s="24"/>
      <c r="I1021" s="24"/>
      <c r="S1021" s="25"/>
      <c r="T1021" s="25"/>
      <c r="V1021" s="15"/>
      <c r="W1021" s="15"/>
      <c r="AE1021" s="25"/>
    </row>
    <row r="1022" spans="5:31" ht="20.25" customHeight="1">
      <c r="E1022" s="23"/>
      <c r="F1022" s="23"/>
      <c r="H1022" s="24"/>
      <c r="I1022" s="24"/>
      <c r="S1022" s="25"/>
      <c r="T1022" s="25"/>
      <c r="V1022" s="15"/>
      <c r="W1022" s="15"/>
      <c r="AE1022" s="25"/>
    </row>
    <row r="1023" spans="5:31" ht="20.25" customHeight="1">
      <c r="E1023" s="23"/>
      <c r="F1023" s="23"/>
      <c r="H1023" s="24"/>
      <c r="I1023" s="24"/>
      <c r="S1023" s="25"/>
      <c r="T1023" s="25"/>
      <c r="V1023" s="15"/>
      <c r="W1023" s="15"/>
      <c r="AE1023" s="25"/>
    </row>
    <row r="1024" spans="5:31" ht="20.25" customHeight="1">
      <c r="E1024" s="23"/>
      <c r="F1024" s="23"/>
      <c r="H1024" s="24"/>
      <c r="I1024" s="24"/>
      <c r="S1024" s="25"/>
      <c r="T1024" s="25"/>
      <c r="V1024" s="15"/>
      <c r="W1024" s="15"/>
      <c r="AE1024" s="25"/>
    </row>
    <row r="1025" spans="5:31" ht="20.25" customHeight="1">
      <c r="E1025" s="23"/>
      <c r="F1025" s="23"/>
      <c r="H1025" s="24"/>
      <c r="I1025" s="24"/>
      <c r="S1025" s="25"/>
      <c r="T1025" s="25"/>
      <c r="V1025" s="15"/>
      <c r="W1025" s="15"/>
      <c r="AE1025" s="25"/>
    </row>
    <row r="1026" spans="5:31" ht="20.25" customHeight="1">
      <c r="E1026" s="23"/>
      <c r="F1026" s="23"/>
      <c r="H1026" s="24"/>
      <c r="I1026" s="24"/>
      <c r="S1026" s="25"/>
      <c r="T1026" s="25"/>
      <c r="V1026" s="15"/>
      <c r="W1026" s="15"/>
      <c r="AE1026" s="25"/>
    </row>
    <row r="1027" spans="5:31" ht="20.25" customHeight="1">
      <c r="E1027" s="23"/>
      <c r="F1027" s="23"/>
      <c r="H1027" s="24"/>
      <c r="I1027" s="24"/>
      <c r="S1027" s="25"/>
      <c r="T1027" s="25"/>
      <c r="V1027" s="15"/>
      <c r="W1027" s="15"/>
      <c r="AE1027" s="25"/>
    </row>
    <row r="1028" spans="5:31" ht="20.25" customHeight="1">
      <c r="E1028" s="23"/>
      <c r="F1028" s="23"/>
      <c r="H1028" s="24"/>
      <c r="I1028" s="24"/>
      <c r="S1028" s="25"/>
      <c r="T1028" s="25"/>
      <c r="V1028" s="15"/>
      <c r="W1028" s="15"/>
      <c r="AE1028" s="25"/>
    </row>
    <row r="1029" spans="5:31" ht="20.25" customHeight="1">
      <c r="E1029" s="23"/>
      <c r="F1029" s="23"/>
      <c r="H1029" s="24"/>
      <c r="I1029" s="24"/>
      <c r="S1029" s="25"/>
      <c r="T1029" s="25"/>
      <c r="V1029" s="15"/>
      <c r="W1029" s="15"/>
      <c r="AE1029" s="25"/>
    </row>
    <row r="1030" spans="5:31" ht="20.25" customHeight="1">
      <c r="E1030" s="23"/>
      <c r="F1030" s="23"/>
      <c r="H1030" s="24"/>
      <c r="I1030" s="24"/>
      <c r="S1030" s="25"/>
      <c r="T1030" s="25"/>
      <c r="V1030" s="15"/>
      <c r="W1030" s="15"/>
      <c r="AE1030" s="25"/>
    </row>
    <row r="1031" spans="5:31" ht="20.25" customHeight="1">
      <c r="E1031" s="23"/>
      <c r="F1031" s="23"/>
      <c r="I1031" s="24"/>
      <c r="T1031" s="25"/>
      <c r="V1031" s="15"/>
      <c r="W1031" s="15"/>
      <c r="AE1031" s="25"/>
    </row>
    <row r="1032" spans="5:31" ht="20.25" customHeight="1">
      <c r="E1032" s="23"/>
      <c r="F1032" s="23"/>
      <c r="I1032" s="24"/>
      <c r="T1032" s="25"/>
      <c r="V1032" s="15"/>
      <c r="W1032" s="15"/>
      <c r="AE1032" s="25"/>
    </row>
    <row r="1033" spans="5:31" ht="20.25" customHeight="1">
      <c r="E1033" s="23"/>
      <c r="F1033" s="23"/>
      <c r="I1033" s="24"/>
      <c r="T1033" s="25"/>
      <c r="V1033" s="15"/>
      <c r="W1033" s="15"/>
      <c r="AE1033" s="25"/>
    </row>
    <row r="1034" spans="5:31" ht="20.25" customHeight="1">
      <c r="E1034" s="23"/>
      <c r="F1034" s="23"/>
      <c r="I1034" s="24"/>
      <c r="T1034" s="25"/>
      <c r="V1034" s="15"/>
      <c r="W1034" s="15"/>
      <c r="AE1034" s="25"/>
    </row>
    <row r="1035" spans="5:31" ht="20.25" customHeight="1">
      <c r="E1035" s="23"/>
      <c r="F1035" s="23"/>
      <c r="I1035" s="24"/>
      <c r="T1035" s="25"/>
      <c r="V1035" s="15"/>
      <c r="W1035" s="15"/>
      <c r="AE1035" s="25"/>
    </row>
    <row r="1036" spans="5:31" ht="20.25" customHeight="1">
      <c r="E1036" s="23"/>
      <c r="F1036" s="23"/>
      <c r="H1036" s="24"/>
      <c r="I1036" s="24"/>
      <c r="S1036" s="25"/>
      <c r="T1036" s="25"/>
      <c r="V1036" s="15"/>
      <c r="W1036" s="15"/>
      <c r="AE1036" s="25"/>
    </row>
    <row r="1037" spans="5:31" ht="20.25" customHeight="1">
      <c r="E1037" s="23"/>
      <c r="F1037" s="23"/>
      <c r="H1037" s="24"/>
      <c r="I1037" s="24"/>
      <c r="S1037" s="25"/>
      <c r="T1037" s="25"/>
      <c r="V1037" s="15"/>
      <c r="W1037" s="15"/>
      <c r="AE1037" s="25"/>
    </row>
    <row r="1038" spans="5:31" ht="20.25" customHeight="1">
      <c r="E1038" s="23"/>
      <c r="F1038" s="23"/>
      <c r="H1038" s="24"/>
      <c r="I1038" s="24"/>
      <c r="S1038" s="25"/>
      <c r="T1038" s="25"/>
      <c r="V1038" s="15"/>
      <c r="W1038" s="15"/>
      <c r="AE1038" s="25"/>
    </row>
    <row r="1039" spans="5:31" ht="20.25" customHeight="1">
      <c r="E1039" s="23"/>
      <c r="F1039" s="23"/>
      <c r="H1039" s="24"/>
      <c r="I1039" s="24"/>
      <c r="S1039" s="25"/>
      <c r="T1039" s="25"/>
      <c r="V1039" s="15"/>
      <c r="W1039" s="15"/>
      <c r="AE1039" s="25"/>
    </row>
    <row r="1040" spans="5:31" ht="20.25" customHeight="1">
      <c r="E1040" s="23"/>
      <c r="F1040" s="23"/>
      <c r="H1040" s="24"/>
      <c r="I1040" s="24"/>
      <c r="S1040" s="25"/>
      <c r="T1040" s="25"/>
      <c r="V1040" s="15"/>
      <c r="W1040" s="15"/>
      <c r="AE1040" s="25"/>
    </row>
    <row r="1041" spans="5:31" ht="20.25" customHeight="1">
      <c r="E1041" s="23"/>
      <c r="F1041" s="23"/>
      <c r="H1041" s="24"/>
      <c r="I1041" s="24"/>
      <c r="S1041" s="25"/>
      <c r="T1041" s="25"/>
      <c r="V1041" s="15"/>
      <c r="W1041" s="15"/>
      <c r="AE1041" s="25"/>
    </row>
    <row r="1042" spans="5:31" ht="20.25" customHeight="1">
      <c r="E1042" s="23"/>
      <c r="F1042" s="23"/>
      <c r="H1042" s="24"/>
      <c r="I1042" s="24"/>
      <c r="S1042" s="25"/>
      <c r="T1042" s="25"/>
      <c r="V1042" s="15"/>
      <c r="W1042" s="15"/>
      <c r="AE1042" s="25"/>
    </row>
    <row r="1043" spans="5:31" ht="20.25" customHeight="1">
      <c r="E1043" s="23"/>
      <c r="F1043" s="23"/>
      <c r="H1043" s="24"/>
      <c r="I1043" s="24"/>
      <c r="S1043" s="25"/>
      <c r="T1043" s="25"/>
      <c r="V1043" s="15"/>
      <c r="W1043" s="15"/>
      <c r="AE1043" s="25"/>
    </row>
    <row r="1044" spans="5:31" ht="20.25" customHeight="1">
      <c r="E1044" s="23"/>
      <c r="F1044" s="23"/>
      <c r="H1044" s="24"/>
      <c r="I1044" s="24"/>
      <c r="S1044" s="25"/>
      <c r="T1044" s="25"/>
      <c r="V1044" s="15"/>
      <c r="W1044" s="15"/>
      <c r="AE1044" s="25"/>
    </row>
    <row r="1045" spans="5:31" ht="20.25" customHeight="1">
      <c r="E1045" s="23"/>
      <c r="F1045" s="23"/>
      <c r="H1045" s="24"/>
      <c r="I1045" s="24"/>
      <c r="S1045" s="25"/>
      <c r="T1045" s="25"/>
      <c r="V1045" s="15"/>
      <c r="W1045" s="15"/>
      <c r="AE1045" s="25"/>
    </row>
    <row r="1046" spans="5:31" ht="20.25" customHeight="1">
      <c r="E1046" s="23"/>
      <c r="F1046" s="23"/>
      <c r="H1046" s="24"/>
      <c r="I1046" s="24"/>
      <c r="S1046" s="25"/>
      <c r="T1046" s="25"/>
      <c r="V1046" s="15"/>
      <c r="W1046" s="15"/>
      <c r="AE1046" s="25"/>
    </row>
    <row r="1047" spans="5:31" ht="20.25" customHeight="1">
      <c r="E1047" s="23"/>
      <c r="F1047" s="23"/>
      <c r="H1047" s="24"/>
      <c r="I1047" s="24"/>
      <c r="S1047" s="25"/>
      <c r="T1047" s="25"/>
      <c r="V1047" s="15"/>
      <c r="W1047" s="15"/>
      <c r="AE1047" s="25"/>
    </row>
    <row r="1048" spans="5:31" ht="20.25" customHeight="1">
      <c r="E1048" s="23"/>
      <c r="F1048" s="23"/>
      <c r="H1048" s="24"/>
      <c r="I1048" s="24"/>
      <c r="S1048" s="25"/>
      <c r="T1048" s="25"/>
      <c r="V1048" s="15"/>
      <c r="W1048" s="15"/>
      <c r="AE1048" s="25"/>
    </row>
    <row r="1049" spans="5:31" ht="20.25" customHeight="1">
      <c r="E1049" s="23"/>
      <c r="F1049" s="23"/>
      <c r="H1049" s="24"/>
      <c r="I1049" s="24"/>
      <c r="S1049" s="25"/>
      <c r="T1049" s="25"/>
      <c r="V1049" s="15"/>
      <c r="W1049" s="15"/>
      <c r="AE1049" s="25"/>
    </row>
    <row r="1050" spans="5:31" ht="20.25" customHeight="1">
      <c r="E1050" s="23"/>
      <c r="F1050" s="23"/>
      <c r="H1050" s="24"/>
      <c r="I1050" s="24"/>
      <c r="S1050" s="25"/>
      <c r="T1050" s="25"/>
      <c r="V1050" s="15"/>
      <c r="W1050" s="15"/>
      <c r="AE1050" s="25"/>
    </row>
    <row r="1051" spans="5:31" ht="20.25" customHeight="1">
      <c r="E1051" s="23"/>
      <c r="F1051" s="23"/>
      <c r="H1051" s="24"/>
      <c r="I1051" s="24"/>
      <c r="S1051" s="25"/>
      <c r="T1051" s="25"/>
      <c r="V1051" s="15"/>
      <c r="W1051" s="15"/>
      <c r="AE1051" s="25"/>
    </row>
    <row r="1052" spans="5:31" ht="20.25" customHeight="1">
      <c r="E1052" s="23"/>
      <c r="F1052" s="23"/>
      <c r="H1052" s="24"/>
      <c r="I1052" s="24"/>
      <c r="S1052" s="25"/>
      <c r="T1052" s="25"/>
      <c r="V1052" s="15"/>
      <c r="W1052" s="15"/>
      <c r="AE1052" s="25"/>
    </row>
    <row r="1053" spans="5:31" ht="20.25" customHeight="1">
      <c r="E1053" s="23"/>
      <c r="F1053" s="23"/>
      <c r="H1053" s="24"/>
      <c r="I1053" s="24"/>
      <c r="S1053" s="25"/>
      <c r="T1053" s="25"/>
      <c r="V1053" s="15"/>
      <c r="W1053" s="15"/>
      <c r="AE1053" s="25"/>
    </row>
    <row r="1054" spans="5:31" ht="20.25" customHeight="1">
      <c r="E1054" s="23"/>
      <c r="F1054" s="23"/>
      <c r="H1054" s="24"/>
      <c r="I1054" s="24"/>
      <c r="S1054" s="25"/>
      <c r="T1054" s="25"/>
      <c r="V1054" s="15"/>
      <c r="W1054" s="15"/>
      <c r="AE1054" s="25"/>
    </row>
    <row r="1055" spans="5:31" ht="20.25" customHeight="1">
      <c r="E1055" s="23"/>
      <c r="F1055" s="23"/>
      <c r="H1055" s="24"/>
      <c r="I1055" s="24"/>
      <c r="S1055" s="25"/>
      <c r="T1055" s="25"/>
      <c r="V1055" s="15"/>
      <c r="W1055" s="15"/>
      <c r="AE1055" s="25"/>
    </row>
    <row r="1056" spans="5:31" ht="20.25" customHeight="1">
      <c r="E1056" s="23"/>
      <c r="F1056" s="23"/>
      <c r="H1056" s="24"/>
      <c r="I1056" s="24"/>
      <c r="S1056" s="25"/>
      <c r="T1056" s="25"/>
      <c r="V1056" s="15"/>
      <c r="W1056" s="15"/>
      <c r="AE1056" s="25"/>
    </row>
    <row r="1057" spans="5:41" ht="20.25" customHeight="1">
      <c r="E1057" s="23"/>
      <c r="F1057" s="23"/>
      <c r="H1057" s="24"/>
      <c r="I1057" s="24"/>
      <c r="S1057" s="25"/>
      <c r="T1057" s="25"/>
      <c r="V1057" s="15"/>
      <c r="W1057" s="15"/>
      <c r="AE1057" s="25"/>
    </row>
    <row r="1058" spans="5:41" ht="20.25" customHeight="1">
      <c r="E1058" s="23"/>
      <c r="F1058" s="23"/>
      <c r="H1058" s="24"/>
      <c r="I1058" s="24"/>
      <c r="S1058" s="25"/>
      <c r="T1058" s="25"/>
      <c r="V1058" s="15"/>
      <c r="W1058" s="15"/>
      <c r="AE1058" s="25"/>
    </row>
    <row r="1059" spans="5:41" ht="20.25" customHeight="1">
      <c r="E1059" s="23"/>
      <c r="F1059" s="23"/>
      <c r="G1059" s="25"/>
      <c r="H1059" s="24"/>
      <c r="I1059" s="24"/>
      <c r="J1059" s="25"/>
      <c r="K1059" s="25"/>
      <c r="L1059" s="25"/>
      <c r="O1059" s="25"/>
      <c r="P1059" s="25"/>
      <c r="Q1059" s="25"/>
      <c r="R1059" s="25"/>
      <c r="S1059" s="25"/>
      <c r="T1059" s="25"/>
      <c r="U1059" s="25"/>
      <c r="V1059" s="25"/>
      <c r="W1059" s="25"/>
      <c r="AE1059" s="25"/>
      <c r="AF1059" s="25"/>
      <c r="AG1059" s="25"/>
      <c r="AH1059" s="25"/>
      <c r="AI1059" s="25"/>
      <c r="AK1059" s="25"/>
      <c r="AL1059" s="25"/>
      <c r="AM1059" s="25"/>
      <c r="AN1059" s="25"/>
      <c r="AO1059" s="25"/>
    </row>
    <row r="1060" spans="5:41" ht="20.25" customHeight="1">
      <c r="S1060" s="8"/>
      <c r="T1060" s="8"/>
      <c r="AE1060" s="8"/>
    </row>
    <row r="1061" spans="5:41" ht="20.25" customHeight="1">
      <c r="V1061" s="15"/>
      <c r="W1061" s="15"/>
    </row>
    <row r="1062" spans="5:41" ht="20.25" customHeight="1">
      <c r="V1062" s="15"/>
      <c r="W1062" s="15"/>
    </row>
    <row r="1063" spans="5:41" ht="20.25" customHeight="1">
      <c r="V1063" s="15"/>
      <c r="W1063" s="15"/>
    </row>
    <row r="1064" spans="5:41" ht="20.25" customHeight="1">
      <c r="V1064" s="15"/>
      <c r="W1064" s="15"/>
    </row>
    <row r="1065" spans="5:41" ht="20.25" customHeight="1">
      <c r="V1065" s="15"/>
      <c r="W1065" s="15"/>
    </row>
    <row r="1066" spans="5:41" ht="20.25" customHeight="1">
      <c r="V1066" s="15"/>
      <c r="W1066" s="15"/>
    </row>
    <row r="1067" spans="5:41" ht="20.25" customHeight="1">
      <c r="V1067" s="15"/>
      <c r="W1067" s="15"/>
    </row>
    <row r="1068" spans="5:41" ht="20.25" customHeight="1">
      <c r="V1068" s="15"/>
      <c r="W1068" s="15"/>
    </row>
    <row r="1069" spans="5:41" ht="20.25" customHeight="1">
      <c r="V1069" s="15"/>
      <c r="W1069" s="15"/>
    </row>
    <row r="1070" spans="5:41" ht="20.25" customHeight="1">
      <c r="V1070" s="15"/>
      <c r="W1070" s="15"/>
    </row>
    <row r="1071" spans="5:41" ht="20.25" customHeight="1">
      <c r="V1071" s="15"/>
      <c r="W1071" s="15"/>
    </row>
    <row r="1072" spans="5:41" ht="20.25" customHeight="1">
      <c r="V1072" s="15"/>
      <c r="W1072" s="15"/>
    </row>
    <row r="1073" spans="22:23" ht="20.25" customHeight="1">
      <c r="V1073" s="15"/>
      <c r="W1073" s="15"/>
    </row>
    <row r="1074" spans="22:23" ht="20.25" customHeight="1">
      <c r="V1074" s="15"/>
      <c r="W1074" s="15"/>
    </row>
    <row r="1075" spans="22:23" ht="20.25" customHeight="1">
      <c r="V1075" s="15"/>
      <c r="W1075" s="15"/>
    </row>
    <row r="1076" spans="22:23" ht="20.25" customHeight="1">
      <c r="V1076" s="15"/>
      <c r="W1076" s="15"/>
    </row>
    <row r="1077" spans="22:23" ht="20.25" customHeight="1">
      <c r="V1077" s="15"/>
      <c r="W1077" s="15"/>
    </row>
    <row r="1078" spans="22:23" ht="20.25" customHeight="1">
      <c r="V1078" s="15"/>
      <c r="W1078" s="15"/>
    </row>
    <row r="1079" spans="22:23" ht="20.25" customHeight="1">
      <c r="V1079" s="15"/>
      <c r="W1079" s="15"/>
    </row>
    <row r="1080" spans="22:23" ht="20.25" customHeight="1">
      <c r="V1080" s="15"/>
      <c r="W1080" s="15"/>
    </row>
    <row r="1081" spans="22:23" ht="20.25" customHeight="1">
      <c r="V1081" s="15"/>
      <c r="W1081" s="15"/>
    </row>
    <row r="1082" spans="22:23" ht="20.25" customHeight="1">
      <c r="V1082" s="15"/>
      <c r="W1082" s="15"/>
    </row>
    <row r="1083" spans="22:23" ht="20.25" customHeight="1">
      <c r="V1083" s="15"/>
      <c r="W1083" s="15"/>
    </row>
    <row r="1084" spans="22:23" ht="20.25" customHeight="1">
      <c r="V1084" s="15"/>
      <c r="W1084" s="15"/>
    </row>
    <row r="1085" spans="22:23" ht="20.25" customHeight="1">
      <c r="V1085" s="15"/>
      <c r="W1085" s="15"/>
    </row>
    <row r="1086" spans="22:23" ht="20.25" customHeight="1">
      <c r="V1086" s="15"/>
      <c r="W1086" s="15"/>
    </row>
    <row r="1087" spans="22:23" ht="20.25" customHeight="1">
      <c r="V1087" s="15"/>
      <c r="W1087" s="15"/>
    </row>
    <row r="1088" spans="22:23" ht="20.25" customHeight="1">
      <c r="V1088" s="15"/>
      <c r="W1088" s="15"/>
    </row>
    <row r="1089" spans="22:23" ht="20.25" customHeight="1">
      <c r="V1089" s="15"/>
      <c r="W1089" s="15"/>
    </row>
    <row r="1090" spans="22:23" ht="20.25" customHeight="1">
      <c r="V1090" s="15"/>
      <c r="W1090" s="15"/>
    </row>
    <row r="1091" spans="22:23" ht="20.25" customHeight="1">
      <c r="V1091" s="15"/>
      <c r="W1091" s="15"/>
    </row>
    <row r="1092" spans="22:23" ht="20.25" customHeight="1">
      <c r="V1092" s="15"/>
      <c r="W1092" s="15"/>
    </row>
    <row r="1093" spans="22:23" ht="20.25" customHeight="1">
      <c r="V1093" s="15"/>
      <c r="W1093" s="15"/>
    </row>
    <row r="1094" spans="22:23" ht="20.25" customHeight="1">
      <c r="V1094" s="15"/>
      <c r="W1094" s="15"/>
    </row>
    <row r="1095" spans="22:23" ht="20.25" customHeight="1">
      <c r="V1095" s="15"/>
      <c r="W1095" s="15"/>
    </row>
    <row r="1096" spans="22:23" ht="20.25" customHeight="1">
      <c r="V1096" s="15"/>
      <c r="W1096" s="15"/>
    </row>
    <row r="1097" spans="22:23" ht="20.25" customHeight="1">
      <c r="V1097" s="15"/>
      <c r="W1097" s="15"/>
    </row>
    <row r="1098" spans="22:23" ht="20.25" customHeight="1">
      <c r="V1098" s="15"/>
      <c r="W1098" s="15"/>
    </row>
    <row r="1099" spans="22:23" ht="20.25" customHeight="1">
      <c r="V1099" s="15"/>
      <c r="W1099" s="15"/>
    </row>
    <row r="1100" spans="22:23" ht="20.25" customHeight="1">
      <c r="V1100" s="15"/>
      <c r="W1100" s="15"/>
    </row>
    <row r="1101" spans="22:23" ht="20.25" customHeight="1">
      <c r="V1101" s="15"/>
      <c r="W1101" s="15"/>
    </row>
    <row r="1102" spans="22:23" ht="20.25" customHeight="1">
      <c r="V1102" s="15"/>
      <c r="W1102" s="15"/>
    </row>
    <row r="1103" spans="22:23" ht="20.25" customHeight="1">
      <c r="V1103" s="15"/>
      <c r="W1103" s="15"/>
    </row>
    <row r="1104" spans="22:23" ht="20.25" customHeight="1">
      <c r="V1104" s="15"/>
      <c r="W1104" s="15"/>
    </row>
    <row r="1105" spans="22:23" ht="20.25" customHeight="1">
      <c r="V1105" s="15"/>
      <c r="W1105" s="15"/>
    </row>
    <row r="1106" spans="22:23" ht="20.25" customHeight="1">
      <c r="V1106" s="15"/>
      <c r="W1106" s="15"/>
    </row>
    <row r="1107" spans="22:23" ht="20.25" customHeight="1">
      <c r="V1107" s="15"/>
      <c r="W1107" s="15"/>
    </row>
    <row r="1108" spans="22:23" ht="20.25" customHeight="1">
      <c r="V1108" s="15"/>
      <c r="W1108" s="15"/>
    </row>
    <row r="1109" spans="22:23" ht="20.25" customHeight="1">
      <c r="V1109" s="15"/>
      <c r="W1109" s="15"/>
    </row>
    <row r="1110" spans="22:23" ht="20.25" customHeight="1">
      <c r="V1110" s="15"/>
      <c r="W1110" s="15"/>
    </row>
    <row r="1111" spans="22:23" ht="20.25" customHeight="1">
      <c r="V1111" s="15"/>
      <c r="W1111" s="15"/>
    </row>
    <row r="1112" spans="22:23" ht="20.25" customHeight="1">
      <c r="V1112" s="15"/>
      <c r="W1112" s="15"/>
    </row>
    <row r="1113" spans="22:23" ht="20.25" customHeight="1">
      <c r="V1113" s="15"/>
      <c r="W1113" s="15"/>
    </row>
    <row r="1114" spans="22:23" ht="20.25" customHeight="1">
      <c r="V1114" s="15"/>
      <c r="W1114" s="15"/>
    </row>
    <row r="1115" spans="22:23" ht="20.25" customHeight="1">
      <c r="V1115" s="15"/>
      <c r="W1115" s="15"/>
    </row>
    <row r="1116" spans="22:23" ht="20.25" customHeight="1">
      <c r="V1116" s="15"/>
      <c r="W1116" s="15"/>
    </row>
    <row r="1117" spans="22:23" ht="20.25" customHeight="1">
      <c r="V1117" s="15"/>
      <c r="W1117" s="15"/>
    </row>
    <row r="1118" spans="22:23" ht="20.25" customHeight="1">
      <c r="V1118" s="15"/>
      <c r="W1118" s="15"/>
    </row>
    <row r="1119" spans="22:23" ht="20.25" customHeight="1">
      <c r="V1119" s="15"/>
      <c r="W1119" s="15"/>
    </row>
    <row r="1120" spans="22:23" ht="20.25" customHeight="1">
      <c r="V1120" s="15"/>
      <c r="W1120" s="15"/>
    </row>
    <row r="1121" spans="22:23" ht="20.25" customHeight="1">
      <c r="V1121" s="15"/>
      <c r="W1121" s="15"/>
    </row>
    <row r="1122" spans="22:23" ht="20.25" customHeight="1">
      <c r="V1122" s="15"/>
      <c r="W1122" s="15"/>
    </row>
    <row r="1123" spans="22:23" ht="20.25" customHeight="1">
      <c r="V1123" s="15"/>
      <c r="W1123" s="15"/>
    </row>
    <row r="1124" spans="22:23" ht="20.25" customHeight="1">
      <c r="V1124" s="15"/>
      <c r="W1124" s="15"/>
    </row>
    <row r="1125" spans="22:23" ht="20.25" customHeight="1">
      <c r="V1125" s="15"/>
      <c r="W1125" s="15"/>
    </row>
    <row r="1126" spans="22:23" ht="20.25" customHeight="1">
      <c r="V1126" s="15"/>
      <c r="W1126" s="15"/>
    </row>
    <row r="1127" spans="22:23" ht="20.25" customHeight="1">
      <c r="V1127" s="15"/>
      <c r="W1127" s="15"/>
    </row>
    <row r="1128" spans="22:23" ht="20.25" customHeight="1">
      <c r="V1128" s="15"/>
      <c r="W1128" s="15"/>
    </row>
    <row r="1129" spans="22:23" ht="20.25" customHeight="1">
      <c r="V1129" s="15"/>
      <c r="W1129" s="15"/>
    </row>
    <row r="1130" spans="22:23" ht="20.25" customHeight="1">
      <c r="V1130" s="15"/>
      <c r="W1130" s="15"/>
    </row>
    <row r="1131" spans="22:23" ht="20.25" customHeight="1">
      <c r="V1131" s="15"/>
      <c r="W1131" s="15"/>
    </row>
    <row r="1132" spans="22:23" ht="20.25" customHeight="1">
      <c r="V1132" s="15"/>
      <c r="W1132" s="15"/>
    </row>
    <row r="1133" spans="22:23" ht="20.25" customHeight="1">
      <c r="V1133" s="15"/>
      <c r="W1133" s="15"/>
    </row>
    <row r="1134" spans="22:23" ht="20.25" customHeight="1">
      <c r="V1134" s="15"/>
      <c r="W1134" s="15"/>
    </row>
    <row r="1135" spans="22:23" ht="20.25" customHeight="1">
      <c r="V1135" s="15"/>
      <c r="W1135" s="15"/>
    </row>
    <row r="1136" spans="22:23" ht="20.25" customHeight="1">
      <c r="V1136" s="15"/>
      <c r="W1136" s="15"/>
    </row>
    <row r="1137" spans="22:23" ht="20.25" customHeight="1">
      <c r="V1137" s="15"/>
      <c r="W1137" s="15"/>
    </row>
    <row r="1138" spans="22:23" ht="20.25" customHeight="1">
      <c r="V1138" s="15"/>
      <c r="W1138" s="15"/>
    </row>
    <row r="1139" spans="22:23" ht="20.25" customHeight="1">
      <c r="V1139" s="15"/>
      <c r="W1139" s="15"/>
    </row>
    <row r="1140" spans="22:23" ht="20.25" customHeight="1">
      <c r="V1140" s="15"/>
      <c r="W1140" s="15"/>
    </row>
    <row r="1141" spans="22:23" ht="20.25" customHeight="1">
      <c r="V1141" s="15"/>
      <c r="W1141" s="15"/>
    </row>
    <row r="1142" spans="22:23" ht="20.25" customHeight="1">
      <c r="V1142" s="15"/>
      <c r="W1142" s="15"/>
    </row>
    <row r="1143" spans="22:23" ht="20.25" customHeight="1">
      <c r="V1143" s="15"/>
      <c r="W1143" s="15"/>
    </row>
    <row r="1144" spans="22:23" ht="20.25" customHeight="1">
      <c r="V1144" s="15"/>
      <c r="W1144" s="15"/>
    </row>
    <row r="1145" spans="22:23" ht="20.25" customHeight="1">
      <c r="V1145" s="15"/>
      <c r="W1145" s="15"/>
    </row>
    <row r="1146" spans="22:23" ht="20.25" customHeight="1">
      <c r="V1146" s="15"/>
      <c r="W1146" s="15"/>
    </row>
    <row r="1147" spans="22:23" ht="20.25" customHeight="1">
      <c r="V1147" s="15"/>
      <c r="W1147" s="15"/>
    </row>
    <row r="1148" spans="22:23" ht="20.25" customHeight="1">
      <c r="V1148" s="15"/>
      <c r="W1148" s="15"/>
    </row>
    <row r="1149" spans="22:23" ht="20.25" customHeight="1">
      <c r="V1149" s="15"/>
      <c r="W1149" s="15"/>
    </row>
    <row r="1150" spans="22:23" ht="20.25" customHeight="1">
      <c r="V1150" s="15"/>
      <c r="W1150" s="15"/>
    </row>
    <row r="1151" spans="22:23" ht="20.25" customHeight="1">
      <c r="V1151" s="15"/>
      <c r="W1151" s="15"/>
    </row>
    <row r="1152" spans="22:23" ht="20.25" customHeight="1">
      <c r="V1152" s="15"/>
      <c r="W1152" s="15"/>
    </row>
    <row r="1153" spans="22:23" ht="20.25" customHeight="1">
      <c r="V1153" s="15"/>
      <c r="W1153" s="15"/>
    </row>
    <row r="1154" spans="22:23" ht="20.25" customHeight="1">
      <c r="V1154" s="15"/>
      <c r="W1154" s="15"/>
    </row>
    <row r="1155" spans="22:23" ht="20.25" customHeight="1">
      <c r="V1155" s="15"/>
      <c r="W1155" s="15"/>
    </row>
    <row r="1156" spans="22:23" ht="20.25" customHeight="1">
      <c r="V1156" s="15"/>
      <c r="W1156" s="15"/>
    </row>
    <row r="1157" spans="22:23" ht="20.25" customHeight="1">
      <c r="V1157" s="15"/>
      <c r="W1157" s="15"/>
    </row>
    <row r="1158" spans="22:23" ht="20.25" customHeight="1">
      <c r="V1158" s="15"/>
      <c r="W1158" s="15"/>
    </row>
    <row r="1159" spans="22:23" ht="20.25" customHeight="1">
      <c r="V1159" s="15"/>
      <c r="W1159" s="15"/>
    </row>
    <row r="1160" spans="22:23" ht="20.25" customHeight="1">
      <c r="V1160" s="15"/>
      <c r="W1160" s="15"/>
    </row>
    <row r="1161" spans="22:23" ht="20.25" customHeight="1">
      <c r="V1161" s="15"/>
      <c r="W1161" s="15"/>
    </row>
    <row r="1162" spans="22:23" ht="20.25" customHeight="1">
      <c r="V1162" s="15"/>
      <c r="W1162" s="15"/>
    </row>
    <row r="1163" spans="22:23" ht="20.25" customHeight="1">
      <c r="V1163" s="15"/>
      <c r="W1163" s="15"/>
    </row>
    <row r="1164" spans="22:23" ht="20.25" customHeight="1">
      <c r="V1164" s="15"/>
      <c r="W1164" s="15"/>
    </row>
    <row r="1165" spans="22:23" ht="20.25" customHeight="1">
      <c r="V1165" s="15"/>
      <c r="W1165" s="15"/>
    </row>
    <row r="1166" spans="22:23" ht="20.25" customHeight="1">
      <c r="V1166" s="15"/>
      <c r="W1166" s="15"/>
    </row>
    <row r="1167" spans="22:23" ht="20.25" customHeight="1">
      <c r="V1167" s="15"/>
      <c r="W1167" s="15"/>
    </row>
    <row r="1168" spans="22:23" ht="20.25" customHeight="1">
      <c r="V1168" s="15"/>
      <c r="W1168" s="15"/>
    </row>
    <row r="1169" spans="22:23" ht="20.25" customHeight="1">
      <c r="V1169" s="15"/>
      <c r="W1169" s="15"/>
    </row>
    <row r="1170" spans="22:23" ht="20.25" customHeight="1">
      <c r="V1170" s="15"/>
      <c r="W1170" s="15"/>
    </row>
    <row r="1171" spans="22:23" ht="20.25" customHeight="1">
      <c r="V1171" s="15"/>
      <c r="W1171" s="15"/>
    </row>
    <row r="1172" spans="22:23" ht="20.25" customHeight="1">
      <c r="V1172" s="15"/>
      <c r="W1172" s="15"/>
    </row>
    <row r="1173" spans="22:23" ht="20.25" customHeight="1">
      <c r="V1173" s="15"/>
      <c r="W1173" s="15"/>
    </row>
    <row r="1174" spans="22:23" ht="20.25" customHeight="1">
      <c r="V1174" s="15"/>
      <c r="W1174" s="15"/>
    </row>
    <row r="1175" spans="22:23" ht="20.25" customHeight="1">
      <c r="V1175" s="15"/>
      <c r="W1175" s="15"/>
    </row>
    <row r="1176" spans="22:23" ht="20.25" customHeight="1">
      <c r="V1176" s="15"/>
      <c r="W1176" s="15"/>
    </row>
    <row r="1177" spans="22:23" ht="20.25" customHeight="1">
      <c r="V1177" s="15"/>
      <c r="W1177" s="15"/>
    </row>
    <row r="1178" spans="22:23" ht="20.25" customHeight="1">
      <c r="V1178" s="15"/>
      <c r="W1178" s="15"/>
    </row>
    <row r="1179" spans="22:23" ht="20.25" customHeight="1">
      <c r="V1179" s="15"/>
      <c r="W1179" s="15"/>
    </row>
    <row r="1180" spans="22:23" ht="20.25" customHeight="1">
      <c r="V1180" s="15"/>
      <c r="W1180" s="15"/>
    </row>
    <row r="1181" spans="22:23" ht="20.25" customHeight="1">
      <c r="V1181" s="15"/>
      <c r="W1181" s="15"/>
    </row>
    <row r="1182" spans="22:23" ht="20.25" customHeight="1">
      <c r="V1182" s="15"/>
      <c r="W1182" s="15"/>
    </row>
    <row r="1183" spans="22:23" ht="20.25" customHeight="1">
      <c r="V1183" s="15"/>
      <c r="W1183" s="15"/>
    </row>
    <row r="1184" spans="22:23" ht="20.25" customHeight="1">
      <c r="V1184" s="15"/>
      <c r="W1184" s="15"/>
    </row>
    <row r="1185" spans="22:23" ht="20.25" customHeight="1">
      <c r="V1185" s="15"/>
      <c r="W1185" s="15"/>
    </row>
    <row r="1186" spans="22:23" ht="20.25" customHeight="1">
      <c r="V1186" s="15"/>
      <c r="W1186" s="15"/>
    </row>
    <row r="1187" spans="22:23" ht="20.25" customHeight="1">
      <c r="V1187" s="15"/>
      <c r="W1187" s="15"/>
    </row>
    <row r="1188" spans="22:23" ht="20.25" customHeight="1">
      <c r="V1188" s="15"/>
      <c r="W1188" s="15"/>
    </row>
    <row r="1189" spans="22:23" ht="20.25" customHeight="1">
      <c r="V1189" s="15"/>
      <c r="W1189" s="15"/>
    </row>
    <row r="1190" spans="22:23" ht="20.25" customHeight="1">
      <c r="V1190" s="15"/>
      <c r="W1190" s="15"/>
    </row>
    <row r="1191" spans="22:23" ht="20.25" customHeight="1">
      <c r="V1191" s="15"/>
      <c r="W1191" s="15"/>
    </row>
    <row r="1192" spans="22:23" ht="20.25" customHeight="1">
      <c r="V1192" s="15"/>
      <c r="W1192" s="15"/>
    </row>
    <row r="1193" spans="22:23" ht="20.25" customHeight="1">
      <c r="V1193" s="15"/>
      <c r="W1193" s="15"/>
    </row>
    <row r="1194" spans="22:23" ht="20.25" customHeight="1">
      <c r="V1194" s="15"/>
      <c r="W1194" s="15"/>
    </row>
    <row r="1195" spans="22:23" ht="20.25" customHeight="1">
      <c r="V1195" s="15"/>
      <c r="W1195" s="15"/>
    </row>
    <row r="1196" spans="22:23" ht="20.25" customHeight="1">
      <c r="V1196" s="15"/>
      <c r="W1196" s="15"/>
    </row>
    <row r="1197" spans="22:23" ht="20.25" customHeight="1">
      <c r="V1197" s="15"/>
      <c r="W1197" s="15"/>
    </row>
    <row r="1198" spans="22:23" ht="20.25" customHeight="1">
      <c r="V1198" s="15"/>
      <c r="W1198" s="15"/>
    </row>
    <row r="1199" spans="22:23" ht="20.25" customHeight="1">
      <c r="V1199" s="15"/>
      <c r="W1199" s="15"/>
    </row>
    <row r="1200" spans="22:23" ht="20.25" customHeight="1">
      <c r="V1200" s="15"/>
      <c r="W1200" s="15"/>
    </row>
    <row r="1201" spans="22:23" ht="20.25" customHeight="1">
      <c r="V1201" s="15"/>
      <c r="W1201" s="15"/>
    </row>
    <row r="1202" spans="22:23" ht="20.25" customHeight="1">
      <c r="V1202" s="15"/>
      <c r="W1202" s="15"/>
    </row>
    <row r="1203" spans="22:23" ht="20.25" customHeight="1">
      <c r="V1203" s="15"/>
      <c r="W1203" s="15"/>
    </row>
    <row r="1204" spans="22:23" ht="20.25" customHeight="1">
      <c r="V1204" s="15"/>
      <c r="W1204" s="15"/>
    </row>
    <row r="1205" spans="22:23" ht="20.25" customHeight="1">
      <c r="V1205" s="15"/>
      <c r="W1205" s="15"/>
    </row>
    <row r="1206" spans="22:23" ht="20.25" customHeight="1">
      <c r="V1206" s="15"/>
      <c r="W1206" s="15"/>
    </row>
    <row r="1207" spans="22:23" ht="20.25" customHeight="1">
      <c r="V1207" s="15"/>
      <c r="W1207" s="15"/>
    </row>
    <row r="1208" spans="22:23" ht="20.25" customHeight="1">
      <c r="V1208" s="15"/>
      <c r="W1208" s="15"/>
    </row>
    <row r="1209" spans="22:23" ht="20.25" customHeight="1">
      <c r="V1209" s="15"/>
      <c r="W1209" s="15"/>
    </row>
    <row r="1210" spans="22:23" ht="20.25" customHeight="1">
      <c r="V1210" s="15"/>
      <c r="W1210" s="15"/>
    </row>
    <row r="1211" spans="22:23" ht="20.25" customHeight="1">
      <c r="V1211" s="15"/>
      <c r="W1211" s="15"/>
    </row>
    <row r="1212" spans="22:23" ht="20.25" customHeight="1">
      <c r="V1212" s="15"/>
      <c r="W1212" s="15"/>
    </row>
    <row r="1213" spans="22:23" ht="20.25" customHeight="1">
      <c r="V1213" s="15"/>
      <c r="W1213" s="15"/>
    </row>
    <row r="1214" spans="22:23" ht="20.25" customHeight="1">
      <c r="V1214" s="15"/>
      <c r="W1214" s="15"/>
    </row>
    <row r="1215" spans="22:23" ht="20.25" customHeight="1">
      <c r="V1215" s="15"/>
      <c r="W1215" s="15"/>
    </row>
    <row r="1216" spans="22:23" ht="20.25" customHeight="1">
      <c r="V1216" s="15"/>
      <c r="W1216" s="15"/>
    </row>
    <row r="1217" spans="22:23" ht="20.25" customHeight="1">
      <c r="V1217" s="15"/>
      <c r="W1217" s="15"/>
    </row>
    <row r="1218" spans="22:23" ht="20.25" customHeight="1">
      <c r="V1218" s="15"/>
      <c r="W1218" s="15"/>
    </row>
    <row r="1219" spans="22:23" ht="20.25" customHeight="1">
      <c r="V1219" s="15"/>
      <c r="W1219" s="15"/>
    </row>
  </sheetData>
  <mergeCells count="123">
    <mergeCell ref="DH2:DJ4"/>
    <mergeCell ref="DG4:DG5"/>
    <mergeCell ref="AH3:AH5"/>
    <mergeCell ref="P3:P5"/>
    <mergeCell ref="Q3:Q5"/>
    <mergeCell ref="R3:R5"/>
    <mergeCell ref="S3:T3"/>
    <mergeCell ref="CS2:CV3"/>
    <mergeCell ref="CW2:CZ3"/>
    <mergeCell ref="DA2:DA5"/>
    <mergeCell ref="DB2:DG2"/>
    <mergeCell ref="DB3:DD3"/>
    <mergeCell ref="DE3:DG3"/>
    <mergeCell ref="CS4:CS5"/>
    <mergeCell ref="CT4:CT5"/>
    <mergeCell ref="CU4:CU5"/>
    <mergeCell ref="CV4:CV5"/>
    <mergeCell ref="CW4:CW5"/>
    <mergeCell ref="CX4:CX5"/>
    <mergeCell ref="CY4:CY5"/>
    <mergeCell ref="CZ4:CZ5"/>
    <mergeCell ref="DB4:DB5"/>
    <mergeCell ref="DC4:DC5"/>
    <mergeCell ref="DD4:DD5"/>
    <mergeCell ref="DE4:DE5"/>
    <mergeCell ref="DF4:DF5"/>
    <mergeCell ref="D2:D5"/>
    <mergeCell ref="E2:E5"/>
    <mergeCell ref="J2:J5"/>
    <mergeCell ref="U3:W3"/>
    <mergeCell ref="X3:Z3"/>
    <mergeCell ref="S4:T4"/>
    <mergeCell ref="U4:U5"/>
    <mergeCell ref="V4:W4"/>
    <mergeCell ref="CR2:CR5"/>
    <mergeCell ref="BP3:BP5"/>
    <mergeCell ref="O3:O5"/>
    <mergeCell ref="AJ2:AJ5"/>
    <mergeCell ref="CG3:CG5"/>
    <mergeCell ref="CH3:CH5"/>
    <mergeCell ref="CI3:CI5"/>
    <mergeCell ref="BK2:BM2"/>
    <mergeCell ref="BY2:BY5"/>
    <mergeCell ref="BT4:BT5"/>
    <mergeCell ref="BU4:BU5"/>
    <mergeCell ref="BK3:BK5"/>
    <mergeCell ref="BL3:BL5"/>
    <mergeCell ref="BN2:BP2"/>
    <mergeCell ref="CA3:CA5"/>
    <mergeCell ref="CB3:CB5"/>
    <mergeCell ref="CC3:CC5"/>
    <mergeCell ref="CD3:CD5"/>
    <mergeCell ref="CE3:CE5"/>
    <mergeCell ref="AS2:AS5"/>
    <mergeCell ref="AT2:AT5"/>
    <mergeCell ref="CF3:CF5"/>
    <mergeCell ref="BR3:BR5"/>
    <mergeCell ref="BS3:BS5"/>
    <mergeCell ref="BV2:BV5"/>
    <mergeCell ref="BW2:BW5"/>
    <mergeCell ref="BT2:BU3"/>
    <mergeCell ref="BQ2:BS2"/>
    <mergeCell ref="BQ3:BQ5"/>
    <mergeCell ref="A2:A5"/>
    <mergeCell ref="AP2:AP5"/>
    <mergeCell ref="AK2:AK5"/>
    <mergeCell ref="AL2:AL5"/>
    <mergeCell ref="AM2:AM5"/>
    <mergeCell ref="AN2:AN5"/>
    <mergeCell ref="AO2:AO5"/>
    <mergeCell ref="K2:K5"/>
    <mergeCell ref="M2:N2"/>
    <mergeCell ref="O2:R2"/>
    <mergeCell ref="F2:F5"/>
    <mergeCell ref="G2:G5"/>
    <mergeCell ref="B2:B5"/>
    <mergeCell ref="C2:C5"/>
    <mergeCell ref="AE4:AE5"/>
    <mergeCell ref="AF4:AG4"/>
    <mergeCell ref="H2:H5"/>
    <mergeCell ref="I2:I5"/>
    <mergeCell ref="M3:M5"/>
    <mergeCell ref="N3:N5"/>
    <mergeCell ref="AB4:AC4"/>
    <mergeCell ref="S2:AC2"/>
    <mergeCell ref="AA3:AC3"/>
    <mergeCell ref="AA4:AA5"/>
    <mergeCell ref="BZ3:BZ5"/>
    <mergeCell ref="X4:X5"/>
    <mergeCell ref="Y4:Z4"/>
    <mergeCell ref="AQ2:AQ5"/>
    <mergeCell ref="AR2:AR5"/>
    <mergeCell ref="AD2:AI2"/>
    <mergeCell ref="AI3:AI5"/>
    <mergeCell ref="BO3:BO5"/>
    <mergeCell ref="AD3:AD5"/>
    <mergeCell ref="AE3:AG3"/>
    <mergeCell ref="BN3:BN5"/>
    <mergeCell ref="BM3:BM5"/>
    <mergeCell ref="L2:L5"/>
    <mergeCell ref="CL2:CM4"/>
    <mergeCell ref="CN2:CO4"/>
    <mergeCell ref="CP2:CQ4"/>
    <mergeCell ref="AU2:AU5"/>
    <mergeCell ref="BH2:BJ4"/>
    <mergeCell ref="AV3:AV5"/>
    <mergeCell ref="AW3:AX3"/>
    <mergeCell ref="AW4:AW5"/>
    <mergeCell ref="AX4:AX5"/>
    <mergeCell ref="BC2:BC5"/>
    <mergeCell ref="BD2:BD5"/>
    <mergeCell ref="BE2:BE5"/>
    <mergeCell ref="BF2:BF5"/>
    <mergeCell ref="BG2:BG5"/>
    <mergeCell ref="AV2:AX2"/>
    <mergeCell ref="AY2:AY5"/>
    <mergeCell ref="AZ2:AZ5"/>
    <mergeCell ref="BA2:BA5"/>
    <mergeCell ref="BB2:BB5"/>
    <mergeCell ref="BX2:BX5"/>
    <mergeCell ref="CJ2:CJ5"/>
    <mergeCell ref="CK2:CK5"/>
    <mergeCell ref="BZ2:CI2"/>
  </mergeCells>
  <phoneticPr fontId="0" type="noConversion"/>
  <pageMargins left="0.17" right="0" top="0.39370078740157483" bottom="0.31496062992125984" header="0" footer="0"/>
  <pageSetup paperSize="9" scale="85" orientation="landscape" horizontalDpi="120" verticalDpi="144" r:id="rId1"/>
  <headerFooter alignWithMargins="0">
    <oddFooter>Страница &amp;P из &amp;N</oddFooter>
  </headerFooter>
  <ignoredErrors>
    <ignoredError sqref="AE7:A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JT209-2</cp:lastModifiedBy>
  <cp:lastPrinted>2016-01-11T07:56:35Z</cp:lastPrinted>
  <dcterms:created xsi:type="dcterms:W3CDTF">2002-12-06T08:51:45Z</dcterms:created>
  <dcterms:modified xsi:type="dcterms:W3CDTF">2016-04-04T08:11:10Z</dcterms:modified>
</cp:coreProperties>
</file>