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225" windowHeight="11640" activeTab="0"/>
  </bookViews>
  <sheets>
    <sheet name="Лист1" sheetId="1" r:id="rId1"/>
  </sheets>
  <definedNames>
    <definedName name="_xlnm.Print_Titles" localSheetId="0">'Лист1'!$23:$26</definedName>
  </definedNames>
  <calcPr fullCalcOnLoad="1"/>
</workbook>
</file>

<file path=xl/sharedStrings.xml><?xml version="1.0" encoding="utf-8"?>
<sst xmlns="http://schemas.openxmlformats.org/spreadsheetml/2006/main" count="149" uniqueCount="147">
  <si>
    <t>Администрация города Норильска извещает о проведении</t>
  </si>
  <si>
    <t>Способ размещения</t>
  </si>
  <si>
    <t>Открытый конкурс</t>
  </si>
  <si>
    <t>Реестровый номер конкурса</t>
  </si>
  <si>
    <t>Уполномоченный на проведение открытого конкурса орган</t>
  </si>
  <si>
    <t>Управление муниципального заказа Администрации города Норильска (УМЗ)</t>
  </si>
  <si>
    <t>Почтовый адрес уполномоченного органа</t>
  </si>
  <si>
    <t>663310, г. Норильск, -10, а/я 614</t>
  </si>
  <si>
    <t>Адрес электронной почты</t>
  </si>
  <si>
    <t>umz-norilsk@mail.ru.</t>
  </si>
  <si>
    <t>Специализированная организация</t>
  </si>
  <si>
    <t>Отсутствует</t>
  </si>
  <si>
    <t>Предмет открытого конкурса</t>
  </si>
  <si>
    <t>Муниципальный заказчик</t>
  </si>
  <si>
    <t>Размер обеспечения заявки</t>
  </si>
  <si>
    <t>Официальный сайт</t>
  </si>
  <si>
    <t>Срок предоставления конкурсной документации</t>
  </si>
  <si>
    <t>Начиная со дня опубликования в официальном печатном издании или размещения на официальном сайте извещения о проведении открытого конкурса</t>
  </si>
  <si>
    <t>Порядок предоставления конкурсной документации</t>
  </si>
  <si>
    <t>Конкурсная документация предоставляется бесплатно в письменной форме, форме электронного документа или на электронный носитель заявителя в течение 2 рабочих дней со дня получения уполномоченным органом соответствующего заявления от любого заинтересованного лица, поданного в письменной форме.</t>
  </si>
  <si>
    <t>Место, дата и время вскрытия конвертов с конкурсными заявками</t>
  </si>
  <si>
    <t>Место и дата рассмотрения конкурсных заявок</t>
  </si>
  <si>
    <t>Место и дата оценки и сопоставления конкурсных заявок (подведения итогов конкурса)</t>
  </si>
  <si>
    <t>Преимущества, предоставляемые учреждениям и предприятиям уголовно-исполнительной системы и организациям инвалидов</t>
  </si>
  <si>
    <t>Не установлены</t>
  </si>
  <si>
    <t>Срок заключения муниципального контракта</t>
  </si>
  <si>
    <t>20 дней со дня подписания протокола оценки и сопоставления конкурсных заявок</t>
  </si>
  <si>
    <t>Секретарь конкурсной комиссии</t>
  </si>
  <si>
    <t xml:space="preserve">Место нахождения </t>
  </si>
  <si>
    <t>Адрес уполномоченного органа, место получения конкурсной документации:</t>
  </si>
  <si>
    <t>г. Норильск, пр-т Ленинский, дом 1, 5 этаж УМЗ, зал заседаний.
Не более 20 дней со дня вскрытия конвертов с заявками.</t>
  </si>
  <si>
    <t>г. Норильск, пр-т Ленинский, дом 1, 5 этаж УМЗ, зал заседаний
Не более 10 дней со дня подписания протокола рассмотрения конкурсных заявок.</t>
  </si>
  <si>
    <t>Телефон / факс уполномоченного органа</t>
  </si>
  <si>
    <t>663310, г. Норильск, пр-т Ленинский, дом 1, 5 этаж УМЗ, кабинет 515, 511</t>
  </si>
  <si>
    <t>телефон/факс</t>
  </si>
  <si>
    <t>Районная Администрация Талнаха</t>
  </si>
  <si>
    <t>р-н Талнах, ул. Диксона, д.10</t>
  </si>
  <si>
    <t>37-11-61</t>
  </si>
  <si>
    <t>г. Норильск, ул. Кирова,д.34</t>
  </si>
  <si>
    <t>34-20-66</t>
  </si>
  <si>
    <t>Управление по делам культуры и искусства</t>
  </si>
  <si>
    <t>г. Норильск, ул. Орджоникидзе,д.15</t>
  </si>
  <si>
    <t>22-85-47</t>
  </si>
  <si>
    <t>Управление по физической культуре, спорту и туризму</t>
  </si>
  <si>
    <t>г. Норильск, ул. Комсомольская,д.4</t>
  </si>
  <si>
    <t>46-56-10</t>
  </si>
  <si>
    <t>МУЗ "Городская больница №2"</t>
  </si>
  <si>
    <t>г. Норильск,  ул. Московская, д.13</t>
  </si>
  <si>
    <t>34-49-55</t>
  </si>
  <si>
    <t>МУЗ "Родильный дом"</t>
  </si>
  <si>
    <t xml:space="preserve"> г. Норильск, ул. Б. Хмельницкого, д.18</t>
  </si>
  <si>
    <t>48-33-55</t>
  </si>
  <si>
    <t>МУЗ "Норильская стоматологическая поликлиника"</t>
  </si>
  <si>
    <t>г.Норильск, пр. Солнечный, д.6</t>
  </si>
  <si>
    <t>46-30-77</t>
  </si>
  <si>
    <t>МУЗ "Детская городская больница"</t>
  </si>
  <si>
    <t xml:space="preserve"> г.Норильск, ул. Талнахская, д.57а</t>
  </si>
  <si>
    <t>34-68-07</t>
  </si>
  <si>
    <t>МУЗ "Медико-санитарная часть №2"</t>
  </si>
  <si>
    <t>р-н Талнах, ул. Маслова, д.5,7</t>
  </si>
  <si>
    <t>37-13-51</t>
  </si>
  <si>
    <t>МУЗ "Станция скорой медицинской помощи"</t>
  </si>
  <si>
    <t>г. Норильск, ул. Талнахская,д.14</t>
  </si>
  <si>
    <t>34-78-35</t>
  </si>
  <si>
    <t>МУЗ "Городская поликлиника №3"</t>
  </si>
  <si>
    <t xml:space="preserve">  р-н Кайеркан, ул. Надеждинская, д.15</t>
  </si>
  <si>
    <t>39-08-38</t>
  </si>
  <si>
    <t>МУ "Автохозяйство"</t>
  </si>
  <si>
    <t xml:space="preserve"> г. Норильск, ул. Энергетическая,д.14</t>
  </si>
  <si>
    <t>35-06-25</t>
  </si>
  <si>
    <t>МОУ "Норильская детская школа безопасности движения"</t>
  </si>
  <si>
    <t xml:space="preserve"> г. Норильск, пр. Молодежный, д. 9</t>
  </si>
  <si>
    <t>46-51-13</t>
  </si>
  <si>
    <t>Управление имущества</t>
  </si>
  <si>
    <t>г. Норильск, пр. Ленинский, д. 23-а</t>
  </si>
  <si>
    <t>46-56-00</t>
  </si>
  <si>
    <t>ГУК "Норильский Заполярный театр драмы"</t>
  </si>
  <si>
    <t xml:space="preserve"> г. Норильск, пр. Ленинский, д.34</t>
  </si>
  <si>
    <t>22-66-54</t>
  </si>
  <si>
    <t>МУ" Кинокомплекс "Родина"</t>
  </si>
  <si>
    <t xml:space="preserve"> г. Норильск, пр. Ленинский, д.7</t>
  </si>
  <si>
    <t>46-22-38</t>
  </si>
  <si>
    <t>МУ "Комплексный центр социального обслуживания населения"</t>
  </si>
  <si>
    <t>р-н Талнах,ул. Маслова, д.4</t>
  </si>
  <si>
    <t>37-33-75</t>
  </si>
  <si>
    <t>МУ ЦСППР  "Виктория"</t>
  </si>
  <si>
    <t xml:space="preserve"> г. Норильск, ул. Нансена, д.22</t>
  </si>
  <si>
    <t>46-69-28</t>
  </si>
  <si>
    <t>Администрация города Норильска</t>
  </si>
  <si>
    <t xml:space="preserve"> г. Норильск, пр. Ленинский, д.24</t>
  </si>
  <si>
    <t>42-50-98</t>
  </si>
  <si>
    <t>МУЗ "Городская поликлиника №1"</t>
  </si>
  <si>
    <t xml:space="preserve"> г.Норильск, ул. Талнахская, д.76</t>
  </si>
  <si>
    <t>34-53-17</t>
  </si>
  <si>
    <t>Районная Администрация Кайеркана</t>
  </si>
  <si>
    <t xml:space="preserve"> р-н Кайеркан, ул. Шахтерская, д.9а</t>
  </si>
  <si>
    <t>39-15-25</t>
  </si>
  <si>
    <t>Управление жилищного фонда</t>
  </si>
  <si>
    <t xml:space="preserve"> г.Норильск, ул. Талнахская, д.40</t>
  </si>
  <si>
    <t>34-96-25</t>
  </si>
  <si>
    <t>(3919) 48-48-34, 46-34-03, 48-48-77</t>
  </si>
  <si>
    <t>Макарова Елена Васильевна</t>
  </si>
  <si>
    <t>ММДУ "Молодежный центр"</t>
  </si>
  <si>
    <t>р-н Кайеркан, ул. Школьная, д.10</t>
  </si>
  <si>
    <t>39-10-98</t>
  </si>
  <si>
    <t>Управление социальной политики</t>
  </si>
  <si>
    <t xml:space="preserve">Управление городского и жилищно-коммунального хозяйства </t>
  </si>
  <si>
    <t>г. Норильск, ул. Севастопольская, д.7</t>
  </si>
  <si>
    <t>48-50-94</t>
  </si>
  <si>
    <t>УВД г.Норильска</t>
  </si>
  <si>
    <t>Управление здравоохранения</t>
  </si>
  <si>
    <t xml:space="preserve">Управление муниципального заказа </t>
  </si>
  <si>
    <t>г. Норильск, пр. Ленина, д.1</t>
  </si>
  <si>
    <t>Управление содействия переселению</t>
  </si>
  <si>
    <t xml:space="preserve">Управление общего и дошкольного образования </t>
  </si>
  <si>
    <t>г. Норильск, пр. Ленинский, д.22</t>
  </si>
  <si>
    <t>46-57-24</t>
  </si>
  <si>
    <t>48-48-77</t>
  </si>
  <si>
    <t xml:space="preserve"> г. Норильск, ул. Советская, д.14</t>
  </si>
  <si>
    <t>46-20-88</t>
  </si>
  <si>
    <t>г. Норильск, ул. Вокзальная 2 -д</t>
  </si>
  <si>
    <t>34-33-84</t>
  </si>
  <si>
    <t>34-28-05</t>
  </si>
  <si>
    <t>ЛОТ № 1</t>
  </si>
  <si>
    <t>МУ Автодор</t>
  </si>
  <si>
    <t>35-01-96</t>
  </si>
  <si>
    <t>оз. Круглое  АБК АТХ</t>
  </si>
  <si>
    <t>площадь, м2</t>
  </si>
  <si>
    <t xml:space="preserve">Вводные ТВСиК, мп </t>
  </si>
  <si>
    <t>вентиляция, шт</t>
  </si>
  <si>
    <t>АУСВ, шт</t>
  </si>
  <si>
    <t>Начальная (максимальная) цена контракта, в 2008г.руб.</t>
  </si>
  <si>
    <t>Финансовое управление Администрации города Норильска</t>
  </si>
  <si>
    <t>43-51-82</t>
  </si>
  <si>
    <t>Укрупненный объем работ</t>
  </si>
  <si>
    <t>кабельные линии, мп</t>
  </si>
  <si>
    <t>наруное освещение</t>
  </si>
  <si>
    <t>светильники нар освещ, шт</t>
  </si>
  <si>
    <t>ИТОГО по ЛОТУ №1:</t>
  </si>
  <si>
    <t xml:space="preserve">открытый конкурс на право заключения муниципального контракта на оказание услуг по техническому обслуживанию и ремонту инженерных сетей в 2008 году.
</t>
  </si>
  <si>
    <t>ОК-ООРиУ-108-07</t>
  </si>
  <si>
    <t>www.UPRIU.RU, раздел «Информация управления муниципального заказа»</t>
  </si>
  <si>
    <r>
      <t xml:space="preserve">г. Норильск, пр-т Ленинский, дом 1, 5 этаж УМЗ, зал заседаний, 
</t>
    </r>
    <r>
      <rPr>
        <b/>
        <sz val="10"/>
        <rFont val="Times New Roman"/>
        <family val="1"/>
      </rPr>
      <t>10.12.2007г., 11 час. 45 мин.</t>
    </r>
  </si>
  <si>
    <t>Размер обеспечения муниципального контракта (10 % от начальной (максимальной) цены муниципального контракта)</t>
  </si>
  <si>
    <t>техпаспорт</t>
  </si>
  <si>
    <t>8 764 850,15 рублей (5 % от начальной (максимальной) цены муниципального контракта).</t>
  </si>
  <si>
    <t>ВНИМАНИЕ! Данное извещение публикется повторно.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</si>
</sst>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left" wrapText="1"/>
    </xf>
    <xf numFmtId="4" fontId="7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168" fontId="7" fillId="0" borderId="1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wrapText="1"/>
    </xf>
    <xf numFmtId="4" fontId="7" fillId="0" borderId="2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7" fillId="0" borderId="2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workbookViewId="0" topLeftCell="A55">
      <selection activeCell="L70" sqref="L70"/>
    </sheetView>
  </sheetViews>
  <sheetFormatPr defaultColWidth="9.00390625" defaultRowHeight="12.75"/>
  <cols>
    <col min="1" max="1" width="2.75390625" style="1" customWidth="1"/>
    <col min="2" max="2" width="3.625" style="1" customWidth="1"/>
    <col min="3" max="3" width="17.25390625" style="1" customWidth="1"/>
    <col min="4" max="4" width="17.125" style="1" customWidth="1"/>
    <col min="5" max="5" width="2.375" style="1" customWidth="1"/>
    <col min="6" max="6" width="8.625" style="3" customWidth="1"/>
    <col min="7" max="7" width="6.125" style="1" customWidth="1"/>
    <col min="8" max="8" width="5.625" style="1" customWidth="1"/>
    <col min="9" max="9" width="4.375" style="1" customWidth="1"/>
    <col min="10" max="10" width="5.75390625" style="1" customWidth="1"/>
    <col min="11" max="11" width="5.875" style="1" customWidth="1"/>
    <col min="12" max="12" width="4.375" style="1" customWidth="1"/>
    <col min="13" max="13" width="5.875" style="4" customWidth="1"/>
    <col min="14" max="14" width="6.125" style="1" customWidth="1"/>
    <col min="15" max="15" width="12.125" style="1" customWidth="1"/>
    <col min="16" max="16" width="20.875" style="1" customWidth="1"/>
    <col min="17" max="17" width="18.125" style="1" customWidth="1"/>
    <col min="18" max="18" width="16.625" style="1" customWidth="1"/>
    <col min="19" max="19" width="23.00390625" style="1" customWidth="1"/>
    <col min="20" max="20" width="16.625" style="1" customWidth="1"/>
    <col min="21" max="21" width="48.875" style="1" customWidth="1"/>
    <col min="22" max="16384" width="9.125" style="1" customWidth="1"/>
  </cols>
  <sheetData>
    <row r="1" spans="1:15" ht="14.25">
      <c r="A1" s="8" t="s">
        <v>146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7.2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 customHeight="1">
      <c r="A3" s="16">
        <v>1</v>
      </c>
      <c r="B3" s="6" t="s">
        <v>1</v>
      </c>
      <c r="C3" s="13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13"/>
    </row>
    <row r="4" spans="1:15" ht="12.75" customHeight="1">
      <c r="A4" s="16">
        <v>2</v>
      </c>
      <c r="B4" s="6" t="s">
        <v>3</v>
      </c>
      <c r="C4" s="13"/>
      <c r="D4" s="6" t="s">
        <v>140</v>
      </c>
      <c r="E4" s="7"/>
      <c r="F4" s="7"/>
      <c r="G4" s="7"/>
      <c r="H4" s="7"/>
      <c r="I4" s="7"/>
      <c r="J4" s="7"/>
      <c r="K4" s="7"/>
      <c r="L4" s="7"/>
      <c r="M4" s="7"/>
      <c r="N4" s="7"/>
      <c r="O4" s="13"/>
    </row>
    <row r="5" spans="1:15" ht="39" customHeight="1">
      <c r="A5" s="16">
        <v>3</v>
      </c>
      <c r="B5" s="6" t="s">
        <v>4</v>
      </c>
      <c r="C5" s="13"/>
      <c r="D5" s="6" t="s">
        <v>5</v>
      </c>
      <c r="E5" s="7"/>
      <c r="F5" s="7"/>
      <c r="G5" s="7"/>
      <c r="H5" s="7"/>
      <c r="I5" s="7"/>
      <c r="J5" s="7"/>
      <c r="K5" s="7"/>
      <c r="L5" s="7"/>
      <c r="M5" s="7"/>
      <c r="N5" s="7"/>
      <c r="O5" s="13"/>
    </row>
    <row r="6" spans="1:15" ht="52.5" customHeight="1">
      <c r="A6" s="16">
        <v>4</v>
      </c>
      <c r="B6" s="6" t="s">
        <v>29</v>
      </c>
      <c r="C6" s="13"/>
      <c r="D6" s="6" t="s">
        <v>33</v>
      </c>
      <c r="E6" s="7"/>
      <c r="F6" s="7"/>
      <c r="G6" s="7"/>
      <c r="H6" s="7"/>
      <c r="I6" s="7"/>
      <c r="J6" s="7"/>
      <c r="K6" s="7"/>
      <c r="L6" s="7"/>
      <c r="M6" s="7"/>
      <c r="N6" s="7"/>
      <c r="O6" s="13"/>
    </row>
    <row r="7" spans="1:15" ht="38.25" customHeight="1">
      <c r="A7" s="16">
        <v>5</v>
      </c>
      <c r="B7" s="6" t="s">
        <v>6</v>
      </c>
      <c r="C7" s="13"/>
      <c r="D7" s="6" t="s"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13"/>
    </row>
    <row r="8" spans="1:15" ht="26.25" customHeight="1">
      <c r="A8" s="16">
        <v>6</v>
      </c>
      <c r="B8" s="6" t="s">
        <v>32</v>
      </c>
      <c r="C8" s="13"/>
      <c r="D8" s="6" t="s">
        <v>100</v>
      </c>
      <c r="E8" s="7"/>
      <c r="F8" s="7"/>
      <c r="G8" s="7"/>
      <c r="H8" s="7"/>
      <c r="I8" s="7"/>
      <c r="J8" s="7"/>
      <c r="K8" s="7"/>
      <c r="L8" s="7"/>
      <c r="M8" s="7"/>
      <c r="N8" s="7"/>
      <c r="O8" s="13"/>
    </row>
    <row r="9" spans="1:15" ht="12.75">
      <c r="A9" s="16">
        <v>7</v>
      </c>
      <c r="B9" s="6" t="s">
        <v>8</v>
      </c>
      <c r="C9" s="13"/>
      <c r="D9" s="6" t="s">
        <v>9</v>
      </c>
      <c r="E9" s="7"/>
      <c r="F9" s="7"/>
      <c r="G9" s="7"/>
      <c r="H9" s="7"/>
      <c r="I9" s="7"/>
      <c r="J9" s="7"/>
      <c r="K9" s="7"/>
      <c r="L9" s="7"/>
      <c r="M9" s="7"/>
      <c r="N9" s="7"/>
      <c r="O9" s="13"/>
    </row>
    <row r="10" spans="1:15" ht="25.5" customHeight="1">
      <c r="A10" s="16">
        <v>8</v>
      </c>
      <c r="B10" s="6" t="s">
        <v>10</v>
      </c>
      <c r="C10" s="13"/>
      <c r="D10" s="6" t="s">
        <v>11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13"/>
    </row>
    <row r="11" spans="1:15" ht="25.5" customHeight="1">
      <c r="A11" s="16">
        <v>9</v>
      </c>
      <c r="B11" s="6" t="s">
        <v>12</v>
      </c>
      <c r="C11" s="13"/>
      <c r="D11" s="6" t="s">
        <v>139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13"/>
    </row>
    <row r="12" spans="1:15" ht="15.75" customHeight="1">
      <c r="A12" s="16">
        <v>10</v>
      </c>
      <c r="B12" s="6" t="s">
        <v>15</v>
      </c>
      <c r="C12" s="13"/>
      <c r="D12" s="6" t="s">
        <v>141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13"/>
    </row>
    <row r="13" spans="1:15" ht="26.25" customHeight="1">
      <c r="A13" s="16">
        <v>11</v>
      </c>
      <c r="B13" s="6" t="s">
        <v>16</v>
      </c>
      <c r="C13" s="13"/>
      <c r="D13" s="6" t="s">
        <v>17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13"/>
    </row>
    <row r="14" spans="1:15" ht="38.25" customHeight="1">
      <c r="A14" s="16">
        <v>12</v>
      </c>
      <c r="B14" s="6" t="s">
        <v>18</v>
      </c>
      <c r="C14" s="13"/>
      <c r="D14" s="6" t="s">
        <v>19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13"/>
    </row>
    <row r="15" spans="1:15" ht="38.25" customHeight="1">
      <c r="A15" s="16">
        <v>13</v>
      </c>
      <c r="B15" s="6" t="s">
        <v>20</v>
      </c>
      <c r="C15" s="13"/>
      <c r="D15" s="6" t="s">
        <v>142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13"/>
    </row>
    <row r="16" spans="1:15" ht="41.25" customHeight="1">
      <c r="A16" s="16">
        <v>14</v>
      </c>
      <c r="B16" s="6" t="s">
        <v>21</v>
      </c>
      <c r="C16" s="13"/>
      <c r="D16" s="6" t="s">
        <v>30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13"/>
    </row>
    <row r="17" spans="1:15" ht="64.5" customHeight="1">
      <c r="A17" s="16">
        <v>15</v>
      </c>
      <c r="B17" s="6" t="s">
        <v>22</v>
      </c>
      <c r="C17" s="13"/>
      <c r="D17" s="6" t="s">
        <v>31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13"/>
    </row>
    <row r="18" spans="1:15" ht="92.25" customHeight="1">
      <c r="A18" s="16">
        <v>16</v>
      </c>
      <c r="B18" s="6" t="s">
        <v>23</v>
      </c>
      <c r="C18" s="13"/>
      <c r="D18" s="6" t="s">
        <v>24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13"/>
    </row>
    <row r="19" spans="1:15" ht="24.75" customHeight="1">
      <c r="A19" s="16">
        <v>17</v>
      </c>
      <c r="B19" s="6" t="s">
        <v>14</v>
      </c>
      <c r="C19" s="13"/>
      <c r="D19" s="6" t="s">
        <v>145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13"/>
    </row>
    <row r="20" spans="1:15" ht="38.25" customHeight="1">
      <c r="A20" s="16">
        <v>18</v>
      </c>
      <c r="B20" s="6" t="s">
        <v>25</v>
      </c>
      <c r="C20" s="13"/>
      <c r="D20" s="6" t="s">
        <v>26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13"/>
    </row>
    <row r="21" spans="1:15" ht="25.5" customHeight="1">
      <c r="A21" s="16">
        <v>20</v>
      </c>
      <c r="B21" s="6" t="s">
        <v>27</v>
      </c>
      <c r="C21" s="13"/>
      <c r="D21" s="6" t="s">
        <v>101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13"/>
    </row>
    <row r="22" spans="1:15" ht="12.75">
      <c r="A22" s="2">
        <v>21</v>
      </c>
      <c r="B22" s="10" t="s">
        <v>123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17.25" customHeight="1">
      <c r="A23" s="17">
        <v>22</v>
      </c>
      <c r="B23" s="18" t="s">
        <v>13</v>
      </c>
      <c r="C23" s="18"/>
      <c r="D23" s="18" t="s">
        <v>28</v>
      </c>
      <c r="E23" s="19" t="s">
        <v>34</v>
      </c>
      <c r="F23" s="20" t="s">
        <v>134</v>
      </c>
      <c r="G23" s="21"/>
      <c r="H23" s="21"/>
      <c r="I23" s="21"/>
      <c r="J23" s="21"/>
      <c r="K23" s="21"/>
      <c r="L23" s="22"/>
      <c r="M23" s="23" t="s">
        <v>131</v>
      </c>
      <c r="N23" s="23"/>
      <c r="O23" s="23" t="s">
        <v>143</v>
      </c>
    </row>
    <row r="24" spans="1:15" ht="28.5" customHeight="1">
      <c r="A24" s="24"/>
      <c r="B24" s="18"/>
      <c r="C24" s="18"/>
      <c r="D24" s="18"/>
      <c r="E24" s="19"/>
      <c r="F24" s="25" t="s">
        <v>127</v>
      </c>
      <c r="G24" s="25" t="s">
        <v>128</v>
      </c>
      <c r="H24" s="25" t="s">
        <v>129</v>
      </c>
      <c r="I24" s="25" t="s">
        <v>130</v>
      </c>
      <c r="J24" s="20" t="s">
        <v>136</v>
      </c>
      <c r="K24" s="22"/>
      <c r="L24" s="26" t="s">
        <v>144</v>
      </c>
      <c r="M24" s="23"/>
      <c r="N24" s="23"/>
      <c r="O24" s="23"/>
    </row>
    <row r="25" spans="1:15" ht="16.5" customHeight="1">
      <c r="A25" s="24"/>
      <c r="B25" s="18"/>
      <c r="C25" s="18"/>
      <c r="D25" s="18"/>
      <c r="E25" s="19"/>
      <c r="F25" s="27"/>
      <c r="G25" s="27"/>
      <c r="H25" s="27"/>
      <c r="I25" s="27"/>
      <c r="J25" s="25" t="s">
        <v>135</v>
      </c>
      <c r="K25" s="25" t="s">
        <v>137</v>
      </c>
      <c r="L25" s="28"/>
      <c r="M25" s="23"/>
      <c r="N25" s="23"/>
      <c r="O25" s="23"/>
    </row>
    <row r="26" spans="1:15" ht="57.75" customHeight="1">
      <c r="A26" s="29"/>
      <c r="B26" s="18"/>
      <c r="C26" s="18"/>
      <c r="D26" s="18"/>
      <c r="E26" s="19"/>
      <c r="F26" s="30"/>
      <c r="G26" s="30"/>
      <c r="H26" s="30"/>
      <c r="I26" s="30"/>
      <c r="J26" s="30"/>
      <c r="K26" s="30"/>
      <c r="L26" s="31"/>
      <c r="M26" s="23"/>
      <c r="N26" s="23"/>
      <c r="O26" s="23"/>
    </row>
    <row r="27" spans="1:15" ht="38.25">
      <c r="A27" s="16">
        <v>23</v>
      </c>
      <c r="B27" s="32" t="s">
        <v>88</v>
      </c>
      <c r="C27" s="32"/>
      <c r="D27" s="33" t="s">
        <v>89</v>
      </c>
      <c r="E27" s="47" t="s">
        <v>90</v>
      </c>
      <c r="F27" s="35">
        <v>3892.5</v>
      </c>
      <c r="G27" s="36">
        <v>180</v>
      </c>
      <c r="H27" s="36">
        <v>1</v>
      </c>
      <c r="I27" s="36">
        <v>2</v>
      </c>
      <c r="J27" s="36">
        <v>145</v>
      </c>
      <c r="K27" s="36">
        <v>11</v>
      </c>
      <c r="L27" s="37">
        <v>1</v>
      </c>
      <c r="M27" s="39">
        <v>1096889.75</v>
      </c>
      <c r="N27" s="40"/>
      <c r="O27" s="41">
        <f>M27*0.1</f>
        <v>109688.975</v>
      </c>
    </row>
    <row r="28" spans="1:15" ht="38.25">
      <c r="A28" s="16">
        <v>24</v>
      </c>
      <c r="B28" s="32" t="s">
        <v>35</v>
      </c>
      <c r="C28" s="32"/>
      <c r="D28" s="34" t="s">
        <v>36</v>
      </c>
      <c r="E28" s="47" t="s">
        <v>37</v>
      </c>
      <c r="F28" s="35">
        <v>2176.3</v>
      </c>
      <c r="G28" s="36">
        <v>775</v>
      </c>
      <c r="H28" s="35"/>
      <c r="I28" s="35"/>
      <c r="J28" s="35">
        <v>225</v>
      </c>
      <c r="K28" s="36">
        <v>12</v>
      </c>
      <c r="L28" s="37">
        <v>2</v>
      </c>
      <c r="M28" s="42">
        <v>710635.92</v>
      </c>
      <c r="N28" s="43"/>
      <c r="O28" s="41">
        <f aca="true" t="shared" si="0" ref="O28:O57">M28*0.1</f>
        <v>71063.592</v>
      </c>
    </row>
    <row r="29" spans="1:15" ht="37.5" customHeight="1">
      <c r="A29" s="16">
        <v>25</v>
      </c>
      <c r="B29" s="32" t="s">
        <v>94</v>
      </c>
      <c r="C29" s="32"/>
      <c r="D29" s="34" t="s">
        <v>95</v>
      </c>
      <c r="E29" s="47" t="s">
        <v>96</v>
      </c>
      <c r="F29" s="38">
        <v>1199</v>
      </c>
      <c r="G29" s="36">
        <v>146</v>
      </c>
      <c r="H29" s="35"/>
      <c r="I29" s="35"/>
      <c r="J29" s="35">
        <v>99</v>
      </c>
      <c r="K29" s="36">
        <v>3</v>
      </c>
      <c r="L29" s="37">
        <v>1</v>
      </c>
      <c r="M29" s="42">
        <v>360522.25</v>
      </c>
      <c r="N29" s="43"/>
      <c r="O29" s="41">
        <f t="shared" si="0"/>
        <v>36052.225</v>
      </c>
    </row>
    <row r="30" spans="1:15" ht="38.25" customHeight="1">
      <c r="A30" s="16">
        <v>26</v>
      </c>
      <c r="B30" s="32" t="s">
        <v>114</v>
      </c>
      <c r="C30" s="32"/>
      <c r="D30" s="16" t="s">
        <v>38</v>
      </c>
      <c r="E30" s="47" t="s">
        <v>39</v>
      </c>
      <c r="F30" s="35">
        <f>394413.5+13777.5</f>
        <v>408191</v>
      </c>
      <c r="G30" s="36">
        <f>7728+16628</f>
        <v>24356</v>
      </c>
      <c r="H30" s="35">
        <v>969</v>
      </c>
      <c r="I30" s="35">
        <v>26</v>
      </c>
      <c r="J30" s="35">
        <f>5283+7426</f>
        <v>12709</v>
      </c>
      <c r="K30" s="36">
        <f>255+327</f>
        <v>582</v>
      </c>
      <c r="L30" s="37">
        <f>36+56</f>
        <v>92</v>
      </c>
      <c r="M30" s="42">
        <f>35547410.99+73726500.71</f>
        <v>109273911.69999999</v>
      </c>
      <c r="N30" s="43"/>
      <c r="O30" s="41">
        <f t="shared" si="0"/>
        <v>10927391.17</v>
      </c>
    </row>
    <row r="31" spans="1:15" ht="37.5" customHeight="1">
      <c r="A31" s="16">
        <v>27</v>
      </c>
      <c r="B31" s="32" t="s">
        <v>40</v>
      </c>
      <c r="C31" s="32"/>
      <c r="D31" s="16" t="s">
        <v>41</v>
      </c>
      <c r="E31" s="47" t="s">
        <v>42</v>
      </c>
      <c r="F31" s="35">
        <f>38610.6+3043.6</f>
        <v>41654.2</v>
      </c>
      <c r="G31" s="36">
        <v>3265</v>
      </c>
      <c r="H31" s="35">
        <v>108</v>
      </c>
      <c r="I31" s="35">
        <v>27</v>
      </c>
      <c r="J31" s="35">
        <v>2021</v>
      </c>
      <c r="K31" s="36">
        <v>305</v>
      </c>
      <c r="L31" s="37">
        <v>15</v>
      </c>
      <c r="M31" s="42">
        <v>12900928.67</v>
      </c>
      <c r="N31" s="43"/>
      <c r="O31" s="41">
        <f t="shared" si="0"/>
        <v>1290092.867</v>
      </c>
    </row>
    <row r="32" spans="1:15" ht="38.25" customHeight="1">
      <c r="A32" s="16">
        <v>28</v>
      </c>
      <c r="B32" s="32" t="s">
        <v>43</v>
      </c>
      <c r="C32" s="32"/>
      <c r="D32" s="16" t="s">
        <v>44</v>
      </c>
      <c r="E32" s="47" t="s">
        <v>45</v>
      </c>
      <c r="F32" s="35">
        <v>58172.5</v>
      </c>
      <c r="G32" s="36">
        <v>3116</v>
      </c>
      <c r="H32" s="35">
        <v>114</v>
      </c>
      <c r="I32" s="35">
        <v>29</v>
      </c>
      <c r="J32" s="35">
        <v>2598</v>
      </c>
      <c r="K32" s="36">
        <v>111</v>
      </c>
      <c r="L32" s="37">
        <v>16</v>
      </c>
      <c r="M32" s="42">
        <v>16826263.16</v>
      </c>
      <c r="N32" s="43"/>
      <c r="O32" s="41">
        <f t="shared" si="0"/>
        <v>1682626.316</v>
      </c>
    </row>
    <row r="33" spans="1:15" ht="36.75" customHeight="1">
      <c r="A33" s="16">
        <v>29</v>
      </c>
      <c r="B33" s="32" t="s">
        <v>46</v>
      </c>
      <c r="C33" s="32"/>
      <c r="D33" s="34" t="s">
        <v>47</v>
      </c>
      <c r="E33" s="47" t="s">
        <v>48</v>
      </c>
      <c r="F33" s="35">
        <f>5557.7+5339.8</f>
        <v>10897.5</v>
      </c>
      <c r="G33" s="36">
        <v>1350</v>
      </c>
      <c r="H33" s="35">
        <v>60</v>
      </c>
      <c r="I33" s="35">
        <v>1</v>
      </c>
      <c r="J33" s="35">
        <v>370</v>
      </c>
      <c r="K33" s="36">
        <v>23</v>
      </c>
      <c r="L33" s="37">
        <v>3</v>
      </c>
      <c r="M33" s="42">
        <v>3152650.32</v>
      </c>
      <c r="N33" s="43"/>
      <c r="O33" s="41">
        <f t="shared" si="0"/>
        <v>315265.032</v>
      </c>
    </row>
    <row r="34" spans="1:15" ht="36.75" customHeight="1">
      <c r="A34" s="16">
        <v>30</v>
      </c>
      <c r="B34" s="32" t="s">
        <v>49</v>
      </c>
      <c r="C34" s="32"/>
      <c r="D34" s="34" t="s">
        <v>50</v>
      </c>
      <c r="E34" s="47" t="s">
        <v>51</v>
      </c>
      <c r="F34" s="35">
        <v>14717.2</v>
      </c>
      <c r="G34" s="36">
        <v>509</v>
      </c>
      <c r="H34" s="35">
        <v>54</v>
      </c>
      <c r="I34" s="35">
        <v>8</v>
      </c>
      <c r="J34" s="35">
        <v>12</v>
      </c>
      <c r="K34" s="36">
        <v>11</v>
      </c>
      <c r="L34" s="37">
        <v>3</v>
      </c>
      <c r="M34" s="42">
        <v>4215544.68</v>
      </c>
      <c r="N34" s="43"/>
      <c r="O34" s="41">
        <f t="shared" si="0"/>
        <v>421554.468</v>
      </c>
    </row>
    <row r="35" spans="1:15" ht="38.25" customHeight="1">
      <c r="A35" s="16">
        <v>31</v>
      </c>
      <c r="B35" s="32" t="s">
        <v>110</v>
      </c>
      <c r="C35" s="32"/>
      <c r="D35" s="34" t="s">
        <v>50</v>
      </c>
      <c r="E35" s="47" t="s">
        <v>122</v>
      </c>
      <c r="F35" s="35">
        <v>1805.1</v>
      </c>
      <c r="G35" s="36">
        <v>120</v>
      </c>
      <c r="H35" s="35"/>
      <c r="I35" s="35"/>
      <c r="J35" s="35"/>
      <c r="K35" s="36"/>
      <c r="L35" s="37">
        <v>1</v>
      </c>
      <c r="M35" s="42">
        <v>497543.08</v>
      </c>
      <c r="N35" s="43"/>
      <c r="O35" s="41">
        <f t="shared" si="0"/>
        <v>49754.308000000005</v>
      </c>
    </row>
    <row r="36" spans="1:15" ht="38.25" customHeight="1">
      <c r="A36" s="16">
        <v>32</v>
      </c>
      <c r="B36" s="32" t="s">
        <v>52</v>
      </c>
      <c r="C36" s="32"/>
      <c r="D36" s="33" t="s">
        <v>53</v>
      </c>
      <c r="E36" s="47" t="s">
        <v>54</v>
      </c>
      <c r="F36" s="35">
        <v>4159.8</v>
      </c>
      <c r="G36" s="36">
        <v>120</v>
      </c>
      <c r="H36" s="35">
        <v>27</v>
      </c>
      <c r="I36" s="35"/>
      <c r="J36" s="35">
        <v>30</v>
      </c>
      <c r="K36" s="36">
        <v>7</v>
      </c>
      <c r="L36" s="37">
        <v>1</v>
      </c>
      <c r="M36" s="42">
        <v>1136023.32</v>
      </c>
      <c r="N36" s="43"/>
      <c r="O36" s="41">
        <f t="shared" si="0"/>
        <v>113602.33200000001</v>
      </c>
    </row>
    <row r="37" spans="1:15" ht="37.5" customHeight="1">
      <c r="A37" s="16">
        <v>33</v>
      </c>
      <c r="B37" s="32" t="s">
        <v>55</v>
      </c>
      <c r="C37" s="32"/>
      <c r="D37" s="34" t="s">
        <v>56</v>
      </c>
      <c r="E37" s="47" t="s">
        <v>57</v>
      </c>
      <c r="F37" s="35">
        <v>23141.4</v>
      </c>
      <c r="G37" s="36">
        <v>1310</v>
      </c>
      <c r="H37" s="35">
        <v>104</v>
      </c>
      <c r="I37" s="35"/>
      <c r="J37" s="35">
        <v>430</v>
      </c>
      <c r="K37" s="36">
        <v>12</v>
      </c>
      <c r="L37" s="37">
        <v>4</v>
      </c>
      <c r="M37" s="42">
        <v>6161914.75</v>
      </c>
      <c r="N37" s="43"/>
      <c r="O37" s="41">
        <f t="shared" si="0"/>
        <v>616191.475</v>
      </c>
    </row>
    <row r="38" spans="1:15" ht="39.75" customHeight="1">
      <c r="A38" s="16">
        <v>34</v>
      </c>
      <c r="B38" s="32" t="s">
        <v>58</v>
      </c>
      <c r="C38" s="32"/>
      <c r="D38" s="34" t="s">
        <v>59</v>
      </c>
      <c r="E38" s="47" t="s">
        <v>60</v>
      </c>
      <c r="F38" s="35">
        <v>18939.9</v>
      </c>
      <c r="G38" s="36">
        <v>858</v>
      </c>
      <c r="H38" s="35">
        <v>41</v>
      </c>
      <c r="I38" s="35"/>
      <c r="J38" s="35">
        <v>370</v>
      </c>
      <c r="K38" s="36">
        <v>22</v>
      </c>
      <c r="L38" s="37">
        <v>3</v>
      </c>
      <c r="M38" s="42">
        <v>4889350.62</v>
      </c>
      <c r="N38" s="43"/>
      <c r="O38" s="41">
        <f t="shared" si="0"/>
        <v>488935.06200000003</v>
      </c>
    </row>
    <row r="39" spans="1:15" ht="37.5" customHeight="1">
      <c r="A39" s="16">
        <v>35</v>
      </c>
      <c r="B39" s="32" t="s">
        <v>61</v>
      </c>
      <c r="C39" s="32"/>
      <c r="D39" s="16" t="s">
        <v>62</v>
      </c>
      <c r="E39" s="47" t="s">
        <v>63</v>
      </c>
      <c r="F39" s="35">
        <v>3621</v>
      </c>
      <c r="G39" s="36">
        <v>500</v>
      </c>
      <c r="H39" s="35">
        <v>4</v>
      </c>
      <c r="I39" s="35">
        <v>4</v>
      </c>
      <c r="J39" s="35">
        <v>55</v>
      </c>
      <c r="K39" s="36">
        <v>6</v>
      </c>
      <c r="L39" s="37">
        <v>2</v>
      </c>
      <c r="M39" s="42">
        <v>1197594</v>
      </c>
      <c r="N39" s="43"/>
      <c r="O39" s="41">
        <f t="shared" si="0"/>
        <v>119759.40000000001</v>
      </c>
    </row>
    <row r="40" spans="1:15" ht="36.75" customHeight="1">
      <c r="A40" s="16">
        <v>36</v>
      </c>
      <c r="B40" s="32" t="s">
        <v>64</v>
      </c>
      <c r="C40" s="32"/>
      <c r="D40" s="34" t="s">
        <v>65</v>
      </c>
      <c r="E40" s="47" t="s">
        <v>66</v>
      </c>
      <c r="F40" s="35">
        <v>9192.6</v>
      </c>
      <c r="G40" s="36">
        <v>270</v>
      </c>
      <c r="H40" s="35">
        <v>44</v>
      </c>
      <c r="I40" s="35">
        <v>3</v>
      </c>
      <c r="J40" s="35">
        <v>200</v>
      </c>
      <c r="K40" s="36">
        <v>4</v>
      </c>
      <c r="L40" s="37">
        <v>3</v>
      </c>
      <c r="M40" s="42">
        <v>2621434.24</v>
      </c>
      <c r="N40" s="43"/>
      <c r="O40" s="41">
        <f t="shared" si="0"/>
        <v>262143.42400000003</v>
      </c>
    </row>
    <row r="41" spans="1:15" ht="39.75" customHeight="1">
      <c r="A41" s="16">
        <v>37</v>
      </c>
      <c r="B41" s="32" t="s">
        <v>91</v>
      </c>
      <c r="C41" s="32"/>
      <c r="D41" s="34" t="s">
        <v>92</v>
      </c>
      <c r="E41" s="47" t="s">
        <v>93</v>
      </c>
      <c r="F41" s="35">
        <v>1105.2</v>
      </c>
      <c r="G41" s="36">
        <v>240</v>
      </c>
      <c r="H41" s="35"/>
      <c r="I41" s="35">
        <v>5</v>
      </c>
      <c r="J41" s="35"/>
      <c r="K41" s="36"/>
      <c r="L41" s="37">
        <v>2</v>
      </c>
      <c r="M41" s="42">
        <v>587522.42</v>
      </c>
      <c r="N41" s="43"/>
      <c r="O41" s="41">
        <f t="shared" si="0"/>
        <v>58752.242000000006</v>
      </c>
    </row>
    <row r="42" spans="1:15" ht="39" customHeight="1">
      <c r="A42" s="16">
        <v>38</v>
      </c>
      <c r="B42" s="32" t="s">
        <v>67</v>
      </c>
      <c r="C42" s="32"/>
      <c r="D42" s="34" t="s">
        <v>68</v>
      </c>
      <c r="E42" s="47" t="s">
        <v>69</v>
      </c>
      <c r="F42" s="35"/>
      <c r="G42" s="36"/>
      <c r="H42" s="35"/>
      <c r="I42" s="35">
        <v>11</v>
      </c>
      <c r="J42" s="35"/>
      <c r="K42" s="36"/>
      <c r="L42" s="37">
        <v>4</v>
      </c>
      <c r="M42" s="42">
        <v>655140.44</v>
      </c>
      <c r="N42" s="43"/>
      <c r="O42" s="41">
        <f t="shared" si="0"/>
        <v>65514.043999999994</v>
      </c>
    </row>
    <row r="43" spans="1:15" ht="40.5" customHeight="1">
      <c r="A43" s="16">
        <v>39</v>
      </c>
      <c r="B43" s="32" t="s">
        <v>70</v>
      </c>
      <c r="C43" s="32"/>
      <c r="D43" s="34" t="s">
        <v>71</v>
      </c>
      <c r="E43" s="47" t="s">
        <v>72</v>
      </c>
      <c r="F43" s="35">
        <v>3852.5</v>
      </c>
      <c r="G43" s="36">
        <v>575</v>
      </c>
      <c r="H43" s="35">
        <v>7</v>
      </c>
      <c r="I43" s="35"/>
      <c r="J43" s="35">
        <v>96</v>
      </c>
      <c r="K43" s="36">
        <v>7</v>
      </c>
      <c r="L43" s="37">
        <v>1</v>
      </c>
      <c r="M43" s="42">
        <v>1054062.42</v>
      </c>
      <c r="N43" s="43"/>
      <c r="O43" s="41">
        <f t="shared" si="0"/>
        <v>105406.242</v>
      </c>
    </row>
    <row r="44" spans="1:15" ht="41.25" customHeight="1">
      <c r="A44" s="16">
        <v>40</v>
      </c>
      <c r="B44" s="32" t="s">
        <v>73</v>
      </c>
      <c r="C44" s="32"/>
      <c r="D44" s="34" t="s">
        <v>74</v>
      </c>
      <c r="E44" s="47" t="s">
        <v>75</v>
      </c>
      <c r="F44" s="35">
        <v>1121.3</v>
      </c>
      <c r="G44" s="36">
        <v>70</v>
      </c>
      <c r="H44" s="35"/>
      <c r="I44" s="35"/>
      <c r="J44" s="35"/>
      <c r="K44" s="36"/>
      <c r="L44" s="37">
        <v>1</v>
      </c>
      <c r="M44" s="42">
        <v>332069.69</v>
      </c>
      <c r="N44" s="43"/>
      <c r="O44" s="41">
        <f t="shared" si="0"/>
        <v>33206.969000000005</v>
      </c>
    </row>
    <row r="45" spans="1:15" ht="36.75" customHeight="1">
      <c r="A45" s="16">
        <v>41</v>
      </c>
      <c r="B45" s="32" t="s">
        <v>76</v>
      </c>
      <c r="C45" s="32"/>
      <c r="D45" s="33" t="s">
        <v>77</v>
      </c>
      <c r="E45" s="47" t="s">
        <v>78</v>
      </c>
      <c r="F45" s="35">
        <v>270</v>
      </c>
      <c r="G45" s="36"/>
      <c r="H45" s="35"/>
      <c r="I45" s="35">
        <v>6</v>
      </c>
      <c r="J45" s="35"/>
      <c r="K45" s="36"/>
      <c r="L45" s="37">
        <v>1</v>
      </c>
      <c r="M45" s="42">
        <v>348558.03</v>
      </c>
      <c r="N45" s="43"/>
      <c r="O45" s="41">
        <f t="shared" si="0"/>
        <v>34855.80300000001</v>
      </c>
    </row>
    <row r="46" spans="1:15" ht="37.5" customHeight="1">
      <c r="A46" s="16">
        <v>42</v>
      </c>
      <c r="B46" s="32" t="s">
        <v>79</v>
      </c>
      <c r="C46" s="32"/>
      <c r="D46" s="33" t="s">
        <v>80</v>
      </c>
      <c r="E46" s="47" t="s">
        <v>81</v>
      </c>
      <c r="F46" s="35">
        <f>1907.9+3471.8</f>
        <v>5379.700000000001</v>
      </c>
      <c r="G46" s="36">
        <v>625</v>
      </c>
      <c r="H46" s="35">
        <v>24</v>
      </c>
      <c r="I46" s="35">
        <v>12</v>
      </c>
      <c r="J46" s="35">
        <v>150</v>
      </c>
      <c r="K46" s="36">
        <v>15</v>
      </c>
      <c r="L46" s="37"/>
      <c r="M46" s="42">
        <v>1923140.82</v>
      </c>
      <c r="N46" s="43"/>
      <c r="O46" s="41">
        <f t="shared" si="0"/>
        <v>192314.08200000002</v>
      </c>
    </row>
    <row r="47" spans="1:15" ht="39" customHeight="1">
      <c r="A47" s="16">
        <v>43</v>
      </c>
      <c r="B47" s="32" t="s">
        <v>85</v>
      </c>
      <c r="C47" s="32"/>
      <c r="D47" s="34" t="s">
        <v>86</v>
      </c>
      <c r="E47" s="47" t="s">
        <v>87</v>
      </c>
      <c r="F47" s="35">
        <v>2029.8</v>
      </c>
      <c r="G47" s="36">
        <v>973</v>
      </c>
      <c r="H47" s="35">
        <v>4</v>
      </c>
      <c r="I47" s="35">
        <v>1</v>
      </c>
      <c r="J47" s="35">
        <v>280</v>
      </c>
      <c r="K47" s="36">
        <v>9</v>
      </c>
      <c r="L47" s="37">
        <v>1</v>
      </c>
      <c r="M47" s="42">
        <v>685618.05</v>
      </c>
      <c r="N47" s="43"/>
      <c r="O47" s="41">
        <f t="shared" si="0"/>
        <v>68561.80500000001</v>
      </c>
    </row>
    <row r="48" spans="1:15" ht="39" customHeight="1">
      <c r="A48" s="16">
        <v>44</v>
      </c>
      <c r="B48" s="32" t="s">
        <v>97</v>
      </c>
      <c r="C48" s="32"/>
      <c r="D48" s="34" t="s">
        <v>98</v>
      </c>
      <c r="E48" s="47" t="s">
        <v>99</v>
      </c>
      <c r="F48" s="35">
        <v>723.5</v>
      </c>
      <c r="G48" s="36">
        <v>340</v>
      </c>
      <c r="H48" s="35"/>
      <c r="I48" s="35"/>
      <c r="J48" s="35"/>
      <c r="K48" s="36"/>
      <c r="L48" s="37">
        <v>1</v>
      </c>
      <c r="M48" s="42">
        <v>256642.28</v>
      </c>
      <c r="N48" s="43"/>
      <c r="O48" s="41">
        <f t="shared" si="0"/>
        <v>25664.228000000003</v>
      </c>
    </row>
    <row r="49" spans="1:15" ht="39" customHeight="1">
      <c r="A49" s="16">
        <v>45</v>
      </c>
      <c r="B49" s="32" t="s">
        <v>102</v>
      </c>
      <c r="C49" s="32"/>
      <c r="D49" s="34" t="s">
        <v>103</v>
      </c>
      <c r="E49" s="47" t="s">
        <v>104</v>
      </c>
      <c r="F49" s="35">
        <v>3420</v>
      </c>
      <c r="G49" s="36">
        <v>240</v>
      </c>
      <c r="H49" s="35"/>
      <c r="I49" s="35"/>
      <c r="J49" s="35">
        <v>225</v>
      </c>
      <c r="K49" s="36">
        <v>11</v>
      </c>
      <c r="L49" s="37"/>
      <c r="M49" s="42">
        <v>843488.31</v>
      </c>
      <c r="N49" s="43"/>
      <c r="O49" s="41">
        <f t="shared" si="0"/>
        <v>84348.831</v>
      </c>
    </row>
    <row r="50" spans="1:15" ht="38.25" customHeight="1">
      <c r="A50" s="16">
        <v>46</v>
      </c>
      <c r="B50" s="32" t="s">
        <v>106</v>
      </c>
      <c r="C50" s="32"/>
      <c r="D50" s="16" t="s">
        <v>107</v>
      </c>
      <c r="E50" s="47" t="s">
        <v>108</v>
      </c>
      <c r="F50" s="35">
        <v>2881</v>
      </c>
      <c r="G50" s="36">
        <v>540</v>
      </c>
      <c r="H50" s="35"/>
      <c r="I50" s="35"/>
      <c r="J50" s="35">
        <v>150</v>
      </c>
      <c r="K50" s="36">
        <v>2</v>
      </c>
      <c r="L50" s="37">
        <v>1</v>
      </c>
      <c r="M50" s="42">
        <v>785358.61</v>
      </c>
      <c r="N50" s="43"/>
      <c r="O50" s="41">
        <f t="shared" si="0"/>
        <v>78535.861</v>
      </c>
    </row>
    <row r="51" spans="1:15" ht="38.25" customHeight="1">
      <c r="A51" s="16">
        <v>47</v>
      </c>
      <c r="B51" s="32" t="s">
        <v>105</v>
      </c>
      <c r="C51" s="32"/>
      <c r="D51" s="34" t="s">
        <v>118</v>
      </c>
      <c r="E51" s="47" t="s">
        <v>119</v>
      </c>
      <c r="F51" s="35">
        <v>2176.7</v>
      </c>
      <c r="G51" s="36"/>
      <c r="H51" s="35"/>
      <c r="I51" s="35"/>
      <c r="J51" s="35"/>
      <c r="K51" s="36"/>
      <c r="L51" s="37">
        <v>1</v>
      </c>
      <c r="M51" s="42">
        <v>577223.34</v>
      </c>
      <c r="N51" s="43"/>
      <c r="O51" s="41">
        <f t="shared" si="0"/>
        <v>57722.334</v>
      </c>
    </row>
    <row r="52" spans="1:15" ht="39.75" customHeight="1">
      <c r="A52" s="16">
        <v>48</v>
      </c>
      <c r="B52" s="32" t="s">
        <v>109</v>
      </c>
      <c r="C52" s="32"/>
      <c r="D52" s="34" t="s">
        <v>120</v>
      </c>
      <c r="E52" s="47" t="s">
        <v>133</v>
      </c>
      <c r="F52" s="35">
        <v>1251.2</v>
      </c>
      <c r="G52" s="36">
        <v>100</v>
      </c>
      <c r="H52" s="35">
        <v>4</v>
      </c>
      <c r="I52" s="35"/>
      <c r="J52" s="35">
        <v>30</v>
      </c>
      <c r="K52" s="36">
        <v>4</v>
      </c>
      <c r="L52" s="37">
        <v>1</v>
      </c>
      <c r="M52" s="42">
        <v>386320.03</v>
      </c>
      <c r="N52" s="43"/>
      <c r="O52" s="41">
        <f t="shared" si="0"/>
        <v>38632.003000000004</v>
      </c>
    </row>
    <row r="53" spans="1:15" ht="38.25" customHeight="1">
      <c r="A53" s="16">
        <v>49</v>
      </c>
      <c r="B53" s="32" t="s">
        <v>111</v>
      </c>
      <c r="C53" s="32"/>
      <c r="D53" s="16" t="s">
        <v>112</v>
      </c>
      <c r="E53" s="47" t="s">
        <v>117</v>
      </c>
      <c r="F53" s="35">
        <v>810.6</v>
      </c>
      <c r="G53" s="36"/>
      <c r="H53" s="35"/>
      <c r="I53" s="35"/>
      <c r="J53" s="35"/>
      <c r="K53" s="36"/>
      <c r="L53" s="37"/>
      <c r="M53" s="42">
        <v>192016.7</v>
      </c>
      <c r="N53" s="43"/>
      <c r="O53" s="41">
        <f t="shared" si="0"/>
        <v>19201.670000000002</v>
      </c>
    </row>
    <row r="54" spans="1:15" ht="39" customHeight="1">
      <c r="A54" s="16">
        <v>50</v>
      </c>
      <c r="B54" s="32" t="s">
        <v>132</v>
      </c>
      <c r="C54" s="32"/>
      <c r="D54" s="34" t="s">
        <v>50</v>
      </c>
      <c r="E54" s="47" t="s">
        <v>121</v>
      </c>
      <c r="F54" s="35">
        <v>669.2</v>
      </c>
      <c r="G54" s="36"/>
      <c r="H54" s="35"/>
      <c r="I54" s="35"/>
      <c r="J54" s="35"/>
      <c r="K54" s="36"/>
      <c r="L54" s="37"/>
      <c r="M54" s="42">
        <v>158531.34</v>
      </c>
      <c r="N54" s="43"/>
      <c r="O54" s="41">
        <f t="shared" si="0"/>
        <v>15853.134</v>
      </c>
    </row>
    <row r="55" spans="1:15" ht="36.75" customHeight="1">
      <c r="A55" s="16">
        <v>51</v>
      </c>
      <c r="B55" s="32" t="s">
        <v>124</v>
      </c>
      <c r="C55" s="32"/>
      <c r="D55" s="34" t="s">
        <v>126</v>
      </c>
      <c r="E55" s="47" t="s">
        <v>125</v>
      </c>
      <c r="F55" s="35">
        <v>376.8</v>
      </c>
      <c r="G55" s="36"/>
      <c r="H55" s="35"/>
      <c r="I55" s="35"/>
      <c r="J55" s="35"/>
      <c r="K55" s="36"/>
      <c r="L55" s="37"/>
      <c r="M55" s="42">
        <v>89262.71</v>
      </c>
      <c r="N55" s="43"/>
      <c r="O55" s="41">
        <f t="shared" si="0"/>
        <v>8926.271</v>
      </c>
    </row>
    <row r="56" spans="1:15" ht="39.75" customHeight="1">
      <c r="A56" s="16">
        <v>52</v>
      </c>
      <c r="B56" s="32" t="s">
        <v>113</v>
      </c>
      <c r="C56" s="32"/>
      <c r="D56" s="16" t="s">
        <v>115</v>
      </c>
      <c r="E56" s="47" t="s">
        <v>116</v>
      </c>
      <c r="F56" s="35">
        <v>207.3</v>
      </c>
      <c r="G56" s="36"/>
      <c r="H56" s="35"/>
      <c r="I56" s="35"/>
      <c r="J56" s="35"/>
      <c r="K56" s="36"/>
      <c r="L56" s="37"/>
      <c r="M56" s="42">
        <v>49108.71</v>
      </c>
      <c r="N56" s="43"/>
      <c r="O56" s="41">
        <f t="shared" si="0"/>
        <v>4910.871</v>
      </c>
    </row>
    <row r="57" spans="1:15" ht="38.25">
      <c r="A57" s="16">
        <v>53</v>
      </c>
      <c r="B57" s="32" t="s">
        <v>82</v>
      </c>
      <c r="C57" s="32"/>
      <c r="D57" s="34" t="s">
        <v>83</v>
      </c>
      <c r="E57" s="47" t="s">
        <v>84</v>
      </c>
      <c r="F57" s="35">
        <v>5200.2</v>
      </c>
      <c r="G57" s="36">
        <v>60</v>
      </c>
      <c r="H57" s="35">
        <v>6</v>
      </c>
      <c r="I57" s="35"/>
      <c r="J57" s="35">
        <v>130</v>
      </c>
      <c r="K57" s="36">
        <v>10</v>
      </c>
      <c r="L57" s="37">
        <v>1</v>
      </c>
      <c r="M57" s="42">
        <v>1331732.67</v>
      </c>
      <c r="N57" s="43"/>
      <c r="O57" s="41">
        <f t="shared" si="0"/>
        <v>133173.267</v>
      </c>
    </row>
    <row r="58" spans="1:15" ht="12.75">
      <c r="A58" s="2">
        <v>54</v>
      </c>
      <c r="B58" s="14" t="s">
        <v>138</v>
      </c>
      <c r="C58" s="14"/>
      <c r="D58" s="14"/>
      <c r="E58" s="15"/>
      <c r="F58" s="44">
        <f aca="true" t="shared" si="1" ref="F58:L58">SUM(F27:F57)</f>
        <v>633234.9999999999</v>
      </c>
      <c r="G58" s="45">
        <f t="shared" si="1"/>
        <v>40638</v>
      </c>
      <c r="H58" s="45">
        <f t="shared" si="1"/>
        <v>1571</v>
      </c>
      <c r="I58" s="45">
        <f t="shared" si="1"/>
        <v>135</v>
      </c>
      <c r="J58" s="45">
        <f t="shared" si="1"/>
        <v>20325</v>
      </c>
      <c r="K58" s="45">
        <f t="shared" si="1"/>
        <v>1167</v>
      </c>
      <c r="L58" s="45">
        <f t="shared" si="1"/>
        <v>162</v>
      </c>
      <c r="M58" s="46">
        <f>M27+M28+M29+M30+M31+M32+M33+M34+M35+M36+M37+M38+M39+M40+M41+M42+M43+M44+M45+M46+M47+M48+M49+M50+M51+M52+M53+M54+M55+M56+M57</f>
        <v>175297003.03</v>
      </c>
      <c r="N58" s="46"/>
      <c r="O58" s="5">
        <f>SUM(O27:O57)</f>
        <v>17529700.303000003</v>
      </c>
    </row>
  </sheetData>
  <mergeCells count="120">
    <mergeCell ref="B58:E58"/>
    <mergeCell ref="M52:N52"/>
    <mergeCell ref="M53:N53"/>
    <mergeCell ref="M45:N45"/>
    <mergeCell ref="M46:N46"/>
    <mergeCell ref="B56:C56"/>
    <mergeCell ref="B57:C57"/>
    <mergeCell ref="B55:C55"/>
    <mergeCell ref="B51:C51"/>
    <mergeCell ref="M34:N34"/>
    <mergeCell ref="M27:N27"/>
    <mergeCell ref="M28:N28"/>
    <mergeCell ref="M29:N29"/>
    <mergeCell ref="M30:N30"/>
    <mergeCell ref="M57:N57"/>
    <mergeCell ref="M58:N58"/>
    <mergeCell ref="M50:N50"/>
    <mergeCell ref="M51:N51"/>
    <mergeCell ref="M54:N54"/>
    <mergeCell ref="M55:N55"/>
    <mergeCell ref="M31:N31"/>
    <mergeCell ref="M32:N32"/>
    <mergeCell ref="M42:N42"/>
    <mergeCell ref="M56:N56"/>
    <mergeCell ref="M43:N43"/>
    <mergeCell ref="M44:N44"/>
    <mergeCell ref="M39:N39"/>
    <mergeCell ref="M40:N40"/>
    <mergeCell ref="M41:N41"/>
    <mergeCell ref="M33:N33"/>
    <mergeCell ref="M47:N47"/>
    <mergeCell ref="M48:N48"/>
    <mergeCell ref="M49:N49"/>
    <mergeCell ref="M35:N35"/>
    <mergeCell ref="M36:N36"/>
    <mergeCell ref="M37:N37"/>
    <mergeCell ref="M38:N38"/>
    <mergeCell ref="B30:C30"/>
    <mergeCell ref="B52:C52"/>
    <mergeCell ref="B53:C53"/>
    <mergeCell ref="B54:C54"/>
    <mergeCell ref="B48:C48"/>
    <mergeCell ref="B49:C49"/>
    <mergeCell ref="B50:C50"/>
    <mergeCell ref="B41:C41"/>
    <mergeCell ref="B42:C42"/>
    <mergeCell ref="B43:C43"/>
    <mergeCell ref="B44:C44"/>
    <mergeCell ref="B45:C45"/>
    <mergeCell ref="B46:C46"/>
    <mergeCell ref="B47:C47"/>
    <mergeCell ref="B37:C37"/>
    <mergeCell ref="B38:C38"/>
    <mergeCell ref="B39:C39"/>
    <mergeCell ref="B40:C40"/>
    <mergeCell ref="B33:C33"/>
    <mergeCell ref="B34:C34"/>
    <mergeCell ref="B35:C35"/>
    <mergeCell ref="B36:C36"/>
    <mergeCell ref="A23:A26"/>
    <mergeCell ref="B17:C17"/>
    <mergeCell ref="B18:C18"/>
    <mergeCell ref="B19:C19"/>
    <mergeCell ref="B20:C20"/>
    <mergeCell ref="B21:C21"/>
    <mergeCell ref="B31:C31"/>
    <mergeCell ref="B32:C32"/>
    <mergeCell ref="B5:C5"/>
    <mergeCell ref="B4:C4"/>
    <mergeCell ref="B27:C27"/>
    <mergeCell ref="B28:C28"/>
    <mergeCell ref="B29:C29"/>
    <mergeCell ref="B23:C26"/>
    <mergeCell ref="B6:C6"/>
    <mergeCell ref="B11:C11"/>
    <mergeCell ref="B12:C12"/>
    <mergeCell ref="D3:O3"/>
    <mergeCell ref="D4:O4"/>
    <mergeCell ref="D5:O5"/>
    <mergeCell ref="D6:O6"/>
    <mergeCell ref="D19:O19"/>
    <mergeCell ref="B15:C15"/>
    <mergeCell ref="B16:C16"/>
    <mergeCell ref="B13:C13"/>
    <mergeCell ref="B14:C14"/>
    <mergeCell ref="D13:O13"/>
    <mergeCell ref="B3:C3"/>
    <mergeCell ref="D7:O7"/>
    <mergeCell ref="D8:O8"/>
    <mergeCell ref="B7:C7"/>
    <mergeCell ref="B8:C8"/>
    <mergeCell ref="B9:C9"/>
    <mergeCell ref="B10:C10"/>
    <mergeCell ref="D12:O12"/>
    <mergeCell ref="D9:O9"/>
    <mergeCell ref="D11:O11"/>
    <mergeCell ref="D10:O10"/>
    <mergeCell ref="H24:H26"/>
    <mergeCell ref="I24:I26"/>
    <mergeCell ref="D14:O14"/>
    <mergeCell ref="D15:O15"/>
    <mergeCell ref="D16:O16"/>
    <mergeCell ref="F24:F26"/>
    <mergeCell ref="K25:K26"/>
    <mergeCell ref="J24:K24"/>
    <mergeCell ref="E23:E26"/>
    <mergeCell ref="B22:O22"/>
    <mergeCell ref="L24:L26"/>
    <mergeCell ref="J25:J26"/>
    <mergeCell ref="O23:O26"/>
    <mergeCell ref="A1:O1"/>
    <mergeCell ref="A2:O2"/>
    <mergeCell ref="F23:L23"/>
    <mergeCell ref="G24:G26"/>
    <mergeCell ref="D17:O17"/>
    <mergeCell ref="D18:O18"/>
    <mergeCell ref="D20:O20"/>
    <mergeCell ref="M23:N26"/>
    <mergeCell ref="D21:O21"/>
    <mergeCell ref="D23:D26"/>
  </mergeCells>
  <printOptions/>
  <pageMargins left="0.2755905511811024" right="0" top="0.3937007874015748" bottom="0.3937007874015748" header="0" footer="0"/>
  <pageSetup fitToHeight="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Бурмакин</cp:lastModifiedBy>
  <cp:lastPrinted>2007-11-16T03:10:51Z</cp:lastPrinted>
  <dcterms:created xsi:type="dcterms:W3CDTF">2007-09-22T04:26:33Z</dcterms:created>
  <dcterms:modified xsi:type="dcterms:W3CDTF">2007-11-16T03:10:56Z</dcterms:modified>
  <cp:category/>
  <cp:version/>
  <cp:contentType/>
  <cp:contentStatus/>
</cp:coreProperties>
</file>