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s_finu\shares\Почта\Отдел планирования и финансирования расходов бюджета\ОЦЕНКА о выполнении МЗ по 39 Пост\за 2021 г\на сайт\"/>
    </mc:Choice>
  </mc:AlternateContent>
  <bookViews>
    <workbookView xWindow="0" yWindow="0" windowWidth="28800" windowHeight="11280" tabRatio="914" activeTab="1"/>
  </bookViews>
  <sheets>
    <sheet name="СМИ" sheetId="10" r:id="rId1"/>
    <sheet name="Транспорт" sheetId="12" r:id="rId2"/>
    <sheet name="Молодежная политика" sheetId="17" r:id="rId3"/>
    <sheet name="Образование" sheetId="15" r:id="rId4"/>
    <sheet name="Культура и искусство" sheetId="14" r:id="rId5"/>
    <sheet name="Физ. культура и спорт" sheetId="13" r:id="rId6"/>
    <sheet name="Центр развития туризма" sheetId="16" r:id="rId7"/>
  </sheets>
  <definedNames>
    <definedName name="_xlnm._FilterDatabase" localSheetId="4" hidden="1">'Культура и искусство'!$A$11:$T$262</definedName>
    <definedName name="_xlnm._FilterDatabase" localSheetId="2" hidden="1">'Молодежная политика'!$A$11:$W$39</definedName>
    <definedName name="_xlnm._FilterDatabase" localSheetId="3" hidden="1">Образование!$A$11:$W$1550</definedName>
    <definedName name="_xlnm._FilterDatabase" localSheetId="0" hidden="1">СМИ!$A$11:$Q$11</definedName>
    <definedName name="_xlnm._FilterDatabase" localSheetId="1" hidden="1">Транспорт!$A$11:$P$19</definedName>
    <definedName name="_xlnm._FilterDatabase" localSheetId="5" hidden="1">'Физ. культура и спорт'!$A$11:$V$346</definedName>
    <definedName name="Z_033ACC5A_F6E8_468F_9BE0_86318027F274_.wvu.FilterData" localSheetId="4" hidden="1">'Культура и искусство'!$A$11:$T$11</definedName>
    <definedName name="Z_033ACC5A_F6E8_468F_9BE0_86318027F274_.wvu.FilterData" localSheetId="5" hidden="1">'Физ. культура и спорт'!$A$11:$S$346</definedName>
    <definedName name="Z_0955B959_3DAE_4E74_A781_C345CDB5E7D4_.wvu.FilterData" localSheetId="3" hidden="1">Образование!$M$10:$P$1545</definedName>
    <definedName name="Z_0956D61B_E97A_4B11_83DC_CA607E3E5B04_.wvu.FilterData" localSheetId="3" hidden="1">Образование!$M$10:$P$1545</definedName>
    <definedName name="Z_2520D3D7_8B65_45CB_BEB1_3C394BD29D04_.wvu.FilterData" localSheetId="4" hidden="1">'Культура и искусство'!$A$11:$T$11</definedName>
    <definedName name="Z_2732AE8A_56AB_4034_A6FB_43FEC9F0E9B7_.wvu.FilterData" localSheetId="3" hidden="1">Образование!$M$10:$P$1545</definedName>
    <definedName name="Z_2C3B3F99_6854_499B_B4FB_AA99758E2C38_.wvu.FilterData" localSheetId="5" hidden="1">'Физ. культура и спорт'!$A$11:$S$346</definedName>
    <definedName name="Z_2D6C5878_5CA0_47B0_A1F6_4B79C0A506DE_.wvu.FilterData" localSheetId="4" hidden="1">'Культура и искусство'!$A$11:$T$11</definedName>
    <definedName name="Z_2D6C5878_5CA0_47B0_A1F6_4B79C0A506DE_.wvu.FilterData" localSheetId="2" hidden="1">'Молодежная политика'!$A$11:$W$11</definedName>
    <definedName name="Z_2D6C5878_5CA0_47B0_A1F6_4B79C0A506DE_.wvu.FilterData" localSheetId="3" hidden="1">Образование!$A$11:$Y$1545</definedName>
    <definedName name="Z_2D6C5878_5CA0_47B0_A1F6_4B79C0A506DE_.wvu.FilterData" localSheetId="0" hidden="1">СМИ!$A$11:$Q$11</definedName>
    <definedName name="Z_2D6C5878_5CA0_47B0_A1F6_4B79C0A506DE_.wvu.FilterData" localSheetId="1" hidden="1">Транспорт!$A$11:$P$19</definedName>
    <definedName name="Z_2D6C5878_5CA0_47B0_A1F6_4B79C0A506DE_.wvu.FilterData" localSheetId="5" hidden="1">'Физ. культура и спорт'!$A$11:$S$346</definedName>
    <definedName name="Z_2D6C5878_5CA0_47B0_A1F6_4B79C0A506DE_.wvu.PrintArea" localSheetId="4" hidden="1">'Культура и искусство'!$A$1:$R$72</definedName>
    <definedName name="Z_2D6C5878_5CA0_47B0_A1F6_4B79C0A506DE_.wvu.PrintArea" localSheetId="2" hidden="1">'Молодежная политика'!$A$1:$P$36</definedName>
    <definedName name="Z_2D6C5878_5CA0_47B0_A1F6_4B79C0A506DE_.wvu.PrintArea" localSheetId="3" hidden="1">Образование!$A$1:$R$1545</definedName>
    <definedName name="Z_2D6C5878_5CA0_47B0_A1F6_4B79C0A506DE_.wvu.PrintArea" localSheetId="0" hidden="1">СМИ!$A$1:$Q$16</definedName>
    <definedName name="Z_2D6C5878_5CA0_47B0_A1F6_4B79C0A506DE_.wvu.PrintArea" localSheetId="1" hidden="1">Транспорт!$A$1:$P$19</definedName>
    <definedName name="Z_2D6C5878_5CA0_47B0_A1F6_4B79C0A506DE_.wvu.PrintArea" localSheetId="5" hidden="1">'Физ. культура и спорт'!$A$1:$R$346</definedName>
    <definedName name="Z_2D6C5878_5CA0_47B0_A1F6_4B79C0A506DE_.wvu.PrintTitles" localSheetId="4" hidden="1">'Культура и искусство'!$8:$11</definedName>
    <definedName name="Z_2D6C5878_5CA0_47B0_A1F6_4B79C0A506DE_.wvu.PrintTitles" localSheetId="3" hidden="1">Образование!$8:$11</definedName>
    <definedName name="Z_2D6C5878_5CA0_47B0_A1F6_4B79C0A506DE_.wvu.PrintTitles" localSheetId="5" hidden="1">'Физ. культура и спорт'!$8:$11</definedName>
    <definedName name="Z_2DD737CB_B0D9_47C5_BDEA_157654AB6C9F_.wvu.FilterData" localSheetId="5" hidden="1">'Физ. культура и спорт'!$A$11:$S$346</definedName>
    <definedName name="Z_2F9334D6_A533_473B_BC1E_2B78C82C5E2F_.wvu.FilterData" localSheetId="3" hidden="1">Образование!$M$10:$P$1545</definedName>
    <definedName name="Z_2F968017_4CFC_4E60_BE50_CDB2F6944221_.wvu.FilterData" localSheetId="5" hidden="1">'Физ. культура и спорт'!$A$11:$S$346</definedName>
    <definedName name="Z_36DBF485_7D0C_49F8_A3A3_0F6FBAD79FF9_.wvu.FilterData" localSheetId="5" hidden="1">'Физ. культура и спорт'!$A$11:$S$346</definedName>
    <definedName name="Z_3BBAFB9D_1760_4C6E_92A6_EDBC26BB995F_.wvu.FilterData" localSheetId="4" hidden="1">'Культура и искусство'!$A$11:$T$262</definedName>
    <definedName name="Z_3BBAFB9D_1760_4C6E_92A6_EDBC26BB995F_.wvu.FilterData" localSheetId="0" hidden="1">СМИ!$A$11:$Q$11</definedName>
    <definedName name="Z_3E3B0A2F_0BF7_414E_A04F_B9F3DBE95943_.wvu.FilterData" localSheetId="3" hidden="1">Образование!$M$10:$P$1545</definedName>
    <definedName name="Z_3E3B0A2F_0BF7_414E_A04F_B9F3DBE95943_.wvu.FilterData" localSheetId="0" hidden="1">СМИ!$A$11:$Q$11</definedName>
    <definedName name="Z_5091A97D_793B_47DE_B525_A249A8001771_.wvu.FilterData" localSheetId="4" hidden="1">'Культура и искусство'!$A$11:$T$262</definedName>
    <definedName name="Z_5091A97D_793B_47DE_B525_A249A8001771_.wvu.FilterData" localSheetId="2" hidden="1">'Молодежная политика'!$A$11:$W$11</definedName>
    <definedName name="Z_5091A97D_793B_47DE_B525_A249A8001771_.wvu.FilterData" localSheetId="3" hidden="1">Образование!$A$11:$R$1545</definedName>
    <definedName name="Z_5091A97D_793B_47DE_B525_A249A8001771_.wvu.FilterData" localSheetId="0" hidden="1">СМИ!$A$11:$Q$11</definedName>
    <definedName name="Z_5091A97D_793B_47DE_B525_A249A8001771_.wvu.FilterData" localSheetId="1" hidden="1">Транспорт!$A$11:$P$19</definedName>
    <definedName name="Z_5091A97D_793B_47DE_B525_A249A8001771_.wvu.FilterData" localSheetId="5" hidden="1">'Физ. культура и спорт'!$A$10:$S$346</definedName>
    <definedName name="Z_5091A97D_793B_47DE_B525_A249A8001771_.wvu.PrintArea" localSheetId="4" hidden="1">'Культура и искусство'!$A$1:$R$262</definedName>
    <definedName name="Z_5091A97D_793B_47DE_B525_A249A8001771_.wvu.PrintArea" localSheetId="2" hidden="1">'Молодежная политика'!$A$1:$P$38</definedName>
    <definedName name="Z_5091A97D_793B_47DE_B525_A249A8001771_.wvu.PrintArea" localSheetId="3" hidden="1">Образование!$A$1:$R$1545</definedName>
    <definedName name="Z_5091A97D_793B_47DE_B525_A249A8001771_.wvu.PrintArea" localSheetId="0" hidden="1">СМИ!$A$1:$Q$19</definedName>
    <definedName name="Z_5091A97D_793B_47DE_B525_A249A8001771_.wvu.PrintArea" localSheetId="1" hidden="1">Транспорт!$A$1:$P$19</definedName>
    <definedName name="Z_5091A97D_793B_47DE_B525_A249A8001771_.wvu.PrintArea" localSheetId="5" hidden="1">'Физ. культура и спорт'!$A$1:$R$346</definedName>
    <definedName name="Z_5091A97D_793B_47DE_B525_A249A8001771_.wvu.PrintTitles" localSheetId="4" hidden="1">'Культура и искусство'!$8:$11</definedName>
    <definedName name="Z_5091A97D_793B_47DE_B525_A249A8001771_.wvu.PrintTitles" localSheetId="3" hidden="1">Образование!$8:$11</definedName>
    <definedName name="Z_5091A97D_793B_47DE_B525_A249A8001771_.wvu.PrintTitles" localSheetId="5" hidden="1">'Физ. культура и спорт'!$8:$11</definedName>
    <definedName name="Z_5091A97D_793B_47DE_B525_A249A8001771_.wvu.Rows" localSheetId="4" hidden="1">'Культура и искусство'!#REF!</definedName>
    <definedName name="Z_67E613C5_F76D_4856_8AAA_28FF17E16D22_.wvu.FilterData" localSheetId="3" hidden="1">Образование!$M$10:$P$1545</definedName>
    <definedName name="Z_70AE40DF_D803_42D1_B298_1FEAC20A3AB2_.wvu.FilterData" localSheetId="3" hidden="1">Образование!$M$10:$P$1545</definedName>
    <definedName name="Z_7CA40E2D_3C7F_4549_9D20_25FE1D1E705F_.wvu.FilterData" localSheetId="5" hidden="1">'Физ. культура и спорт'!$A$11:$S$346</definedName>
    <definedName name="Z_7F65764D_7B01_4E4A_8385_FB1A276FACDF_.wvu.FilterData" localSheetId="3" hidden="1">Образование!$A$11:$Y$1545</definedName>
    <definedName name="Z_81534A1A_8986_49B9_B7A5_081083916047_.wvu.FilterData" localSheetId="4" hidden="1">'Культура и искусство'!$A$11:$T$262</definedName>
    <definedName name="Z_81534A1A_8986_49B9_B7A5_081083916047_.wvu.FilterData" localSheetId="2" hidden="1">'Молодежная политика'!$A$11:$W$11</definedName>
    <definedName name="Z_8B442B61_14BB_49F3_92AE_43A99F677C0D_.wvu.FilterData" localSheetId="5" hidden="1">'Физ. культура и спорт'!$A$11:$S$346</definedName>
    <definedName name="Z_8D2F08FA_A259_443E_B8F1_13F38A887ED9_.wvu.FilterData" localSheetId="3" hidden="1">Образование!$A$11:$Y$1545</definedName>
    <definedName name="Z_9ECC7E71_FAFE_45D6_B469_8E97733C6B02_.wvu.FilterData" localSheetId="5" hidden="1">'Физ. культура и спорт'!$A$11:$S$346</definedName>
    <definedName name="Z_A84849BF_FC0F_466E_A1F7_E2020CC4114A_.wvu.FilterData" localSheetId="4" hidden="1">'Культура и искусство'!$A$11:$T$262</definedName>
    <definedName name="Z_A84849BF_FC0F_466E_A1F7_E2020CC4114A_.wvu.FilterData" localSheetId="2" hidden="1">'Молодежная политика'!$A$11:$W$11</definedName>
    <definedName name="Z_A84849BF_FC0F_466E_A1F7_E2020CC4114A_.wvu.FilterData" localSheetId="3" hidden="1">Образование!$M$10:$P$1545</definedName>
    <definedName name="Z_A84849BF_FC0F_466E_A1F7_E2020CC4114A_.wvu.FilterData" localSheetId="0" hidden="1">СМИ!$A$11:$Q$11</definedName>
    <definedName name="Z_A84849BF_FC0F_466E_A1F7_E2020CC4114A_.wvu.FilterData" localSheetId="1" hidden="1">Транспорт!$A$11:$P$19</definedName>
    <definedName name="Z_A84849BF_FC0F_466E_A1F7_E2020CC4114A_.wvu.FilterData" localSheetId="5" hidden="1">'Физ. культура и спорт'!$A$10:$S$346</definedName>
    <definedName name="Z_A84849BF_FC0F_466E_A1F7_E2020CC4114A_.wvu.PrintArea" localSheetId="4" hidden="1">'Культура и искусство'!$A$1:$R$262</definedName>
    <definedName name="Z_A84849BF_FC0F_466E_A1F7_E2020CC4114A_.wvu.PrintArea" localSheetId="2" hidden="1">'Молодежная политика'!$A$1:$P$38</definedName>
    <definedName name="Z_A84849BF_FC0F_466E_A1F7_E2020CC4114A_.wvu.PrintArea" localSheetId="3" hidden="1">Образование!$A$1:$R$1545</definedName>
    <definedName name="Z_A84849BF_FC0F_466E_A1F7_E2020CC4114A_.wvu.PrintArea" localSheetId="0" hidden="1">СМИ!$A$1:$Q$16</definedName>
    <definedName name="Z_A84849BF_FC0F_466E_A1F7_E2020CC4114A_.wvu.PrintArea" localSheetId="1" hidden="1">Транспорт!$A$1:$P$19</definedName>
    <definedName name="Z_A84849BF_FC0F_466E_A1F7_E2020CC4114A_.wvu.PrintArea" localSheetId="5" hidden="1">'Физ. культура и спорт'!$A$1:$R$346</definedName>
    <definedName name="Z_A84849BF_FC0F_466E_A1F7_E2020CC4114A_.wvu.PrintTitles" localSheetId="4" hidden="1">'Культура и искусство'!$8:$11</definedName>
    <definedName name="Z_A84849BF_FC0F_466E_A1F7_E2020CC4114A_.wvu.PrintTitles" localSheetId="3" hidden="1">Образование!$8:$11</definedName>
    <definedName name="Z_A84849BF_FC0F_466E_A1F7_E2020CC4114A_.wvu.PrintTitles" localSheetId="5" hidden="1">'Физ. культура и спорт'!$8:$11</definedName>
    <definedName name="Z_AC15E382_E0E0_4B69_B985_14B63E31F51C_.wvu.FilterData" localSheetId="5" hidden="1">'Физ. культура и спорт'!$A$11:$S$346</definedName>
    <definedName name="Z_B743A953_CA43_4945_9E51_BC474F2C688F_.wvu.FilterData" localSheetId="5" hidden="1">'Физ. культура и спорт'!$A$11:$S$346</definedName>
    <definedName name="Z_BF2E1CD2_29A2_4222_9DA3_D4919BDF686E_.wvu.FilterData" localSheetId="4" hidden="1">'Культура и искусство'!$A$11:$T$262</definedName>
    <definedName name="Z_BF2E1CD2_29A2_4222_9DA3_D4919BDF686E_.wvu.FilterData" localSheetId="2" hidden="1">'Молодежная политика'!$A$11:$W$11</definedName>
    <definedName name="Z_BF2E1CD2_29A2_4222_9DA3_D4919BDF686E_.wvu.FilterData" localSheetId="3" hidden="1">Образование!$A$11:$W$1545</definedName>
    <definedName name="Z_BF2E1CD2_29A2_4222_9DA3_D4919BDF686E_.wvu.FilterData" localSheetId="0" hidden="1">СМИ!$A$11:$Q$11</definedName>
    <definedName name="Z_BF2E1CD2_29A2_4222_9DA3_D4919BDF686E_.wvu.FilterData" localSheetId="1" hidden="1">Транспорт!$A$11:$P$19</definedName>
    <definedName name="Z_BF2E1CD2_29A2_4222_9DA3_D4919BDF686E_.wvu.FilterData" localSheetId="5" hidden="1">'Физ. культура и спорт'!$A$10:$S$346</definedName>
    <definedName name="Z_BF2E1CD2_29A2_4222_9DA3_D4919BDF686E_.wvu.PrintArea" localSheetId="4" hidden="1">'Культура и искусство'!$A$1:$R$72</definedName>
    <definedName name="Z_BF2E1CD2_29A2_4222_9DA3_D4919BDF686E_.wvu.PrintArea" localSheetId="2" hidden="1">'Молодежная политика'!$A$1:$P$36</definedName>
    <definedName name="Z_BF2E1CD2_29A2_4222_9DA3_D4919BDF686E_.wvu.PrintArea" localSheetId="3" hidden="1">Образование!$A$1:$R$1545</definedName>
    <definedName name="Z_BF2E1CD2_29A2_4222_9DA3_D4919BDF686E_.wvu.PrintArea" localSheetId="0" hidden="1">СМИ!$A$1:$Q$16</definedName>
    <definedName name="Z_BF2E1CD2_29A2_4222_9DA3_D4919BDF686E_.wvu.PrintArea" localSheetId="1" hidden="1">Транспорт!$A$1:$P$19</definedName>
    <definedName name="Z_BF2E1CD2_29A2_4222_9DA3_D4919BDF686E_.wvu.PrintArea" localSheetId="5" hidden="1">'Физ. культура и спорт'!$A$1:$R$346</definedName>
    <definedName name="Z_BF2E1CD2_29A2_4222_9DA3_D4919BDF686E_.wvu.PrintTitles" localSheetId="4" hidden="1">'Культура и искусство'!$8:$11</definedName>
    <definedName name="Z_BF2E1CD2_29A2_4222_9DA3_D4919BDF686E_.wvu.PrintTitles" localSheetId="3" hidden="1">Образование!$8:$11</definedName>
    <definedName name="Z_BF2E1CD2_29A2_4222_9DA3_D4919BDF686E_.wvu.PrintTitles" localSheetId="5" hidden="1">'Физ. культура и спорт'!$8:$11</definedName>
    <definedName name="Z_C45CE242_2B20_4763_ACD1_FAAE2489E87E_.wvu.FilterData" localSheetId="3" hidden="1">Образование!$M$10:$P$1545</definedName>
    <definedName name="Z_C9F1CD8B_88B9_4DAE_A4BC_66122758B494_.wvu.FilterData" localSheetId="4" hidden="1">'Культура и искусство'!$A$11:$T$262</definedName>
    <definedName name="Z_C9F1CD8B_88B9_4DAE_A4BC_66122758B494_.wvu.FilterData" localSheetId="2" hidden="1">'Молодежная политика'!#REF!</definedName>
    <definedName name="Z_C9F1CD8B_88B9_4DAE_A4BC_66122758B494_.wvu.FilterData" localSheetId="3" hidden="1">Образование!$A$11:$W$1545</definedName>
    <definedName name="Z_C9F1CD8B_88B9_4DAE_A4BC_66122758B494_.wvu.FilterData" localSheetId="0" hidden="1">СМИ!$A$11:$Q$11</definedName>
    <definedName name="Z_C9F1CD8B_88B9_4DAE_A4BC_66122758B494_.wvu.FilterData" localSheetId="1" hidden="1">Транспорт!$A$11:$P$19</definedName>
    <definedName name="Z_C9F1CD8B_88B9_4DAE_A4BC_66122758B494_.wvu.FilterData" localSheetId="5" hidden="1">'Физ. культура и спорт'!$A$11:$S$346</definedName>
    <definedName name="Z_C9F1CD8B_88B9_4DAE_A4BC_66122758B494_.wvu.PrintArea" localSheetId="4" hidden="1">'Культура и искусство'!$A$1:$R$72</definedName>
    <definedName name="Z_C9F1CD8B_88B9_4DAE_A4BC_66122758B494_.wvu.PrintArea" localSheetId="2" hidden="1">'Молодежная политика'!$A$1:$P$38</definedName>
    <definedName name="Z_C9F1CD8B_88B9_4DAE_A4BC_66122758B494_.wvu.PrintArea" localSheetId="3" hidden="1">Образование!$A$1:$R$1545</definedName>
    <definedName name="Z_C9F1CD8B_88B9_4DAE_A4BC_66122758B494_.wvu.PrintArea" localSheetId="0" hidden="1">СМИ!$A$1:$Q$19</definedName>
    <definedName name="Z_C9F1CD8B_88B9_4DAE_A4BC_66122758B494_.wvu.PrintArea" localSheetId="1" hidden="1">Транспорт!$A$1:$P$19</definedName>
    <definedName name="Z_C9F1CD8B_88B9_4DAE_A4BC_66122758B494_.wvu.PrintArea" localSheetId="5" hidden="1">'Физ. культура и спорт'!$A$1:$R$346</definedName>
    <definedName name="Z_C9F1CD8B_88B9_4DAE_A4BC_66122758B494_.wvu.PrintTitles" localSheetId="4" hidden="1">'Культура и искусство'!$8:$11</definedName>
    <definedName name="Z_C9F1CD8B_88B9_4DAE_A4BC_66122758B494_.wvu.PrintTitles" localSheetId="3" hidden="1">Образование!$8:$11</definedName>
    <definedName name="Z_C9F1CD8B_88B9_4DAE_A4BC_66122758B494_.wvu.PrintTitles" localSheetId="5" hidden="1">'Физ. культура и спорт'!$8:$11</definedName>
    <definedName name="Z_CED6D38D_B150_4366_AE22_30D69F74BD59_.wvu.FilterData" localSheetId="3" hidden="1">Образование!$M$10:$P$1545</definedName>
    <definedName name="Z_D4F06A79_25CD_4E1F_81D3_D42C35BBC922_.wvu.FilterData" localSheetId="3" hidden="1">Образование!$M$10:$P$1545</definedName>
    <definedName name="Z_DA76438A_0BDE_4A16_AEA8_EFC9376B0CD0_.wvu.FilterData" localSheetId="3" hidden="1">Образование!$M$10:$P$1545</definedName>
    <definedName name="Z_DAF24E9F_6A9A_4493_B995_4A02A8EB1739_.wvu.FilterData" localSheetId="3" hidden="1">Образование!$M$10:$P$1545</definedName>
    <definedName name="Z_DE8DE231_61EC_41F1_BB6F_C716886A0033_.wvu.FilterData" localSheetId="3" hidden="1">Образование!$M$10:$P$1545</definedName>
    <definedName name="Z_E26C9876_3E14_488F_A782_D0CA8D4FC6AB_.wvu.FilterData" localSheetId="3" hidden="1">Образование!$M$10:$P$1545</definedName>
    <definedName name="Z_E4BD1A1A_2CC3_4069_826B_C1E95A927C84_.wvu.FilterData" localSheetId="5" hidden="1">'Физ. культура и спорт'!$A$11:$S$346</definedName>
    <definedName name="Z_F0AC7664_7833_44DD_99FD_120A3923E500_.wvu.FilterData" localSheetId="4" hidden="1">'Культура и искусство'!$A$11:$T$11</definedName>
    <definedName name="Z_F0AC7664_7833_44DD_99FD_120A3923E500_.wvu.FilterData" localSheetId="2" hidden="1">'Молодежная политика'!$A$11:$W$11</definedName>
    <definedName name="Z_F0AC7664_7833_44DD_99FD_120A3923E500_.wvu.FilterData" localSheetId="3" hidden="1">Образование!$A$11:$Y$1545</definedName>
    <definedName name="Z_F0AC7664_7833_44DD_99FD_120A3923E500_.wvu.FilterData" localSheetId="0" hidden="1">СМИ!$A$11:$Q$11</definedName>
    <definedName name="Z_F0AC7664_7833_44DD_99FD_120A3923E500_.wvu.FilterData" localSheetId="1" hidden="1">Транспорт!$A$11:$P$19</definedName>
    <definedName name="Z_F0AC7664_7833_44DD_99FD_120A3923E500_.wvu.FilterData" localSheetId="5" hidden="1">'Физ. культура и спорт'!$A$10:$S$346</definedName>
    <definedName name="Z_F0AC7664_7833_44DD_99FD_120A3923E500_.wvu.PrintArea" localSheetId="4" hidden="1">'Культура и искусство'!$A$1:$R$262</definedName>
    <definedName name="Z_F0AC7664_7833_44DD_99FD_120A3923E500_.wvu.PrintArea" localSheetId="2" hidden="1">'Молодежная политика'!$A$1:$P$36</definedName>
    <definedName name="Z_F0AC7664_7833_44DD_99FD_120A3923E500_.wvu.PrintArea" localSheetId="3" hidden="1">Образование!$A$1:$R$1545</definedName>
    <definedName name="Z_F0AC7664_7833_44DD_99FD_120A3923E500_.wvu.PrintArea" localSheetId="0" hidden="1">СМИ!$A$1:$Q$16</definedName>
    <definedName name="Z_F0AC7664_7833_44DD_99FD_120A3923E500_.wvu.PrintArea" localSheetId="1" hidden="1">Транспорт!$A$1:$P$19</definedName>
    <definedName name="Z_F0AC7664_7833_44DD_99FD_120A3923E500_.wvu.PrintArea" localSheetId="5" hidden="1">'Физ. культура и спорт'!$A$1:$R$346</definedName>
    <definedName name="Z_F0AC7664_7833_44DD_99FD_120A3923E500_.wvu.PrintTitles" localSheetId="4" hidden="1">'Культура и искусство'!$8:$11</definedName>
    <definedName name="Z_F0AC7664_7833_44DD_99FD_120A3923E500_.wvu.PrintTitles" localSheetId="3" hidden="1">Образование!$8:$11</definedName>
    <definedName name="Z_F0AC7664_7833_44DD_99FD_120A3923E500_.wvu.PrintTitles" localSheetId="5" hidden="1">'Физ. культура и спорт'!$8:$11</definedName>
    <definedName name="Z_F534B591_7C6F_4835_B2CD_C5C5454A8183_.wvu.FilterData" localSheetId="5" hidden="1">'Физ. культура и спорт'!$A$11:$S$346</definedName>
    <definedName name="Z_F71A351D_3B59_4B4B_8B7C_016E2F790291_.wvu.FilterData" localSheetId="3" hidden="1">Образование!$M$10:$P$1545</definedName>
    <definedName name="Z_F9BA47B9_B2D9_42A0_AC57_F283C7A6DD13_.wvu.FilterData" localSheetId="5" hidden="1">'Физ. культура и спорт'!$A$11:$S$346</definedName>
    <definedName name="Z_FB9F6257_6C04_42F3_9B20_CD739CE2F0C0_.wvu.FilterData" localSheetId="4" hidden="1">'Культура и искусство'!$A$11:$T$262</definedName>
    <definedName name="Z_FB9F6257_6C04_42F3_9B20_CD739CE2F0C0_.wvu.FilterData" localSheetId="2" hidden="1">'Молодежная политика'!$A$11:$W$11</definedName>
    <definedName name="Z_FB9F6257_6C04_42F3_9B20_CD739CE2F0C0_.wvu.FilterData" localSheetId="3" hidden="1">Образование!$A$11:$Y$1545</definedName>
    <definedName name="Z_FB9F6257_6C04_42F3_9B20_CD739CE2F0C0_.wvu.FilterData" localSheetId="0" hidden="1">СМИ!$A$11:$Q$11</definedName>
    <definedName name="Z_FB9F6257_6C04_42F3_9B20_CD739CE2F0C0_.wvu.FilterData" localSheetId="1" hidden="1">Транспорт!$A$11:$P$19</definedName>
    <definedName name="Z_FB9F6257_6C04_42F3_9B20_CD739CE2F0C0_.wvu.FilterData" localSheetId="5" hidden="1">'Физ. культура и спорт'!$A$10:$S$346</definedName>
    <definedName name="Z_FB9F6257_6C04_42F3_9B20_CD739CE2F0C0_.wvu.PrintArea" localSheetId="4" hidden="1">'Культура и искусство'!$A$1:$R$262</definedName>
    <definedName name="Z_FB9F6257_6C04_42F3_9B20_CD739CE2F0C0_.wvu.PrintArea" localSheetId="2" hidden="1">'Молодежная политика'!$A$1:$P$36</definedName>
    <definedName name="Z_FB9F6257_6C04_42F3_9B20_CD739CE2F0C0_.wvu.PrintArea" localSheetId="3" hidden="1">Образование!$A$1:$R$1545</definedName>
    <definedName name="Z_FB9F6257_6C04_42F3_9B20_CD739CE2F0C0_.wvu.PrintArea" localSheetId="0" hidden="1">СМИ!$A$1:$Q$19</definedName>
    <definedName name="Z_FB9F6257_6C04_42F3_9B20_CD739CE2F0C0_.wvu.PrintArea" localSheetId="5" hidden="1">'Физ. культура и спорт'!$A$1:$R$346</definedName>
    <definedName name="Z_FB9F6257_6C04_42F3_9B20_CD739CE2F0C0_.wvu.PrintTitles" localSheetId="4" hidden="1">'Культура и искусство'!$8:$11</definedName>
    <definedName name="Z_FB9F6257_6C04_42F3_9B20_CD739CE2F0C0_.wvu.PrintTitles" localSheetId="3" hidden="1">Образование!$8:$11</definedName>
    <definedName name="Z_FB9F6257_6C04_42F3_9B20_CD739CE2F0C0_.wvu.PrintTitles" localSheetId="5" hidden="1">'Физ. культура и спорт'!$8:$11</definedName>
    <definedName name="Z_FC85F26C_9B9B_4506_B5EB_E996D84C9448_.wvu.FilterData" localSheetId="5" hidden="1">'Физ. культура и спорт'!$A$11:$S$346</definedName>
    <definedName name="_xlnm.Print_Titles" localSheetId="4">'Культура и искусство'!$8:$11</definedName>
    <definedName name="_xlnm.Print_Titles" localSheetId="3">Образование!$8:$11</definedName>
    <definedName name="_xlnm.Print_Titles" localSheetId="5">'Физ. культура и спорт'!$8:$11</definedName>
    <definedName name="_xlnm.Print_Titles" localSheetId="6">'Центр развития туризма'!#REF!</definedName>
    <definedName name="_xlnm.Print_Area" localSheetId="4">'Культура и искусство'!$A$1:$S$262</definedName>
    <definedName name="_xlnm.Print_Area" localSheetId="2">'Молодежная политика'!$A$1:$Q$39</definedName>
    <definedName name="_xlnm.Print_Area" localSheetId="3">Образование!$A$1:$S$1550</definedName>
    <definedName name="_xlnm.Print_Area" localSheetId="0">СМИ!$A$1:$Q$25</definedName>
    <definedName name="_xlnm.Print_Area" localSheetId="1">Транспорт!$A$1:$Q$20</definedName>
    <definedName name="_xlnm.Print_Area" localSheetId="5">'Физ. культура и спорт'!$A$1:$S$346</definedName>
    <definedName name="_xlnm.Print_Area" localSheetId="6">'Центр развития туризма'!$A$1:$Q$19</definedName>
  </definedNames>
  <calcPr calcId="152511"/>
  <customWorkbookViews>
    <customWorkbookView name="Воронина Марина Петровна - Личное представление" guid="{FB9F6257-6C04-42F3-9B20-CD739CE2F0C0}" mergeInterval="0" personalView="1" maximized="1" xWindow="-8" yWindow="-8" windowWidth="1936" windowHeight="1066" tabRatio="746" activeSheetId="5"/>
    <customWorkbookView name="Пикулина Анна Олеговна - Личное представление" guid="{2D6C5878-5CA0-47B0-A1F6-4B79C0A506DE}" mergeInterval="0" personalView="1" maximized="1" xWindow="-8" yWindow="-8" windowWidth="1936" windowHeight="1056" tabRatio="746" activeSheetId="5" showComments="commIndAndComment"/>
    <customWorkbookView name="Анна Александровна Тапсиева - Личное представление" guid="{F0AC7664-7833-44DD-99FD-120A3923E500}" mergeInterval="0" personalView="1" maximized="1" xWindow="-8" yWindow="-8" windowWidth="1936" windowHeight="1066" tabRatio="746" activeSheetId="7"/>
    <customWorkbookView name="Петленко Алина Олеговна - Личное представление" guid="{5091A97D-793B-47DE-B525-A249A8001771}" mergeInterval="0" personalView="1" maximized="1" xWindow="-8" yWindow="-8" windowWidth="1936" windowHeight="1066" tabRatio="746" activeSheetId="5"/>
    <customWorkbookView name="Гашева Роза Васильевна - Личное представление" guid="{A84849BF-FC0F-466E-A1F7-E2020CC4114A}" mergeInterval="0" personalView="1" xWindow="5" yWindow="3" windowWidth="1296" windowHeight="1010" tabRatio="746" activeSheetId="6"/>
    <customWorkbookView name="Лачинова Эльвира Бахтияр Кызы - Личное представление" guid="{BF2E1CD2-29A2-4222-9DA3-D4919BDF686E}" mergeInterval="0" personalView="1" maximized="1" xWindow="-8" yWindow="-8" windowWidth="1936" windowHeight="1056" tabRatio="746" activeSheetId="5"/>
    <customWorkbookView name="Малахова Светлана Михайловна - Личное представление" guid="{C9F1CD8B-88B9-4DAE-A4BC-66122758B494}" mergeInterval="0" personalView="1" maximized="1" xWindow="-8" yWindow="-8" windowWidth="1936" windowHeight="1056" tabRatio="746" activeSheetId="5" showComments="commIndAndComment"/>
  </customWorkbookViews>
</workbook>
</file>

<file path=xl/calcChain.xml><?xml version="1.0" encoding="utf-8"?>
<calcChain xmlns="http://schemas.openxmlformats.org/spreadsheetml/2006/main">
  <c r="N39" i="17" l="1"/>
  <c r="N34" i="17"/>
  <c r="M22" i="17"/>
  <c r="N25" i="17" s="1"/>
  <c r="N20" i="17"/>
  <c r="M36" i="17"/>
  <c r="H36" i="17"/>
  <c r="F36" i="17"/>
  <c r="G39" i="17" s="1"/>
  <c r="I35" i="17"/>
  <c r="H35" i="17"/>
  <c r="F33" i="17"/>
  <c r="G34" i="17" s="1"/>
  <c r="O34" i="17" s="1"/>
  <c r="H31" i="17"/>
  <c r="I30" i="17"/>
  <c r="H30" i="17"/>
  <c r="F28" i="17"/>
  <c r="G29" i="17" s="1"/>
  <c r="M27" i="17"/>
  <c r="N29" i="17" s="1"/>
  <c r="I26" i="17"/>
  <c r="H26" i="17"/>
  <c r="F24" i="17"/>
  <c r="G25" i="17" s="1"/>
  <c r="I21" i="17"/>
  <c r="H21" i="17"/>
  <c r="F19" i="17"/>
  <c r="G20" i="17" s="1"/>
  <c r="H18" i="17"/>
  <c r="I17" i="17"/>
  <c r="H17" i="17"/>
  <c r="F15" i="17"/>
  <c r="F14" i="17"/>
  <c r="M13" i="17"/>
  <c r="N16" i="17" s="1"/>
  <c r="I12" i="17"/>
  <c r="H12" i="17"/>
  <c r="G19" i="16"/>
  <c r="M18" i="16"/>
  <c r="H18" i="16"/>
  <c r="H17" i="16"/>
  <c r="G16" i="16"/>
  <c r="G13" i="16"/>
  <c r="O39" i="17" l="1"/>
  <c r="G16" i="17"/>
  <c r="O16" i="17" s="1"/>
  <c r="O20" i="17"/>
  <c r="O25" i="17"/>
  <c r="N19" i="16"/>
  <c r="O19" i="16" s="1"/>
  <c r="O29" i="17" l="1"/>
  <c r="M15" i="16" l="1"/>
  <c r="N16" i="16" s="1"/>
  <c r="H15" i="16"/>
  <c r="I14" i="16"/>
  <c r="H14" i="16"/>
  <c r="N13" i="16"/>
  <c r="O13" i="16" s="1"/>
  <c r="I11" i="16"/>
  <c r="O16" i="16" l="1"/>
  <c r="I1439" i="15"/>
  <c r="I1383" i="15"/>
  <c r="O1186" i="15"/>
  <c r="P1187" i="15" s="1"/>
  <c r="I1103" i="15"/>
  <c r="J1074" i="15"/>
  <c r="J1073" i="15"/>
  <c r="O1071" i="15"/>
  <c r="P1072" i="15" s="1"/>
  <c r="H1071" i="15"/>
  <c r="I1072" i="15" s="1"/>
  <c r="J1071" i="15"/>
  <c r="K1070" i="15"/>
  <c r="J1070" i="15"/>
  <c r="I988" i="15"/>
  <c r="J987" i="15"/>
  <c r="O980" i="15"/>
  <c r="P985" i="15" s="1"/>
  <c r="I978" i="15"/>
  <c r="O929" i="15"/>
  <c r="P934" i="15" s="1"/>
  <c r="I927" i="15"/>
  <c r="J898" i="15"/>
  <c r="J897" i="15"/>
  <c r="I875" i="15"/>
  <c r="I840" i="15"/>
  <c r="I833" i="15"/>
  <c r="I563" i="15"/>
  <c r="I735" i="15"/>
  <c r="O506" i="15"/>
  <c r="P507" i="15" s="1"/>
  <c r="J506" i="15"/>
  <c r="H506" i="15"/>
  <c r="I507" i="15" s="1"/>
  <c r="K505" i="15"/>
  <c r="J505" i="15"/>
  <c r="O503" i="15"/>
  <c r="P504" i="15" s="1"/>
  <c r="J503" i="15"/>
  <c r="H503" i="15"/>
  <c r="I504" i="15" s="1"/>
  <c r="K502" i="15"/>
  <c r="J502" i="15"/>
  <c r="O500" i="15"/>
  <c r="P501" i="15" s="1"/>
  <c r="J500" i="15"/>
  <c r="H500" i="15"/>
  <c r="I501" i="15" s="1"/>
  <c r="K499" i="15"/>
  <c r="J499" i="15"/>
  <c r="Q1072" i="15" l="1"/>
  <c r="Q507" i="15"/>
  <c r="Q501" i="15"/>
  <c r="Q504" i="15"/>
  <c r="I964" i="15" l="1"/>
  <c r="I960" i="15"/>
  <c r="O409" i="15"/>
  <c r="I411" i="15"/>
  <c r="I406" i="15"/>
  <c r="I401" i="15"/>
  <c r="I396" i="15"/>
  <c r="O390" i="15"/>
  <c r="I391" i="15"/>
  <c r="I387" i="15"/>
  <c r="I382" i="15"/>
  <c r="I377" i="15"/>
  <c r="I372" i="15"/>
  <c r="I367" i="15"/>
  <c r="I357" i="15"/>
  <c r="O351" i="15"/>
  <c r="I352" i="15"/>
  <c r="I348" i="15"/>
  <c r="I343" i="15"/>
  <c r="I338" i="15"/>
  <c r="O336" i="15"/>
  <c r="O337" i="15"/>
  <c r="I332" i="15"/>
  <c r="I327" i="15"/>
  <c r="I322" i="15"/>
  <c r="I317" i="15"/>
  <c r="O316" i="15"/>
  <c r="I311" i="15"/>
  <c r="I307" i="15"/>
  <c r="P302" i="15"/>
  <c r="I302" i="15"/>
  <c r="I299" i="15"/>
  <c r="I294" i="15"/>
  <c r="I289" i="15"/>
  <c r="O285" i="15"/>
  <c r="I286" i="15"/>
  <c r="O280" i="15"/>
  <c r="O281" i="15"/>
  <c r="I282" i="15"/>
  <c r="O274" i="15"/>
  <c r="O275" i="15"/>
  <c r="I276" i="15"/>
  <c r="I271" i="15"/>
  <c r="I266" i="15"/>
  <c r="I261" i="15"/>
  <c r="I256" i="15"/>
  <c r="I251" i="15"/>
  <c r="O245" i="15"/>
  <c r="I246" i="15"/>
  <c r="I242" i="15"/>
  <c r="O236" i="15"/>
  <c r="I237" i="15"/>
  <c r="O232" i="15"/>
  <c r="O230" i="15"/>
  <c r="I233" i="15"/>
  <c r="I228" i="15"/>
  <c r="I221" i="15"/>
  <c r="O215" i="15"/>
  <c r="I216" i="15"/>
  <c r="I211" i="15"/>
  <c r="I202" i="15"/>
  <c r="I207" i="15"/>
  <c r="I197" i="15"/>
  <c r="I192" i="15"/>
  <c r="I187" i="15"/>
  <c r="O176" i="15"/>
  <c r="I177" i="15"/>
  <c r="I173" i="15"/>
  <c r="I168" i="15"/>
  <c r="O164" i="15"/>
  <c r="I165" i="15"/>
  <c r="O158" i="15"/>
  <c r="O159" i="15"/>
  <c r="O160" i="15"/>
  <c r="I161" i="15"/>
  <c r="O154" i="15"/>
  <c r="I155" i="15"/>
  <c r="I151" i="15"/>
  <c r="I146" i="15"/>
  <c r="I142" i="15"/>
  <c r="O136" i="15"/>
  <c r="I137" i="15"/>
  <c r="O130" i="15"/>
  <c r="I132" i="15"/>
  <c r="I126" i="15"/>
  <c r="I121" i="15"/>
  <c r="I116" i="15"/>
  <c r="I103" i="15"/>
  <c r="I98" i="15"/>
  <c r="O91" i="15"/>
  <c r="O92" i="15"/>
  <c r="O83" i="15"/>
  <c r="I84" i="15"/>
  <c r="I80" i="15"/>
  <c r="O74" i="15"/>
  <c r="P75" i="15" s="1"/>
  <c r="I75" i="15"/>
  <c r="O70" i="15"/>
  <c r="O71" i="15"/>
  <c r="I72" i="15"/>
  <c r="O66" i="15"/>
  <c r="I67" i="15"/>
  <c r="I61" i="15"/>
  <c r="I56" i="15"/>
  <c r="O46" i="15"/>
  <c r="O47" i="15"/>
  <c r="I48" i="15"/>
  <c r="I43" i="15"/>
  <c r="P37" i="15"/>
  <c r="I37" i="15"/>
  <c r="I29" i="15"/>
  <c r="I24" i="15"/>
  <c r="I21" i="15"/>
  <c r="I17" i="15"/>
  <c r="I1550" i="15"/>
  <c r="O1549" i="15"/>
  <c r="O1548" i="15"/>
  <c r="O1547" i="15"/>
  <c r="K1546" i="15"/>
  <c r="J1546" i="15"/>
  <c r="I1545" i="15"/>
  <c r="P1550" i="15" l="1"/>
  <c r="Q1550" i="15" s="1"/>
  <c r="P1533" i="15" l="1"/>
  <c r="O1532" i="15"/>
  <c r="I1533" i="15"/>
  <c r="H1509" i="15"/>
  <c r="I1512" i="15" s="1"/>
  <c r="O1524" i="15"/>
  <c r="O1523" i="15"/>
  <c r="O1522" i="15"/>
  <c r="I1525" i="15"/>
  <c r="K1520" i="15"/>
  <c r="J1520" i="15"/>
  <c r="H1501" i="15"/>
  <c r="H1500" i="15"/>
  <c r="I1506" i="15"/>
  <c r="I1488" i="15"/>
  <c r="I1477" i="15"/>
  <c r="I1463" i="15"/>
  <c r="O1544" i="15"/>
  <c r="O1543" i="15"/>
  <c r="O1542" i="15"/>
  <c r="K1541" i="15"/>
  <c r="O1537" i="15"/>
  <c r="H1537" i="15"/>
  <c r="O1536" i="15"/>
  <c r="H1536" i="15"/>
  <c r="K1530" i="15"/>
  <c r="J1530" i="15"/>
  <c r="O1528" i="15"/>
  <c r="P1529" i="15" s="1"/>
  <c r="H1528" i="15"/>
  <c r="I1529" i="15" s="1"/>
  <c r="O1518" i="15"/>
  <c r="K1518" i="15"/>
  <c r="H1518" i="15"/>
  <c r="O1517" i="15"/>
  <c r="K1517" i="15"/>
  <c r="H1517" i="15"/>
  <c r="O1516" i="15"/>
  <c r="K1516" i="15"/>
  <c r="H1516" i="15"/>
  <c r="O1515" i="15"/>
  <c r="K1515" i="15"/>
  <c r="H1515" i="15"/>
  <c r="O1511" i="15"/>
  <c r="O1510" i="15"/>
  <c r="O1509" i="15"/>
  <c r="O1505" i="15"/>
  <c r="P1506" i="15" s="1"/>
  <c r="K1504" i="15"/>
  <c r="J1504" i="15"/>
  <c r="O1502" i="15"/>
  <c r="O1501" i="15"/>
  <c r="O1500" i="15"/>
  <c r="O1499" i="15"/>
  <c r="H1499" i="15"/>
  <c r="K1497" i="15"/>
  <c r="O1495" i="15"/>
  <c r="O1494" i="15"/>
  <c r="O1493" i="15"/>
  <c r="O1492" i="15"/>
  <c r="O1491" i="15"/>
  <c r="H1491" i="15"/>
  <c r="I1496" i="15" s="1"/>
  <c r="O1487" i="15"/>
  <c r="P1488" i="15" s="1"/>
  <c r="K1485" i="15"/>
  <c r="J1485" i="15"/>
  <c r="O1483" i="15"/>
  <c r="K1483" i="15"/>
  <c r="H1483" i="15"/>
  <c r="O1482" i="15"/>
  <c r="K1482" i="15"/>
  <c r="H1482" i="15"/>
  <c r="O1481" i="15"/>
  <c r="K1481" i="15"/>
  <c r="H1481" i="15"/>
  <c r="O1480" i="15"/>
  <c r="K1480" i="15"/>
  <c r="H1480" i="15"/>
  <c r="O1476" i="15"/>
  <c r="O1475" i="15"/>
  <c r="O1474" i="15"/>
  <c r="O1473" i="15"/>
  <c r="O1469" i="15"/>
  <c r="K1469" i="15"/>
  <c r="H1469" i="15"/>
  <c r="O1468" i="15"/>
  <c r="K1468" i="15"/>
  <c r="H1468" i="15"/>
  <c r="O1467" i="15"/>
  <c r="K1467" i="15"/>
  <c r="H1467" i="15"/>
  <c r="O1466" i="15"/>
  <c r="K1466" i="15"/>
  <c r="H1466" i="15"/>
  <c r="K1464" i="15"/>
  <c r="O1462" i="15"/>
  <c r="P1463" i="15" s="1"/>
  <c r="K1461" i="15"/>
  <c r="J1461" i="15"/>
  <c r="O1459" i="15"/>
  <c r="O1458" i="15"/>
  <c r="O1457" i="15"/>
  <c r="O1456" i="15"/>
  <c r="H1456" i="15"/>
  <c r="I1460" i="15" s="1"/>
  <c r="O1452" i="15"/>
  <c r="P1453" i="15" s="1"/>
  <c r="H1452" i="15"/>
  <c r="I1453" i="15" s="1"/>
  <c r="K1451" i="15"/>
  <c r="O1449" i="15"/>
  <c r="K1449" i="15"/>
  <c r="H1449" i="15"/>
  <c r="K1448" i="15"/>
  <c r="H1448" i="15"/>
  <c r="O1447" i="15"/>
  <c r="K1447" i="15"/>
  <c r="H1447" i="15"/>
  <c r="O1446" i="15"/>
  <c r="K1446" i="15"/>
  <c r="H1446" i="15"/>
  <c r="O1442" i="15"/>
  <c r="H1442" i="15"/>
  <c r="O1441" i="15"/>
  <c r="O1438" i="15"/>
  <c r="P1439" i="15" s="1"/>
  <c r="J1438" i="15"/>
  <c r="K1437" i="15"/>
  <c r="O1434" i="15"/>
  <c r="P1436" i="15" s="1"/>
  <c r="H1434" i="15"/>
  <c r="I1436" i="15" s="1"/>
  <c r="H1431" i="15"/>
  <c r="H1429" i="15"/>
  <c r="H1428" i="15"/>
  <c r="O1427" i="15"/>
  <c r="P1432" i="15" s="1"/>
  <c r="H1427" i="15"/>
  <c r="K1426" i="15"/>
  <c r="H1424" i="15"/>
  <c r="H1422" i="15"/>
  <c r="H1421" i="15"/>
  <c r="O1420" i="15"/>
  <c r="P1425" i="15" s="1"/>
  <c r="H1420" i="15"/>
  <c r="H1417" i="15"/>
  <c r="H1415" i="15"/>
  <c r="H1414" i="15"/>
  <c r="O1413" i="15"/>
  <c r="P1418" i="15" s="1"/>
  <c r="H1413" i="15"/>
  <c r="O1410" i="15"/>
  <c r="P1411" i="15" s="1"/>
  <c r="J1410" i="15"/>
  <c r="H1410" i="15"/>
  <c r="I1411" i="15" s="1"/>
  <c r="K1409" i="15"/>
  <c r="H1407" i="15"/>
  <c r="O1406" i="15"/>
  <c r="P1408" i="15" s="1"/>
  <c r="H1406" i="15"/>
  <c r="H1403" i="15"/>
  <c r="H1401" i="15"/>
  <c r="H1400" i="15"/>
  <c r="O1399" i="15"/>
  <c r="P1404" i="15" s="1"/>
  <c r="H1399" i="15"/>
  <c r="K1398" i="15"/>
  <c r="H1396" i="15"/>
  <c r="H1394" i="15"/>
  <c r="H1393" i="15"/>
  <c r="O1392" i="15"/>
  <c r="P1397" i="15" s="1"/>
  <c r="H1392" i="15"/>
  <c r="H1389" i="15"/>
  <c r="H1387" i="15"/>
  <c r="H1386" i="15"/>
  <c r="O1385" i="15"/>
  <c r="P1390" i="15" s="1"/>
  <c r="H1385" i="15"/>
  <c r="O1382" i="15"/>
  <c r="P1383" i="15" s="1"/>
  <c r="J1382" i="15"/>
  <c r="K1381" i="15"/>
  <c r="O1378" i="15"/>
  <c r="P1380" i="15" s="1"/>
  <c r="H1378" i="15"/>
  <c r="I1380" i="15" s="1"/>
  <c r="H1375" i="15"/>
  <c r="H1373" i="15"/>
  <c r="H1372" i="15"/>
  <c r="O1371" i="15"/>
  <c r="P1376" i="15" s="1"/>
  <c r="H1371" i="15"/>
  <c r="K1370" i="15"/>
  <c r="H1368" i="15"/>
  <c r="H1366" i="15"/>
  <c r="H1365" i="15"/>
  <c r="O1364" i="15"/>
  <c r="P1369" i="15" s="1"/>
  <c r="H1364" i="15"/>
  <c r="H1361" i="15"/>
  <c r="H1359" i="15"/>
  <c r="H1358" i="15"/>
  <c r="O1357" i="15"/>
  <c r="P1362" i="15" s="1"/>
  <c r="H1357" i="15"/>
  <c r="O1354" i="15"/>
  <c r="P1355" i="15" s="1"/>
  <c r="J1354" i="15"/>
  <c r="H1354" i="15"/>
  <c r="I1355" i="15" s="1"/>
  <c r="K1353" i="15"/>
  <c r="H1351" i="15"/>
  <c r="O1350" i="15"/>
  <c r="P1352" i="15" s="1"/>
  <c r="H1350" i="15"/>
  <c r="H1347" i="15"/>
  <c r="H1345" i="15"/>
  <c r="H1344" i="15"/>
  <c r="O1343" i="15"/>
  <c r="P1348" i="15" s="1"/>
  <c r="H1343" i="15"/>
  <c r="K1342" i="15"/>
  <c r="H1340" i="15"/>
  <c r="H1338" i="15"/>
  <c r="H1337" i="15"/>
  <c r="O1336" i="15"/>
  <c r="P1341" i="15" s="1"/>
  <c r="H1336" i="15"/>
  <c r="H1333" i="15"/>
  <c r="H1331" i="15"/>
  <c r="H1330" i="15"/>
  <c r="O1329" i="15"/>
  <c r="P1334" i="15" s="1"/>
  <c r="H1329" i="15"/>
  <c r="O1326" i="15"/>
  <c r="P1327" i="15" s="1"/>
  <c r="J1326" i="15"/>
  <c r="H1326" i="15"/>
  <c r="I1327" i="15" s="1"/>
  <c r="K1325" i="15"/>
  <c r="H1323" i="15"/>
  <c r="O1322" i="15"/>
  <c r="P1324" i="15" s="1"/>
  <c r="H1322" i="15"/>
  <c r="H1319" i="15"/>
  <c r="H1317" i="15"/>
  <c r="H1316" i="15"/>
  <c r="O1315" i="15"/>
  <c r="P1320" i="15" s="1"/>
  <c r="H1315" i="15"/>
  <c r="K1314" i="15"/>
  <c r="H1312" i="15"/>
  <c r="H1310" i="15"/>
  <c r="H1309" i="15"/>
  <c r="O1308" i="15"/>
  <c r="P1313" i="15" s="1"/>
  <c r="H1308" i="15"/>
  <c r="H1305" i="15"/>
  <c r="H1303" i="15"/>
  <c r="H1302" i="15"/>
  <c r="O1301" i="15"/>
  <c r="P1306" i="15" s="1"/>
  <c r="H1301" i="15"/>
  <c r="O1298" i="15"/>
  <c r="P1299" i="15" s="1"/>
  <c r="J1298" i="15"/>
  <c r="H1298" i="15"/>
  <c r="I1299" i="15" s="1"/>
  <c r="K1297" i="15"/>
  <c r="H1295" i="15"/>
  <c r="O1294" i="15"/>
  <c r="P1296" i="15" s="1"/>
  <c r="H1294" i="15"/>
  <c r="H1291" i="15"/>
  <c r="H1289" i="15"/>
  <c r="H1288" i="15"/>
  <c r="O1287" i="15"/>
  <c r="P1292" i="15" s="1"/>
  <c r="H1287" i="15"/>
  <c r="K1286" i="15"/>
  <c r="H1284" i="15"/>
  <c r="H1282" i="15"/>
  <c r="H1281" i="15"/>
  <c r="O1280" i="15"/>
  <c r="P1285" i="15" s="1"/>
  <c r="H1280" i="15"/>
  <c r="H1277" i="15"/>
  <c r="H1275" i="15"/>
  <c r="H1274" i="15"/>
  <c r="O1273" i="15"/>
  <c r="P1278" i="15" s="1"/>
  <c r="H1273" i="15"/>
  <c r="O1270" i="15"/>
  <c r="P1271" i="15" s="1"/>
  <c r="J1270" i="15"/>
  <c r="H1270" i="15"/>
  <c r="I1271" i="15" s="1"/>
  <c r="K1269" i="15"/>
  <c r="H1267" i="15"/>
  <c r="O1266" i="15"/>
  <c r="P1268" i="15" s="1"/>
  <c r="H1266" i="15"/>
  <c r="H1263" i="15"/>
  <c r="H1261" i="15"/>
  <c r="H1260" i="15"/>
  <c r="O1259" i="15"/>
  <c r="P1264" i="15" s="1"/>
  <c r="H1259" i="15"/>
  <c r="K1258" i="15"/>
  <c r="H1256" i="15"/>
  <c r="H1254" i="15"/>
  <c r="H1253" i="15"/>
  <c r="O1252" i="15"/>
  <c r="P1257" i="15" s="1"/>
  <c r="H1252" i="15"/>
  <c r="H1249" i="15"/>
  <c r="H1247" i="15"/>
  <c r="H1246" i="15"/>
  <c r="O1245" i="15"/>
  <c r="P1250" i="15" s="1"/>
  <c r="H1245" i="15"/>
  <c r="O1242" i="15"/>
  <c r="P1243" i="15" s="1"/>
  <c r="J1242" i="15"/>
  <c r="H1242" i="15"/>
  <c r="I1243" i="15" s="1"/>
  <c r="K1241" i="15"/>
  <c r="H1239" i="15"/>
  <c r="O1238" i="15"/>
  <c r="P1240" i="15" s="1"/>
  <c r="H1238" i="15"/>
  <c r="H1235" i="15"/>
  <c r="H1233" i="15"/>
  <c r="H1232" i="15"/>
  <c r="O1231" i="15"/>
  <c r="P1236" i="15" s="1"/>
  <c r="H1231" i="15"/>
  <c r="K1230" i="15"/>
  <c r="H1228" i="15"/>
  <c r="H1226" i="15"/>
  <c r="H1225" i="15"/>
  <c r="O1224" i="15"/>
  <c r="P1229" i="15" s="1"/>
  <c r="H1224" i="15"/>
  <c r="H1221" i="15"/>
  <c r="H1219" i="15"/>
  <c r="H1218" i="15"/>
  <c r="O1217" i="15"/>
  <c r="P1222" i="15" s="1"/>
  <c r="H1217" i="15"/>
  <c r="O1214" i="15"/>
  <c r="P1215" i="15" s="1"/>
  <c r="J1214" i="15"/>
  <c r="H1214" i="15"/>
  <c r="I1215" i="15" s="1"/>
  <c r="K1213" i="15"/>
  <c r="H1211" i="15"/>
  <c r="O1210" i="15"/>
  <c r="P1212" i="15" s="1"/>
  <c r="H1210" i="15"/>
  <c r="H1207" i="15"/>
  <c r="H1205" i="15"/>
  <c r="H1204" i="15"/>
  <c r="O1203" i="15"/>
  <c r="P1208" i="15" s="1"/>
  <c r="H1203" i="15"/>
  <c r="K1202" i="15"/>
  <c r="H1200" i="15"/>
  <c r="H1198" i="15"/>
  <c r="H1197" i="15"/>
  <c r="O1196" i="15"/>
  <c r="P1201" i="15" s="1"/>
  <c r="H1196" i="15"/>
  <c r="H1193" i="15"/>
  <c r="H1191" i="15"/>
  <c r="H1190" i="15"/>
  <c r="O1189" i="15"/>
  <c r="P1194" i="15" s="1"/>
  <c r="H1189" i="15"/>
  <c r="J1186" i="15"/>
  <c r="H1186" i="15"/>
  <c r="I1187" i="15" s="1"/>
  <c r="K1185" i="15"/>
  <c r="H1183" i="15"/>
  <c r="O1182" i="15"/>
  <c r="P1184" i="15" s="1"/>
  <c r="H1182" i="15"/>
  <c r="H1179" i="15"/>
  <c r="H1177" i="15"/>
  <c r="H1176" i="15"/>
  <c r="O1175" i="15"/>
  <c r="P1180" i="15" s="1"/>
  <c r="H1175" i="15"/>
  <c r="K1174" i="15"/>
  <c r="H1172" i="15"/>
  <c r="H1170" i="15"/>
  <c r="H1169" i="15"/>
  <c r="O1168" i="15"/>
  <c r="P1173" i="15" s="1"/>
  <c r="H1168" i="15"/>
  <c r="H1165" i="15"/>
  <c r="H1163" i="15"/>
  <c r="H1162" i="15"/>
  <c r="O1161" i="15"/>
  <c r="P1166" i="15" s="1"/>
  <c r="H1161" i="15"/>
  <c r="O1158" i="15"/>
  <c r="P1159" i="15" s="1"/>
  <c r="H1158" i="15"/>
  <c r="I1159" i="15" s="1"/>
  <c r="K1157" i="15"/>
  <c r="H1155" i="15"/>
  <c r="O1154" i="15"/>
  <c r="P1156" i="15" s="1"/>
  <c r="H1154" i="15"/>
  <c r="H1151" i="15"/>
  <c r="H1149" i="15"/>
  <c r="H1148" i="15"/>
  <c r="O1147" i="15"/>
  <c r="P1152" i="15" s="1"/>
  <c r="H1147" i="15"/>
  <c r="K1146" i="15"/>
  <c r="H1144" i="15"/>
  <c r="H1142" i="15"/>
  <c r="H1141" i="15"/>
  <c r="O1140" i="15"/>
  <c r="P1145" i="15" s="1"/>
  <c r="H1140" i="15"/>
  <c r="H1137" i="15"/>
  <c r="H1135" i="15"/>
  <c r="H1134" i="15"/>
  <c r="O1133" i="15"/>
  <c r="P1138" i="15" s="1"/>
  <c r="H1133" i="15"/>
  <c r="O1130" i="15"/>
  <c r="P1131" i="15" s="1"/>
  <c r="H1130" i="15"/>
  <c r="I1131" i="15" s="1"/>
  <c r="K1129" i="15"/>
  <c r="H1127" i="15"/>
  <c r="O1126" i="15"/>
  <c r="P1128" i="15" s="1"/>
  <c r="H1126" i="15"/>
  <c r="H1123" i="15"/>
  <c r="H1121" i="15"/>
  <c r="H1120" i="15"/>
  <c r="O1119" i="15"/>
  <c r="P1124" i="15" s="1"/>
  <c r="H1119" i="15"/>
  <c r="K1118" i="15"/>
  <c r="H1116" i="15"/>
  <c r="H1114" i="15"/>
  <c r="H1113" i="15"/>
  <c r="O1112" i="15"/>
  <c r="P1117" i="15" s="1"/>
  <c r="H1112" i="15"/>
  <c r="H1109" i="15"/>
  <c r="H1107" i="15"/>
  <c r="H1106" i="15"/>
  <c r="O1105" i="15"/>
  <c r="P1110" i="15" s="1"/>
  <c r="H1105" i="15"/>
  <c r="O1102" i="15"/>
  <c r="P1103" i="15" s="1"/>
  <c r="K1101" i="15"/>
  <c r="H1099" i="15"/>
  <c r="O1098" i="15"/>
  <c r="P1100" i="15" s="1"/>
  <c r="H1098" i="15"/>
  <c r="H1095" i="15"/>
  <c r="H1093" i="15"/>
  <c r="H1092" i="15"/>
  <c r="O1091" i="15"/>
  <c r="P1096" i="15" s="1"/>
  <c r="H1091" i="15"/>
  <c r="K1090" i="15"/>
  <c r="H1088" i="15"/>
  <c r="H1086" i="15"/>
  <c r="H1085" i="15"/>
  <c r="O1084" i="15"/>
  <c r="P1089" i="15" s="1"/>
  <c r="H1084" i="15"/>
  <c r="H1081" i="15"/>
  <c r="H1079" i="15"/>
  <c r="H1078" i="15"/>
  <c r="O1077" i="15"/>
  <c r="P1082" i="15" s="1"/>
  <c r="H1077" i="15"/>
  <c r="O1074" i="15"/>
  <c r="P1075" i="15" s="1"/>
  <c r="H1074" i="15"/>
  <c r="I1075" i="15" s="1"/>
  <c r="K1073" i="15"/>
  <c r="H1068" i="15"/>
  <c r="O1067" i="15"/>
  <c r="P1069" i="15" s="1"/>
  <c r="H1067" i="15"/>
  <c r="H1064" i="15"/>
  <c r="H1062" i="15"/>
  <c r="H1061" i="15"/>
  <c r="O1060" i="15"/>
  <c r="P1065" i="15" s="1"/>
  <c r="H1060" i="15"/>
  <c r="K1059" i="15"/>
  <c r="H1057" i="15"/>
  <c r="H1055" i="15"/>
  <c r="H1054" i="15"/>
  <c r="O1053" i="15"/>
  <c r="P1058" i="15" s="1"/>
  <c r="H1053" i="15"/>
  <c r="H1050" i="15"/>
  <c r="H1048" i="15"/>
  <c r="H1047" i="15"/>
  <c r="O1046" i="15"/>
  <c r="P1051" i="15" s="1"/>
  <c r="H1046" i="15"/>
  <c r="O1043" i="15"/>
  <c r="P1044" i="15" s="1"/>
  <c r="H1043" i="15"/>
  <c r="I1044" i="15" s="1"/>
  <c r="K1042" i="15"/>
  <c r="H1040" i="15"/>
  <c r="O1039" i="15"/>
  <c r="P1041" i="15" s="1"/>
  <c r="H1039" i="15"/>
  <c r="H1036" i="15"/>
  <c r="H1035" i="15"/>
  <c r="H1034" i="15"/>
  <c r="H1033" i="15"/>
  <c r="O1032" i="15"/>
  <c r="P1037" i="15" s="1"/>
  <c r="H1032" i="15"/>
  <c r="K1031" i="15"/>
  <c r="H1029" i="15"/>
  <c r="H1028" i="15"/>
  <c r="H1027" i="15"/>
  <c r="H1026" i="15"/>
  <c r="O1025" i="15"/>
  <c r="P1030" i="15" s="1"/>
  <c r="H1025" i="15"/>
  <c r="H1022" i="15"/>
  <c r="H1021" i="15"/>
  <c r="H1020" i="15"/>
  <c r="H1019" i="15"/>
  <c r="O1018" i="15"/>
  <c r="P1023" i="15" s="1"/>
  <c r="H1018" i="15"/>
  <c r="O1015" i="15"/>
  <c r="P1016" i="15" s="1"/>
  <c r="H1015" i="15"/>
  <c r="I1016" i="15" s="1"/>
  <c r="K1014" i="15"/>
  <c r="H1012" i="15"/>
  <c r="O1011" i="15"/>
  <c r="P1013" i="15" s="1"/>
  <c r="H1011" i="15"/>
  <c r="H1008" i="15"/>
  <c r="H1006" i="15"/>
  <c r="H1005" i="15"/>
  <c r="O1004" i="15"/>
  <c r="P1009" i="15" s="1"/>
  <c r="H1004" i="15"/>
  <c r="K1003" i="15"/>
  <c r="H1001" i="15"/>
  <c r="H999" i="15"/>
  <c r="H998" i="15"/>
  <c r="O997" i="15"/>
  <c r="P1002" i="15" s="1"/>
  <c r="H997" i="15"/>
  <c r="H994" i="15"/>
  <c r="H992" i="15"/>
  <c r="H991" i="15"/>
  <c r="O990" i="15"/>
  <c r="P995" i="15" s="1"/>
  <c r="H990" i="15"/>
  <c r="O987" i="15"/>
  <c r="P988" i="15" s="1"/>
  <c r="Q988" i="15" s="1"/>
  <c r="K986" i="15"/>
  <c r="J986" i="15"/>
  <c r="H984" i="15"/>
  <c r="H982" i="15"/>
  <c r="H981" i="15"/>
  <c r="H980" i="15"/>
  <c r="K979" i="15"/>
  <c r="O973" i="15"/>
  <c r="P978" i="15" s="1"/>
  <c r="Q978" i="15" s="1"/>
  <c r="H970" i="15"/>
  <c r="H968" i="15"/>
  <c r="H967" i="15"/>
  <c r="O966" i="15"/>
  <c r="P971" i="15" s="1"/>
  <c r="H966" i="15"/>
  <c r="O962" i="15"/>
  <c r="P964" i="15" s="1"/>
  <c r="Q964" i="15" s="1"/>
  <c r="O959" i="15"/>
  <c r="O958" i="15"/>
  <c r="O957" i="15"/>
  <c r="O954" i="15"/>
  <c r="P955" i="15" s="1"/>
  <c r="H954" i="15"/>
  <c r="I955" i="15" s="1"/>
  <c r="K953" i="15"/>
  <c r="H951" i="15"/>
  <c r="O950" i="15"/>
  <c r="P952" i="15" s="1"/>
  <c r="H950" i="15"/>
  <c r="H947" i="15"/>
  <c r="H946" i="15"/>
  <c r="H945" i="15"/>
  <c r="H944" i="15"/>
  <c r="O943" i="15"/>
  <c r="P948" i="15" s="1"/>
  <c r="H943" i="15"/>
  <c r="K942" i="15"/>
  <c r="H940" i="15"/>
  <c r="H939" i="15"/>
  <c r="H938" i="15"/>
  <c r="H937" i="15"/>
  <c r="O936" i="15"/>
  <c r="P941" i="15" s="1"/>
  <c r="H936" i="15"/>
  <c r="H933" i="15"/>
  <c r="H932" i="15"/>
  <c r="H931" i="15"/>
  <c r="H930" i="15"/>
  <c r="H929" i="15"/>
  <c r="O926" i="15"/>
  <c r="P927" i="15" s="1"/>
  <c r="Q927" i="15" s="1"/>
  <c r="K925" i="15"/>
  <c r="H923" i="15"/>
  <c r="O922" i="15"/>
  <c r="P924" i="15" s="1"/>
  <c r="H922" i="15"/>
  <c r="H919" i="15"/>
  <c r="H917" i="15"/>
  <c r="H916" i="15"/>
  <c r="O915" i="15"/>
  <c r="P920" i="15" s="1"/>
  <c r="H915" i="15"/>
  <c r="K914" i="15"/>
  <c r="H912" i="15"/>
  <c r="H910" i="15"/>
  <c r="H909" i="15"/>
  <c r="O908" i="15"/>
  <c r="P913" i="15" s="1"/>
  <c r="H908" i="15"/>
  <c r="H905" i="15"/>
  <c r="H903" i="15"/>
  <c r="H902" i="15"/>
  <c r="O901" i="15"/>
  <c r="P906" i="15" s="1"/>
  <c r="H901" i="15"/>
  <c r="O898" i="15"/>
  <c r="P899" i="15" s="1"/>
  <c r="H898" i="15"/>
  <c r="I899" i="15" s="1"/>
  <c r="K897" i="15"/>
  <c r="H895" i="15"/>
  <c r="H893" i="15"/>
  <c r="H892" i="15"/>
  <c r="O891" i="15"/>
  <c r="P896" i="15" s="1"/>
  <c r="H891" i="15"/>
  <c r="K890" i="15"/>
  <c r="H888" i="15"/>
  <c r="H886" i="15"/>
  <c r="H885" i="15"/>
  <c r="O884" i="15"/>
  <c r="P889" i="15" s="1"/>
  <c r="H884" i="15"/>
  <c r="H881" i="15"/>
  <c r="H880" i="15"/>
  <c r="H879" i="15"/>
  <c r="H878" i="15"/>
  <c r="O877" i="15"/>
  <c r="P882" i="15" s="1"/>
  <c r="H877" i="15"/>
  <c r="O874" i="15"/>
  <c r="P875" i="15" s="1"/>
  <c r="Q875" i="15" s="1"/>
  <c r="K873" i="15"/>
  <c r="H871" i="15"/>
  <c r="O870" i="15"/>
  <c r="P872" i="15" s="1"/>
  <c r="H870" i="15"/>
  <c r="H867" i="15"/>
  <c r="H866" i="15"/>
  <c r="H865" i="15"/>
  <c r="H864" i="15"/>
  <c r="O863" i="15"/>
  <c r="P868" i="15" s="1"/>
  <c r="H863" i="15"/>
  <c r="K862" i="15"/>
  <c r="H860" i="15"/>
  <c r="H859" i="15"/>
  <c r="H858" i="15"/>
  <c r="H857" i="15"/>
  <c r="O856" i="15"/>
  <c r="P861" i="15" s="1"/>
  <c r="H856" i="15"/>
  <c r="H853" i="15"/>
  <c r="H851" i="15"/>
  <c r="H850" i="15"/>
  <c r="O849" i="15"/>
  <c r="P854" i="15" s="1"/>
  <c r="H849" i="15"/>
  <c r="O846" i="15"/>
  <c r="P847" i="15" s="1"/>
  <c r="H846" i="15"/>
  <c r="I847" i="15" s="1"/>
  <c r="K845" i="15"/>
  <c r="H843" i="15"/>
  <c r="O842" i="15"/>
  <c r="P844" i="15" s="1"/>
  <c r="H842" i="15"/>
  <c r="O835" i="15"/>
  <c r="P840" i="15" s="1"/>
  <c r="Q840" i="15" s="1"/>
  <c r="K834" i="15"/>
  <c r="O828" i="15"/>
  <c r="P833" i="15" s="1"/>
  <c r="Q833" i="15" s="1"/>
  <c r="H825" i="15"/>
  <c r="H823" i="15"/>
  <c r="H822" i="15"/>
  <c r="O821" i="15"/>
  <c r="P826" i="15" s="1"/>
  <c r="H821" i="15"/>
  <c r="O818" i="15"/>
  <c r="P819" i="15" s="1"/>
  <c r="H818" i="15"/>
  <c r="I819" i="15" s="1"/>
  <c r="K817" i="15"/>
  <c r="H815" i="15"/>
  <c r="O814" i="15"/>
  <c r="P816" i="15" s="1"/>
  <c r="H814" i="15"/>
  <c r="H811" i="15"/>
  <c r="H810" i="15"/>
  <c r="H809" i="15"/>
  <c r="H808" i="15"/>
  <c r="O807" i="15"/>
  <c r="P812" i="15" s="1"/>
  <c r="H807" i="15"/>
  <c r="K806" i="15"/>
  <c r="H804" i="15"/>
  <c r="H803" i="15"/>
  <c r="H802" i="15"/>
  <c r="H801" i="15"/>
  <c r="O800" i="15"/>
  <c r="P805" i="15" s="1"/>
  <c r="H800" i="15"/>
  <c r="H797" i="15"/>
  <c r="H796" i="15"/>
  <c r="H795" i="15"/>
  <c r="H794" i="15"/>
  <c r="O793" i="15"/>
  <c r="P798" i="15" s="1"/>
  <c r="H793" i="15"/>
  <c r="O790" i="15"/>
  <c r="P791" i="15" s="1"/>
  <c r="H790" i="15"/>
  <c r="I791" i="15" s="1"/>
  <c r="K789" i="15"/>
  <c r="H787" i="15"/>
  <c r="O786" i="15"/>
  <c r="P788" i="15" s="1"/>
  <c r="H786" i="15"/>
  <c r="H783" i="15"/>
  <c r="H781" i="15"/>
  <c r="H780" i="15"/>
  <c r="O779" i="15"/>
  <c r="P784" i="15" s="1"/>
  <c r="H779" i="15"/>
  <c r="K778" i="15"/>
  <c r="H776" i="15"/>
  <c r="H774" i="15"/>
  <c r="H773" i="15"/>
  <c r="O772" i="15"/>
  <c r="P777" i="15" s="1"/>
  <c r="H772" i="15"/>
  <c r="H769" i="15"/>
  <c r="H767" i="15"/>
  <c r="H766" i="15"/>
  <c r="O765" i="15"/>
  <c r="P770" i="15" s="1"/>
  <c r="H765" i="15"/>
  <c r="O762" i="15"/>
  <c r="P763" i="15" s="1"/>
  <c r="H762" i="15"/>
  <c r="I763" i="15" s="1"/>
  <c r="K761" i="15"/>
  <c r="H759" i="15"/>
  <c r="O758" i="15"/>
  <c r="P760" i="15" s="1"/>
  <c r="H758" i="15"/>
  <c r="H755" i="15"/>
  <c r="H753" i="15"/>
  <c r="H752" i="15"/>
  <c r="O751" i="15"/>
  <c r="P756" i="15" s="1"/>
  <c r="H751" i="15"/>
  <c r="K750" i="15"/>
  <c r="H748" i="15"/>
  <c r="H746" i="15"/>
  <c r="H745" i="15"/>
  <c r="O744" i="15"/>
  <c r="P749" i="15" s="1"/>
  <c r="H744" i="15"/>
  <c r="H741" i="15"/>
  <c r="H739" i="15"/>
  <c r="H738" i="15"/>
  <c r="O737" i="15"/>
  <c r="P742" i="15" s="1"/>
  <c r="H737" i="15"/>
  <c r="O734" i="15"/>
  <c r="P735" i="15" s="1"/>
  <c r="Q735" i="15" s="1"/>
  <c r="K733" i="15"/>
  <c r="H731" i="15"/>
  <c r="O730" i="15"/>
  <c r="P732" i="15" s="1"/>
  <c r="H730" i="15"/>
  <c r="H727" i="15"/>
  <c r="H725" i="15"/>
  <c r="H724" i="15"/>
  <c r="O723" i="15"/>
  <c r="P728" i="15" s="1"/>
  <c r="H723" i="15"/>
  <c r="K722" i="15"/>
  <c r="H720" i="15"/>
  <c r="H718" i="15"/>
  <c r="H717" i="15"/>
  <c r="O716" i="15"/>
  <c r="P721" i="15" s="1"/>
  <c r="H716" i="15"/>
  <c r="H713" i="15"/>
  <c r="H711" i="15"/>
  <c r="H710" i="15"/>
  <c r="O709" i="15"/>
  <c r="P714" i="15" s="1"/>
  <c r="H709" i="15"/>
  <c r="O706" i="15"/>
  <c r="P707" i="15" s="1"/>
  <c r="H706" i="15"/>
  <c r="I707" i="15" s="1"/>
  <c r="K705" i="15"/>
  <c r="H703" i="15"/>
  <c r="O702" i="15"/>
  <c r="P704" i="15" s="1"/>
  <c r="H702" i="15"/>
  <c r="H699" i="15"/>
  <c r="H697" i="15"/>
  <c r="H696" i="15"/>
  <c r="O695" i="15"/>
  <c r="P700" i="15" s="1"/>
  <c r="H695" i="15"/>
  <c r="K694" i="15"/>
  <c r="H692" i="15"/>
  <c r="H690" i="15"/>
  <c r="H689" i="15"/>
  <c r="O688" i="15"/>
  <c r="P693" i="15" s="1"/>
  <c r="H688" i="15"/>
  <c r="H685" i="15"/>
  <c r="H683" i="15"/>
  <c r="H682" i="15"/>
  <c r="O681" i="15"/>
  <c r="P686" i="15" s="1"/>
  <c r="H681" i="15"/>
  <c r="O678" i="15"/>
  <c r="P679" i="15" s="1"/>
  <c r="H678" i="15"/>
  <c r="I679" i="15" s="1"/>
  <c r="K677" i="15"/>
  <c r="H675" i="15"/>
  <c r="I676" i="15" s="1"/>
  <c r="O674" i="15"/>
  <c r="P676" i="15" s="1"/>
  <c r="H674" i="15"/>
  <c r="H671" i="15"/>
  <c r="H669" i="15"/>
  <c r="H668" i="15"/>
  <c r="O667" i="15"/>
  <c r="P672" i="15" s="1"/>
  <c r="H667" i="15"/>
  <c r="K666" i="15"/>
  <c r="H664" i="15"/>
  <c r="H662" i="15"/>
  <c r="H661" i="15"/>
  <c r="O660" i="15"/>
  <c r="P665" i="15" s="1"/>
  <c r="H660" i="15"/>
  <c r="H657" i="15"/>
  <c r="H655" i="15"/>
  <c r="H654" i="15"/>
  <c r="O653" i="15"/>
  <c r="P658" i="15" s="1"/>
  <c r="H653" i="15"/>
  <c r="O650" i="15"/>
  <c r="O649" i="15"/>
  <c r="H649" i="15"/>
  <c r="I651" i="15" s="1"/>
  <c r="K648" i="15"/>
  <c r="O646" i="15"/>
  <c r="P647" i="15" s="1"/>
  <c r="H646" i="15"/>
  <c r="I647" i="15" s="1"/>
  <c r="K645" i="15"/>
  <c r="H643" i="15"/>
  <c r="O642" i="15"/>
  <c r="P644" i="15" s="1"/>
  <c r="H642" i="15"/>
  <c r="H639" i="15"/>
  <c r="H637" i="15"/>
  <c r="H636" i="15"/>
  <c r="O635" i="15"/>
  <c r="P640" i="15" s="1"/>
  <c r="H635" i="15"/>
  <c r="K634" i="15"/>
  <c r="H632" i="15"/>
  <c r="H630" i="15"/>
  <c r="H629" i="15"/>
  <c r="O628" i="15"/>
  <c r="P633" i="15" s="1"/>
  <c r="H628" i="15"/>
  <c r="H625" i="15"/>
  <c r="H623" i="15"/>
  <c r="H622" i="15"/>
  <c r="O621" i="15"/>
  <c r="P626" i="15" s="1"/>
  <c r="H621" i="15"/>
  <c r="O618" i="15"/>
  <c r="P619" i="15" s="1"/>
  <c r="H618" i="15"/>
  <c r="I619" i="15" s="1"/>
  <c r="K617" i="15"/>
  <c r="H615" i="15"/>
  <c r="O614" i="15"/>
  <c r="P616" i="15" s="1"/>
  <c r="H614" i="15"/>
  <c r="H611" i="15"/>
  <c r="H609" i="15"/>
  <c r="H608" i="15"/>
  <c r="O607" i="15"/>
  <c r="P612" i="15" s="1"/>
  <c r="H607" i="15"/>
  <c r="H604" i="15"/>
  <c r="H602" i="15"/>
  <c r="H601" i="15"/>
  <c r="O600" i="15"/>
  <c r="P605" i="15" s="1"/>
  <c r="H600" i="15"/>
  <c r="H597" i="15"/>
  <c r="H595" i="15"/>
  <c r="H594" i="15"/>
  <c r="O593" i="15"/>
  <c r="P598" i="15" s="1"/>
  <c r="H593" i="15"/>
  <c r="O590" i="15"/>
  <c r="P591" i="15" s="1"/>
  <c r="H590" i="15"/>
  <c r="I591" i="15" s="1"/>
  <c r="K589" i="15"/>
  <c r="H587" i="15"/>
  <c r="O586" i="15"/>
  <c r="P588" i="15" s="1"/>
  <c r="H586" i="15"/>
  <c r="H583" i="15"/>
  <c r="H581" i="15"/>
  <c r="H580" i="15"/>
  <c r="O579" i="15"/>
  <c r="P584" i="15" s="1"/>
  <c r="H579" i="15"/>
  <c r="K578" i="15"/>
  <c r="H576" i="15"/>
  <c r="H574" i="15"/>
  <c r="H573" i="15"/>
  <c r="O572" i="15"/>
  <c r="P577" i="15" s="1"/>
  <c r="H572" i="15"/>
  <c r="H569" i="15"/>
  <c r="H567" i="15"/>
  <c r="H566" i="15"/>
  <c r="O565" i="15"/>
  <c r="P570" i="15" s="1"/>
  <c r="H565" i="15"/>
  <c r="O562" i="15"/>
  <c r="P563" i="15" s="1"/>
  <c r="Q563" i="15" s="1"/>
  <c r="K561" i="15"/>
  <c r="H559" i="15"/>
  <c r="O558" i="15"/>
  <c r="P560" i="15" s="1"/>
  <c r="H558" i="15"/>
  <c r="H555" i="15"/>
  <c r="H553" i="15"/>
  <c r="H552" i="15"/>
  <c r="O551" i="15"/>
  <c r="P556" i="15" s="1"/>
  <c r="H551" i="15"/>
  <c r="K550" i="15"/>
  <c r="H548" i="15"/>
  <c r="H546" i="15"/>
  <c r="H545" i="15"/>
  <c r="O544" i="15"/>
  <c r="P549" i="15" s="1"/>
  <c r="H544" i="15"/>
  <c r="H541" i="15"/>
  <c r="H539" i="15"/>
  <c r="H538" i="15"/>
  <c r="O537" i="15"/>
  <c r="P542" i="15" s="1"/>
  <c r="H537" i="15"/>
  <c r="O534" i="15"/>
  <c r="P535" i="15" s="1"/>
  <c r="H534" i="15"/>
  <c r="I535" i="15" s="1"/>
  <c r="K533" i="15"/>
  <c r="H531" i="15"/>
  <c r="O530" i="15"/>
  <c r="P532" i="15" s="1"/>
  <c r="H530" i="15"/>
  <c r="H527" i="15"/>
  <c r="H526" i="15"/>
  <c r="H525" i="15"/>
  <c r="H524" i="15"/>
  <c r="O523" i="15"/>
  <c r="P528" i="15" s="1"/>
  <c r="H523" i="15"/>
  <c r="K522" i="15"/>
  <c r="H520" i="15"/>
  <c r="H519" i="15"/>
  <c r="H518" i="15"/>
  <c r="H517" i="15"/>
  <c r="O516" i="15"/>
  <c r="P521" i="15" s="1"/>
  <c r="H516" i="15"/>
  <c r="H513" i="15"/>
  <c r="H512" i="15"/>
  <c r="H511" i="15"/>
  <c r="H510" i="15"/>
  <c r="O509" i="15"/>
  <c r="P514" i="15" s="1"/>
  <c r="H509" i="15"/>
  <c r="O497" i="15"/>
  <c r="P498" i="15" s="1"/>
  <c r="J497" i="15"/>
  <c r="H497" i="15"/>
  <c r="I498" i="15" s="1"/>
  <c r="K496" i="15"/>
  <c r="J496" i="15"/>
  <c r="O494" i="15"/>
  <c r="P495" i="15" s="1"/>
  <c r="J494" i="15"/>
  <c r="H494" i="15"/>
  <c r="I495" i="15" s="1"/>
  <c r="K493" i="15"/>
  <c r="J493" i="15"/>
  <c r="H491" i="15"/>
  <c r="O490" i="15"/>
  <c r="P492" i="15" s="1"/>
  <c r="H490" i="15"/>
  <c r="H487" i="15"/>
  <c r="H485" i="15"/>
  <c r="H484" i="15"/>
  <c r="O483" i="15"/>
  <c r="P488" i="15" s="1"/>
  <c r="H483" i="15"/>
  <c r="K482" i="15"/>
  <c r="H480" i="15"/>
  <c r="H478" i="15"/>
  <c r="H477" i="15"/>
  <c r="O476" i="15"/>
  <c r="P481" i="15" s="1"/>
  <c r="H476" i="15"/>
  <c r="H473" i="15"/>
  <c r="H471" i="15"/>
  <c r="H470" i="15"/>
  <c r="O469" i="15"/>
  <c r="P474" i="15" s="1"/>
  <c r="H469" i="15"/>
  <c r="O466" i="15"/>
  <c r="P467" i="15" s="1"/>
  <c r="H466" i="15"/>
  <c r="I467" i="15" s="1"/>
  <c r="K465" i="15"/>
  <c r="H463" i="15"/>
  <c r="O462" i="15"/>
  <c r="P464" i="15" s="1"/>
  <c r="H462" i="15"/>
  <c r="H459" i="15"/>
  <c r="H457" i="15"/>
  <c r="H456" i="15"/>
  <c r="O455" i="15"/>
  <c r="P460" i="15" s="1"/>
  <c r="H455" i="15"/>
  <c r="K454" i="15"/>
  <c r="H452" i="15"/>
  <c r="H450" i="15"/>
  <c r="H449" i="15"/>
  <c r="O448" i="15"/>
  <c r="P453" i="15" s="1"/>
  <c r="H448" i="15"/>
  <c r="K447" i="15"/>
  <c r="H445" i="15"/>
  <c r="H443" i="15"/>
  <c r="H442" i="15"/>
  <c r="O441" i="15"/>
  <c r="P446" i="15" s="1"/>
  <c r="H441" i="15"/>
  <c r="O438" i="15"/>
  <c r="P439" i="15" s="1"/>
  <c r="H438" i="15"/>
  <c r="I439" i="15" s="1"/>
  <c r="K437" i="15"/>
  <c r="H435" i="15"/>
  <c r="O434" i="15"/>
  <c r="P436" i="15" s="1"/>
  <c r="H434" i="15"/>
  <c r="H431" i="15"/>
  <c r="H430" i="15"/>
  <c r="H429" i="15"/>
  <c r="H428" i="15"/>
  <c r="O427" i="15"/>
  <c r="P432" i="15" s="1"/>
  <c r="H427" i="15"/>
  <c r="K426" i="15"/>
  <c r="H424" i="15"/>
  <c r="H423" i="15"/>
  <c r="H422" i="15"/>
  <c r="H421" i="15"/>
  <c r="O420" i="15"/>
  <c r="P425" i="15" s="1"/>
  <c r="H420" i="15"/>
  <c r="H417" i="15"/>
  <c r="H416" i="15"/>
  <c r="H415" i="15"/>
  <c r="H414" i="15"/>
  <c r="O413" i="15"/>
  <c r="P418" i="15" s="1"/>
  <c r="H413" i="15"/>
  <c r="O408" i="15"/>
  <c r="P411" i="15" s="1"/>
  <c r="O405" i="15"/>
  <c r="O404" i="15"/>
  <c r="O403" i="15"/>
  <c r="O400" i="15"/>
  <c r="O399" i="15"/>
  <c r="O398" i="15"/>
  <c r="O395" i="15"/>
  <c r="O394" i="15"/>
  <c r="O393" i="15"/>
  <c r="O389" i="15"/>
  <c r="P391" i="15" s="1"/>
  <c r="O386" i="15"/>
  <c r="O385" i="15"/>
  <c r="O384" i="15"/>
  <c r="O381" i="15"/>
  <c r="O380" i="15"/>
  <c r="O379" i="15"/>
  <c r="O376" i="15"/>
  <c r="O375" i="15"/>
  <c r="O374" i="15"/>
  <c r="O371" i="15"/>
  <c r="O370" i="15"/>
  <c r="O369" i="15"/>
  <c r="O366" i="15"/>
  <c r="O365" i="15"/>
  <c r="O364" i="15"/>
  <c r="O361" i="15"/>
  <c r="O360" i="15"/>
  <c r="O359" i="15"/>
  <c r="H359" i="15"/>
  <c r="I362" i="15" s="1"/>
  <c r="O356" i="15"/>
  <c r="O355" i="15"/>
  <c r="O354" i="15"/>
  <c r="O350" i="15"/>
  <c r="P352" i="15" s="1"/>
  <c r="Q352" i="15" s="1"/>
  <c r="O347" i="15"/>
  <c r="O346" i="15"/>
  <c r="O345" i="15"/>
  <c r="O342" i="15"/>
  <c r="O341" i="15"/>
  <c r="O340" i="15"/>
  <c r="O335" i="15"/>
  <c r="O334" i="15"/>
  <c r="O331" i="15"/>
  <c r="O329" i="15"/>
  <c r="O326" i="15"/>
  <c r="O325" i="15"/>
  <c r="O324" i="15"/>
  <c r="O321" i="15"/>
  <c r="O320" i="15"/>
  <c r="O319" i="15"/>
  <c r="O315" i="15"/>
  <c r="O314" i="15"/>
  <c r="O313" i="15"/>
  <c r="O309" i="15"/>
  <c r="P311" i="15" s="1"/>
  <c r="O306" i="15"/>
  <c r="O305" i="15"/>
  <c r="O304" i="15"/>
  <c r="K300" i="15"/>
  <c r="O298" i="15"/>
  <c r="O297" i="15"/>
  <c r="O296" i="15"/>
  <c r="O293" i="15"/>
  <c r="O292" i="15"/>
  <c r="O291" i="15"/>
  <c r="O288" i="15"/>
  <c r="P289" i="15" s="1"/>
  <c r="K287" i="15"/>
  <c r="O284" i="15"/>
  <c r="O279" i="15"/>
  <c r="O278" i="15"/>
  <c r="O273" i="15"/>
  <c r="P276" i="15" s="1"/>
  <c r="Q276" i="15" s="1"/>
  <c r="O270" i="15"/>
  <c r="O269" i="15"/>
  <c r="O268" i="15"/>
  <c r="O265" i="15"/>
  <c r="O264" i="15"/>
  <c r="O263" i="15"/>
  <c r="O260" i="15"/>
  <c r="O259" i="15"/>
  <c r="O258" i="15"/>
  <c r="O255" i="15"/>
  <c r="O254" i="15"/>
  <c r="O253" i="15"/>
  <c r="O250" i="15"/>
  <c r="O249" i="15"/>
  <c r="O248" i="15"/>
  <c r="O244" i="15"/>
  <c r="P246" i="15" s="1"/>
  <c r="Q246" i="15" s="1"/>
  <c r="O241" i="15"/>
  <c r="O240" i="15"/>
  <c r="O239" i="15"/>
  <c r="O235" i="15"/>
  <c r="P237" i="15" s="1"/>
  <c r="Q237" i="15" s="1"/>
  <c r="O231" i="15"/>
  <c r="O227" i="15"/>
  <c r="O226" i="15"/>
  <c r="O225" i="15"/>
  <c r="O224" i="15"/>
  <c r="O223" i="15"/>
  <c r="O220" i="15"/>
  <c r="O219" i="15"/>
  <c r="O218" i="15"/>
  <c r="O214" i="15"/>
  <c r="O213" i="15"/>
  <c r="O210" i="15"/>
  <c r="O209" i="15"/>
  <c r="O206" i="15"/>
  <c r="O205" i="15"/>
  <c r="O204" i="15"/>
  <c r="O201" i="15"/>
  <c r="O200" i="15"/>
  <c r="O199" i="15"/>
  <c r="O196" i="15"/>
  <c r="O195" i="15"/>
  <c r="O194" i="15"/>
  <c r="O191" i="15"/>
  <c r="O190" i="15"/>
  <c r="O189" i="15"/>
  <c r="O186" i="15"/>
  <c r="O185" i="15"/>
  <c r="O184" i="15"/>
  <c r="O181" i="15"/>
  <c r="O180" i="15"/>
  <c r="O179" i="15"/>
  <c r="I182" i="15"/>
  <c r="O175" i="15"/>
  <c r="P177" i="15" s="1"/>
  <c r="Q177" i="15" s="1"/>
  <c r="O172" i="15"/>
  <c r="O171" i="15"/>
  <c r="O167" i="15"/>
  <c r="P168" i="15" s="1"/>
  <c r="K166" i="15"/>
  <c r="O163" i="15"/>
  <c r="P165" i="15" s="1"/>
  <c r="Q165" i="15" s="1"/>
  <c r="O157" i="15"/>
  <c r="P161" i="15" s="1"/>
  <c r="Q161" i="15" s="1"/>
  <c r="O153" i="15"/>
  <c r="P155" i="15" s="1"/>
  <c r="Q155" i="15" s="1"/>
  <c r="O150" i="15"/>
  <c r="O149" i="15"/>
  <c r="O148" i="15"/>
  <c r="O144" i="15"/>
  <c r="O141" i="15"/>
  <c r="O140" i="15"/>
  <c r="O139" i="15"/>
  <c r="O135" i="15"/>
  <c r="O134" i="15"/>
  <c r="O131" i="15"/>
  <c r="O129" i="15"/>
  <c r="O128" i="15"/>
  <c r="O125" i="15"/>
  <c r="O124" i="15"/>
  <c r="O123" i="15"/>
  <c r="O120" i="15"/>
  <c r="O119" i="15"/>
  <c r="O118" i="15"/>
  <c r="O115" i="15"/>
  <c r="P116" i="15" s="1"/>
  <c r="K114" i="15"/>
  <c r="O112" i="15"/>
  <c r="O111" i="15"/>
  <c r="O110" i="15"/>
  <c r="H110" i="15"/>
  <c r="I113" i="15" s="1"/>
  <c r="O107" i="15"/>
  <c r="O106" i="15"/>
  <c r="O105" i="15"/>
  <c r="H105" i="15"/>
  <c r="I108" i="15" s="1"/>
  <c r="O102" i="15"/>
  <c r="O101" i="15"/>
  <c r="O100" i="15"/>
  <c r="O97" i="15"/>
  <c r="O96" i="15"/>
  <c r="O95" i="15"/>
  <c r="O90" i="15"/>
  <c r="H90" i="15"/>
  <c r="I93" i="15" s="1"/>
  <c r="O87" i="15"/>
  <c r="O86" i="15"/>
  <c r="H86" i="15"/>
  <c r="I88" i="15" s="1"/>
  <c r="O82" i="15"/>
  <c r="O79" i="15"/>
  <c r="O78" i="15"/>
  <c r="O77" i="15"/>
  <c r="K73" i="15"/>
  <c r="O69" i="15"/>
  <c r="P72" i="15" s="1"/>
  <c r="Q72" i="15" s="1"/>
  <c r="O65" i="15"/>
  <c r="O64" i="15"/>
  <c r="O63" i="15"/>
  <c r="O60" i="15"/>
  <c r="O59" i="15"/>
  <c r="O58" i="15"/>
  <c r="O55" i="15"/>
  <c r="O54" i="15"/>
  <c r="O53" i="15"/>
  <c r="O50" i="15"/>
  <c r="P51" i="15" s="1"/>
  <c r="H50" i="15"/>
  <c r="I51" i="15" s="1"/>
  <c r="K49" i="15"/>
  <c r="O45" i="15"/>
  <c r="P48" i="15" s="1"/>
  <c r="Q48" i="15" s="1"/>
  <c r="O42" i="15"/>
  <c r="O41" i="15"/>
  <c r="O40" i="15"/>
  <c r="O39" i="15"/>
  <c r="K35" i="15"/>
  <c r="O33" i="15"/>
  <c r="O32" i="15"/>
  <c r="I34" i="15"/>
  <c r="O31" i="15"/>
  <c r="O28" i="15"/>
  <c r="O27" i="15"/>
  <c r="O26" i="15"/>
  <c r="O23" i="15"/>
  <c r="P24" i="15" s="1"/>
  <c r="K22" i="15"/>
  <c r="O20" i="15"/>
  <c r="O19" i="15"/>
  <c r="O16" i="15"/>
  <c r="O14" i="15"/>
  <c r="O13" i="15"/>
  <c r="I262" i="14"/>
  <c r="H252" i="14"/>
  <c r="I253" i="14" s="1"/>
  <c r="O250" i="14"/>
  <c r="P253" i="14" s="1"/>
  <c r="O246" i="14"/>
  <c r="P248" i="14" s="1"/>
  <c r="I248" i="14"/>
  <c r="J246" i="14"/>
  <c r="K245" i="14"/>
  <c r="J245" i="14"/>
  <c r="I232" i="14"/>
  <c r="I228" i="14"/>
  <c r="H211" i="14"/>
  <c r="I212" i="14" s="1"/>
  <c r="O176" i="14"/>
  <c r="P179" i="14" s="1"/>
  <c r="H178" i="14"/>
  <c r="I179" i="14" s="1"/>
  <c r="O164" i="14"/>
  <c r="P166" i="14" s="1"/>
  <c r="P162" i="14"/>
  <c r="I154" i="14"/>
  <c r="I141" i="14"/>
  <c r="I257" i="14"/>
  <c r="I244" i="14"/>
  <c r="I240" i="14"/>
  <c r="I236" i="14"/>
  <c r="I224" i="14"/>
  <c r="I220" i="14"/>
  <c r="I216" i="14"/>
  <c r="I207" i="14"/>
  <c r="I203" i="14"/>
  <c r="I199" i="14"/>
  <c r="I195" i="14"/>
  <c r="I191" i="14"/>
  <c r="I187" i="14"/>
  <c r="I183" i="14"/>
  <c r="I174" i="14"/>
  <c r="I170" i="14"/>
  <c r="I166" i="14"/>
  <c r="I162" i="14"/>
  <c r="I158" i="14"/>
  <c r="I149" i="14"/>
  <c r="I145" i="14"/>
  <c r="I136" i="14"/>
  <c r="I132" i="14"/>
  <c r="I128" i="14"/>
  <c r="I124" i="14"/>
  <c r="O115" i="14"/>
  <c r="I116" i="14"/>
  <c r="O102" i="14"/>
  <c r="P103" i="14" s="1"/>
  <c r="O98" i="14"/>
  <c r="P100" i="14" s="1"/>
  <c r="O95" i="14"/>
  <c r="I120" i="14"/>
  <c r="I96" i="14"/>
  <c r="O91" i="14"/>
  <c r="I92" i="14"/>
  <c r="O82" i="14"/>
  <c r="P84" i="14" s="1"/>
  <c r="I84" i="14"/>
  <c r="P76" i="14"/>
  <c r="I72" i="14"/>
  <c r="O66" i="14"/>
  <c r="I68" i="14"/>
  <c r="H63" i="14"/>
  <c r="O54" i="14"/>
  <c r="I36" i="14"/>
  <c r="I32" i="14"/>
  <c r="H21" i="14"/>
  <c r="I23" i="14" s="1"/>
  <c r="I19" i="14"/>
  <c r="O18" i="14"/>
  <c r="G18" i="14"/>
  <c r="F18" i="14"/>
  <c r="O13" i="14"/>
  <c r="P15" i="14" s="1"/>
  <c r="Q1408" i="15" l="1"/>
  <c r="I1408" i="15"/>
  <c r="I588" i="15"/>
  <c r="Q588" i="15" s="1"/>
  <c r="I577" i="15"/>
  <c r="Q577" i="15" s="1"/>
  <c r="I584" i="15"/>
  <c r="Q584" i="15" s="1"/>
  <c r="I570" i="15"/>
  <c r="Q570" i="15" s="1"/>
  <c r="Q1436" i="15"/>
  <c r="I1425" i="15"/>
  <c r="Q1425" i="15" s="1"/>
  <c r="I1432" i="15"/>
  <c r="Q1432" i="15" s="1"/>
  <c r="I1390" i="15"/>
  <c r="Q1390" i="15" s="1"/>
  <c r="I1418" i="15"/>
  <c r="Q1418" i="15" s="1"/>
  <c r="I1397" i="15"/>
  <c r="Q1397" i="15" s="1"/>
  <c r="I1404" i="15"/>
  <c r="Q1404" i="15" s="1"/>
  <c r="Q1380" i="15"/>
  <c r="I1369" i="15"/>
  <c r="Q1369" i="15" s="1"/>
  <c r="I1376" i="15"/>
  <c r="Q1376" i="15" s="1"/>
  <c r="I1362" i="15"/>
  <c r="Q1362" i="15" s="1"/>
  <c r="I1341" i="15"/>
  <c r="Q1341" i="15" s="1"/>
  <c r="I1348" i="15"/>
  <c r="Q1348" i="15" s="1"/>
  <c r="I1334" i="15"/>
  <c r="Q1334" i="15" s="1"/>
  <c r="I1352" i="15"/>
  <c r="Q1352" i="15" s="1"/>
  <c r="I1313" i="15"/>
  <c r="Q1313" i="15" s="1"/>
  <c r="I1320" i="15"/>
  <c r="Q1320" i="15" s="1"/>
  <c r="I1306" i="15"/>
  <c r="Q1306" i="15" s="1"/>
  <c r="I1324" i="15"/>
  <c r="Q1324" i="15" s="1"/>
  <c r="I1292" i="15"/>
  <c r="Q1292" i="15" s="1"/>
  <c r="I1285" i="15"/>
  <c r="Q1285" i="15" s="1"/>
  <c r="I1278" i="15"/>
  <c r="Q1278" i="15" s="1"/>
  <c r="I1296" i="15"/>
  <c r="Q1296" i="15" s="1"/>
  <c r="I1264" i="15"/>
  <c r="Q1264" i="15" s="1"/>
  <c r="I1257" i="15"/>
  <c r="Q1257" i="15" s="1"/>
  <c r="I1250" i="15"/>
  <c r="Q1250" i="15" s="1"/>
  <c r="I1268" i="15"/>
  <c r="Q1268" i="15" s="1"/>
  <c r="I1229" i="15"/>
  <c r="Q1229" i="15" s="1"/>
  <c r="I1236" i="15"/>
  <c r="Q1236" i="15" s="1"/>
  <c r="I1173" i="15"/>
  <c r="Q1173" i="15" s="1"/>
  <c r="I1222" i="15"/>
  <c r="Q1222" i="15" s="1"/>
  <c r="I1240" i="15"/>
  <c r="Q1240" i="15" s="1"/>
  <c r="I1201" i="15"/>
  <c r="Q1201" i="15" s="1"/>
  <c r="I1208" i="15"/>
  <c r="Q1208" i="15" s="1"/>
  <c r="I1194" i="15"/>
  <c r="Q1194" i="15" s="1"/>
  <c r="I1212" i="15"/>
  <c r="Q1212" i="15" s="1"/>
  <c r="Q791" i="15"/>
  <c r="I1180" i="15"/>
  <c r="Q1180" i="15" s="1"/>
  <c r="I1166" i="15"/>
  <c r="Q1166" i="15" s="1"/>
  <c r="I1184" i="15"/>
  <c r="Q1184" i="15" s="1"/>
  <c r="I1082" i="15"/>
  <c r="Q1082" i="15" s="1"/>
  <c r="I1100" i="15"/>
  <c r="Q1100" i="15" s="1"/>
  <c r="I1124" i="15"/>
  <c r="Q1124" i="15" s="1"/>
  <c r="I1145" i="15"/>
  <c r="Q1145" i="15" s="1"/>
  <c r="I1128" i="15"/>
  <c r="Q1128" i="15" s="1"/>
  <c r="I1152" i="15"/>
  <c r="Q1152" i="15" s="1"/>
  <c r="I1138" i="15"/>
  <c r="Q1138" i="15" s="1"/>
  <c r="I1156" i="15"/>
  <c r="Q1156" i="15" s="1"/>
  <c r="I1110" i="15"/>
  <c r="Q1110" i="15" s="1"/>
  <c r="I1117" i="15"/>
  <c r="Q1117" i="15" s="1"/>
  <c r="I1089" i="15"/>
  <c r="Q1089" i="15" s="1"/>
  <c r="I1096" i="15"/>
  <c r="Q1096" i="15" s="1"/>
  <c r="Q1075" i="15"/>
  <c r="I1069" i="15"/>
  <c r="Q1069" i="15" s="1"/>
  <c r="I1065" i="15"/>
  <c r="Q1065" i="15" s="1"/>
  <c r="I1058" i="15"/>
  <c r="Q1058" i="15" s="1"/>
  <c r="I1051" i="15"/>
  <c r="Q1051" i="15" s="1"/>
  <c r="I934" i="15"/>
  <c r="Q934" i="15" s="1"/>
  <c r="I1002" i="15"/>
  <c r="Q1002" i="15" s="1"/>
  <c r="I913" i="15"/>
  <c r="Q913" i="15" s="1"/>
  <c r="I1023" i="15"/>
  <c r="Q1023" i="15" s="1"/>
  <c r="I1030" i="15"/>
  <c r="Q1030" i="15" s="1"/>
  <c r="I1037" i="15"/>
  <c r="Q1037" i="15" s="1"/>
  <c r="I1041" i="15"/>
  <c r="Q1041" i="15" s="1"/>
  <c r="I1013" i="15"/>
  <c r="Q1013" i="15" s="1"/>
  <c r="I995" i="15"/>
  <c r="Q995" i="15" s="1"/>
  <c r="I1009" i="15"/>
  <c r="Q1009" i="15" s="1"/>
  <c r="I985" i="15"/>
  <c r="Q985" i="15" s="1"/>
  <c r="I971" i="15"/>
  <c r="Q971" i="15" s="1"/>
  <c r="Q955" i="15"/>
  <c r="I948" i="15"/>
  <c r="Q948" i="15" s="1"/>
  <c r="I952" i="15"/>
  <c r="Q952" i="15" s="1"/>
  <c r="I941" i="15"/>
  <c r="Q941" i="15" s="1"/>
  <c r="I882" i="15"/>
  <c r="Q882" i="15" s="1"/>
  <c r="I924" i="15"/>
  <c r="Q924" i="15" s="1"/>
  <c r="I920" i="15"/>
  <c r="Q920" i="15" s="1"/>
  <c r="I906" i="15"/>
  <c r="Q906" i="15" s="1"/>
  <c r="Q439" i="15"/>
  <c r="Q495" i="15"/>
  <c r="I560" i="15"/>
  <c r="Q560" i="15" s="1"/>
  <c r="I644" i="15"/>
  <c r="Q644" i="15" s="1"/>
  <c r="I704" i="15"/>
  <c r="Q704" i="15" s="1"/>
  <c r="I844" i="15"/>
  <c r="Q844" i="15" s="1"/>
  <c r="I872" i="15"/>
  <c r="Q872" i="15" s="1"/>
  <c r="Q899" i="15"/>
  <c r="P357" i="15"/>
  <c r="Q357" i="15" s="1"/>
  <c r="P382" i="15"/>
  <c r="Q382" i="15" s="1"/>
  <c r="I453" i="15"/>
  <c r="Q453" i="15" s="1"/>
  <c r="I728" i="15"/>
  <c r="Q728" i="15" s="1"/>
  <c r="I770" i="15"/>
  <c r="Q770" i="15" s="1"/>
  <c r="I896" i="15"/>
  <c r="Q896" i="15" s="1"/>
  <c r="I889" i="15"/>
  <c r="Q889" i="15" s="1"/>
  <c r="I542" i="15"/>
  <c r="Q542" i="15" s="1"/>
  <c r="I605" i="15"/>
  <c r="Q605" i="15" s="1"/>
  <c r="I686" i="15"/>
  <c r="Q686" i="15" s="1"/>
  <c r="I749" i="15"/>
  <c r="Q749" i="15" s="1"/>
  <c r="I826" i="15"/>
  <c r="Q826" i="15" s="1"/>
  <c r="I861" i="15"/>
  <c r="Q861" i="15" s="1"/>
  <c r="I854" i="15"/>
  <c r="Q854" i="15" s="1"/>
  <c r="I868" i="15"/>
  <c r="Q868" i="15" s="1"/>
  <c r="Q847" i="15"/>
  <c r="Q819" i="15"/>
  <c r="I816" i="15"/>
  <c r="Q816" i="15" s="1"/>
  <c r="I798" i="15"/>
  <c r="Q798" i="15" s="1"/>
  <c r="I805" i="15"/>
  <c r="Q805" i="15" s="1"/>
  <c r="I812" i="15"/>
  <c r="Q812" i="15" s="1"/>
  <c r="I788" i="15"/>
  <c r="Q788" i="15" s="1"/>
  <c r="I784" i="15"/>
  <c r="Q784" i="15" s="1"/>
  <c r="I777" i="15"/>
  <c r="Q777" i="15" s="1"/>
  <c r="I549" i="15"/>
  <c r="Q549" i="15" s="1"/>
  <c r="I556" i="15"/>
  <c r="Q556" i="15" s="1"/>
  <c r="Q763" i="15"/>
  <c r="I756" i="15"/>
  <c r="Q756" i="15" s="1"/>
  <c r="I742" i="15"/>
  <c r="Q742" i="15" s="1"/>
  <c r="I760" i="15"/>
  <c r="Q760" i="15" s="1"/>
  <c r="I732" i="15"/>
  <c r="Q732" i="15" s="1"/>
  <c r="I714" i="15"/>
  <c r="Q714" i="15" s="1"/>
  <c r="I721" i="15"/>
  <c r="Q721" i="15" s="1"/>
  <c r="I693" i="15"/>
  <c r="Q693" i="15" s="1"/>
  <c r="Q707" i="15"/>
  <c r="I700" i="15"/>
  <c r="Q700" i="15" s="1"/>
  <c r="I532" i="15"/>
  <c r="Q532" i="15" s="1"/>
  <c r="I514" i="15"/>
  <c r="Q514" i="15" s="1"/>
  <c r="I528" i="15"/>
  <c r="Q528" i="15" s="1"/>
  <c r="I521" i="15"/>
  <c r="Q521" i="15" s="1"/>
  <c r="Q498" i="15"/>
  <c r="I492" i="15"/>
  <c r="Q492" i="15" s="1"/>
  <c r="I488" i="15"/>
  <c r="Q488" i="15" s="1"/>
  <c r="I481" i="15"/>
  <c r="Q481" i="15" s="1"/>
  <c r="I474" i="15"/>
  <c r="Q474" i="15" s="1"/>
  <c r="I460" i="15"/>
  <c r="Q460" i="15" s="1"/>
  <c r="Q467" i="15"/>
  <c r="I464" i="15"/>
  <c r="Q464" i="15" s="1"/>
  <c r="I446" i="15"/>
  <c r="Q446" i="15" s="1"/>
  <c r="I612" i="15"/>
  <c r="Q612" i="15" s="1"/>
  <c r="Q619" i="15"/>
  <c r="I598" i="15"/>
  <c r="Q598" i="15" s="1"/>
  <c r="I616" i="15"/>
  <c r="Q616" i="15" s="1"/>
  <c r="I425" i="15"/>
  <c r="Q425" i="15" s="1"/>
  <c r="I626" i="15"/>
  <c r="Q626" i="15" s="1"/>
  <c r="Q676" i="15"/>
  <c r="I436" i="15"/>
  <c r="Q436" i="15" s="1"/>
  <c r="I432" i="15"/>
  <c r="Q432" i="15" s="1"/>
  <c r="I418" i="15"/>
  <c r="Q418" i="15" s="1"/>
  <c r="I672" i="15"/>
  <c r="Q672" i="15" s="1"/>
  <c r="I665" i="15"/>
  <c r="Q665" i="15" s="1"/>
  <c r="Q679" i="15"/>
  <c r="I658" i="15"/>
  <c r="Q658" i="15" s="1"/>
  <c r="P377" i="15"/>
  <c r="Q377" i="15" s="1"/>
  <c r="P406" i="15"/>
  <c r="Q406" i="15" s="1"/>
  <c r="P651" i="15"/>
  <c r="Q651" i="15" s="1"/>
  <c r="Q647" i="15"/>
  <c r="I633" i="15"/>
  <c r="Q633" i="15" s="1"/>
  <c r="I640" i="15"/>
  <c r="Q640" i="15" s="1"/>
  <c r="P396" i="15"/>
  <c r="Q396" i="15" s="1"/>
  <c r="P960" i="15"/>
  <c r="Q960" i="15" s="1"/>
  <c r="P401" i="15"/>
  <c r="Q401" i="15" s="1"/>
  <c r="P338" i="15"/>
  <c r="Q338" i="15" s="1"/>
  <c r="P367" i="15"/>
  <c r="Q367" i="15" s="1"/>
  <c r="P332" i="15"/>
  <c r="P387" i="15"/>
  <c r="Q387" i="15" s="1"/>
  <c r="P362" i="15"/>
  <c r="Q362" i="15" s="1"/>
  <c r="Q391" i="15"/>
  <c r="P372" i="15"/>
  <c r="Q372" i="15" s="1"/>
  <c r="P348" i="15"/>
  <c r="Q348" i="15" s="1"/>
  <c r="P343" i="15"/>
  <c r="Q343" i="15" s="1"/>
  <c r="P299" i="15"/>
  <c r="Q299" i="15" s="1"/>
  <c r="P317" i="15"/>
  <c r="Q317" i="15" s="1"/>
  <c r="P327" i="15"/>
  <c r="Q327" i="15" s="1"/>
  <c r="P322" i="15"/>
  <c r="Q322" i="15" s="1"/>
  <c r="P307" i="15"/>
  <c r="Q307" i="15" s="1"/>
  <c r="P294" i="15"/>
  <c r="Q294" i="15" s="1"/>
  <c r="P271" i="15"/>
  <c r="Q271" i="15" s="1"/>
  <c r="P286" i="15"/>
  <c r="Q286" i="15" s="1"/>
  <c r="P282" i="15"/>
  <c r="Q282" i="15" s="1"/>
  <c r="P266" i="15"/>
  <c r="Q266" i="15" s="1"/>
  <c r="P261" i="15"/>
  <c r="Q261" i="15" s="1"/>
  <c r="P256" i="15"/>
  <c r="Q256" i="15" s="1"/>
  <c r="P251" i="15"/>
  <c r="Q251" i="15" s="1"/>
  <c r="P242" i="15"/>
  <c r="Q242" i="15" s="1"/>
  <c r="P233" i="15"/>
  <c r="Q233" i="15" s="1"/>
  <c r="P228" i="15"/>
  <c r="P211" i="15"/>
  <c r="Q211" i="15" s="1"/>
  <c r="P202" i="15"/>
  <c r="Q202" i="15" s="1"/>
  <c r="P216" i="15"/>
  <c r="Q216" i="15" s="1"/>
  <c r="P221" i="15"/>
  <c r="Q221" i="15" s="1"/>
  <c r="P207" i="15"/>
  <c r="Q207" i="15" s="1"/>
  <c r="P197" i="15"/>
  <c r="Q197" i="15" s="1"/>
  <c r="P192" i="15"/>
  <c r="Q192" i="15" s="1"/>
  <c r="P187" i="15"/>
  <c r="Q187" i="15" s="1"/>
  <c r="P182" i="15"/>
  <c r="Q182" i="15" s="1"/>
  <c r="P173" i="15"/>
  <c r="Q173" i="15" s="1"/>
  <c r="P146" i="15"/>
  <c r="Q146" i="15" s="1"/>
  <c r="P151" i="15"/>
  <c r="Q151" i="15" s="1"/>
  <c r="P84" i="15"/>
  <c r="Q84" i="15" s="1"/>
  <c r="P132" i="15"/>
  <c r="Q132" i="15" s="1"/>
  <c r="P142" i="15"/>
  <c r="Q142" i="15" s="1"/>
  <c r="P137" i="15"/>
  <c r="Q137" i="15" s="1"/>
  <c r="P93" i="15"/>
  <c r="Q93" i="15" s="1"/>
  <c r="P126" i="15"/>
  <c r="Q126" i="15" s="1"/>
  <c r="P121" i="15"/>
  <c r="Q121" i="15" s="1"/>
  <c r="P113" i="15"/>
  <c r="Q113" i="15" s="1"/>
  <c r="P108" i="15"/>
  <c r="Q108" i="15" s="1"/>
  <c r="P103" i="15"/>
  <c r="Q103" i="15" s="1"/>
  <c r="P98" i="15"/>
  <c r="Q98" i="15" s="1"/>
  <c r="P88" i="15"/>
  <c r="Q88" i="15" s="1"/>
  <c r="P67" i="15"/>
  <c r="Q67" i="15" s="1"/>
  <c r="P56" i="15"/>
  <c r="Q56" i="15" s="1"/>
  <c r="P80" i="15"/>
  <c r="Q80" i="15" s="1"/>
  <c r="P61" i="15"/>
  <c r="Q61" i="15" s="1"/>
  <c r="Q51" i="15"/>
  <c r="P43" i="15"/>
  <c r="Q43" i="15" s="1"/>
  <c r="P34" i="15"/>
  <c r="Q34" i="15" s="1"/>
  <c r="P29" i="15"/>
  <c r="Q29" i="15" s="1"/>
  <c r="P21" i="15"/>
  <c r="Q21" i="15" s="1"/>
  <c r="P17" i="15"/>
  <c r="Q17" i="15" s="1"/>
  <c r="Q1533" i="15"/>
  <c r="P1545" i="15"/>
  <c r="P1540" i="15"/>
  <c r="I1540" i="15"/>
  <c r="Q1529" i="15"/>
  <c r="P1525" i="15"/>
  <c r="Q1525" i="15" s="1"/>
  <c r="I1519" i="15"/>
  <c r="P1512" i="15"/>
  <c r="Q1512" i="15" s="1"/>
  <c r="P1519" i="15"/>
  <c r="P1503" i="15"/>
  <c r="P1496" i="15"/>
  <c r="Q1496" i="15" s="1"/>
  <c r="I1503" i="15"/>
  <c r="P1477" i="15"/>
  <c r="Q1477" i="15" s="1"/>
  <c r="P1484" i="15"/>
  <c r="I1484" i="15"/>
  <c r="I1470" i="15"/>
  <c r="P1470" i="15"/>
  <c r="Q1463" i="15"/>
  <c r="P1460" i="15"/>
  <c r="Q1460" i="15" s="1"/>
  <c r="P1450" i="15"/>
  <c r="I1450" i="15"/>
  <c r="Q1187" i="15"/>
  <c r="Q1299" i="15"/>
  <c r="P1443" i="15"/>
  <c r="Q1271" i="15"/>
  <c r="I1443" i="15"/>
  <c r="Q1243" i="15"/>
  <c r="Q1355" i="15"/>
  <c r="Q1383" i="15"/>
  <c r="Q1488" i="15"/>
  <c r="Q1215" i="15"/>
  <c r="Q1327" i="15"/>
  <c r="Q1411" i="15"/>
  <c r="Q248" i="14"/>
  <c r="Q166" i="14"/>
  <c r="Q162" i="14"/>
  <c r="Q84" i="14"/>
  <c r="P68" i="14"/>
  <c r="Q68" i="14" s="1"/>
  <c r="Q1540" i="15" l="1"/>
  <c r="Q1519" i="15"/>
  <c r="Q1503" i="15"/>
  <c r="Q1484" i="15"/>
  <c r="Q1470" i="15"/>
  <c r="Q1450" i="15"/>
  <c r="Q168" i="15"/>
  <c r="Q1443" i="15"/>
  <c r="Q1545" i="15"/>
  <c r="Q302" i="15"/>
  <c r="Q289" i="15"/>
  <c r="Q37" i="15"/>
  <c r="Q228" i="15"/>
  <c r="Q1103" i="15"/>
  <c r="Q1159" i="15"/>
  <c r="Q1131" i="15"/>
  <c r="Q24" i="15"/>
  <c r="Q116" i="15"/>
  <c r="Q411" i="15"/>
  <c r="Q1016" i="15"/>
  <c r="Q1453" i="15"/>
  <c r="Q1506" i="15"/>
  <c r="Q311" i="15"/>
  <c r="Q75" i="15"/>
  <c r="Q1439" i="15"/>
  <c r="Q1044" i="15"/>
  <c r="Q591" i="15"/>
  <c r="Q332" i="15"/>
  <c r="Q535" i="15"/>
  <c r="I60" i="14"/>
  <c r="O259" i="14"/>
  <c r="P262" i="14" s="1"/>
  <c r="J259" i="14"/>
  <c r="K258" i="14"/>
  <c r="J258" i="14"/>
  <c r="O255" i="14"/>
  <c r="J255" i="14"/>
  <c r="K254" i="14"/>
  <c r="J254" i="14"/>
  <c r="J250" i="14"/>
  <c r="K249" i="14"/>
  <c r="J249" i="14"/>
  <c r="J243" i="14"/>
  <c r="O242" i="14"/>
  <c r="J242" i="14"/>
  <c r="K241" i="14"/>
  <c r="J241" i="14"/>
  <c r="O238" i="14"/>
  <c r="J238" i="14"/>
  <c r="K237" i="14"/>
  <c r="J237" i="14"/>
  <c r="O234" i="14"/>
  <c r="J234" i="14"/>
  <c r="K233" i="14"/>
  <c r="J233" i="14"/>
  <c r="O230" i="14"/>
  <c r="P232" i="14" s="1"/>
  <c r="Q232" i="14" s="1"/>
  <c r="J230" i="14"/>
  <c r="K229" i="14"/>
  <c r="J229" i="14"/>
  <c r="O226" i="14"/>
  <c r="P228" i="14" s="1"/>
  <c r="Q228" i="14" s="1"/>
  <c r="J226" i="14"/>
  <c r="K225" i="14"/>
  <c r="J225" i="14"/>
  <c r="O222" i="14"/>
  <c r="J222" i="14"/>
  <c r="K221" i="14"/>
  <c r="J221" i="14"/>
  <c r="O218" i="14"/>
  <c r="K217" i="14"/>
  <c r="O214" i="14"/>
  <c r="O209" i="14"/>
  <c r="P212" i="14" s="1"/>
  <c r="J209" i="14"/>
  <c r="K208" i="14"/>
  <c r="J208" i="14"/>
  <c r="O205" i="14"/>
  <c r="J205" i="14"/>
  <c r="K204" i="14"/>
  <c r="J204" i="14"/>
  <c r="O201" i="14"/>
  <c r="J201" i="14"/>
  <c r="K200" i="14"/>
  <c r="J200" i="14"/>
  <c r="O197" i="14"/>
  <c r="J197" i="14"/>
  <c r="K196" i="14"/>
  <c r="J196" i="14"/>
  <c r="O193" i="14"/>
  <c r="J193" i="14"/>
  <c r="K192" i="14"/>
  <c r="J192" i="14"/>
  <c r="O189" i="14"/>
  <c r="J189" i="14"/>
  <c r="K188" i="14"/>
  <c r="J188" i="14"/>
  <c r="O185" i="14"/>
  <c r="K184" i="14"/>
  <c r="O181" i="14"/>
  <c r="K180" i="14"/>
  <c r="J176" i="14"/>
  <c r="K175" i="14"/>
  <c r="J175" i="14"/>
  <c r="O172" i="14"/>
  <c r="J172" i="14"/>
  <c r="K171" i="14"/>
  <c r="J171" i="14"/>
  <c r="O168" i="14"/>
  <c r="J168" i="14"/>
  <c r="K167" i="14"/>
  <c r="J167" i="14"/>
  <c r="J164" i="14"/>
  <c r="K163" i="14"/>
  <c r="J163" i="14"/>
  <c r="K159" i="14"/>
  <c r="O156" i="14"/>
  <c r="K155" i="14"/>
  <c r="O151" i="14"/>
  <c r="P154" i="14" s="1"/>
  <c r="J151" i="14"/>
  <c r="K150" i="14"/>
  <c r="J150" i="14"/>
  <c r="O147" i="14"/>
  <c r="K146" i="14"/>
  <c r="O143" i="14"/>
  <c r="K142" i="14"/>
  <c r="O138" i="14"/>
  <c r="P141" i="14" s="1"/>
  <c r="J138" i="14"/>
  <c r="K137" i="14"/>
  <c r="J137" i="14"/>
  <c r="O134" i="14"/>
  <c r="J134" i="14"/>
  <c r="K133" i="14"/>
  <c r="J133" i="14"/>
  <c r="O130" i="14"/>
  <c r="J130" i="14"/>
  <c r="K129" i="14"/>
  <c r="J129" i="14"/>
  <c r="O126" i="14"/>
  <c r="K125" i="14"/>
  <c r="O122" i="14"/>
  <c r="K121" i="14"/>
  <c r="O119" i="14"/>
  <c r="P120" i="14" s="1"/>
  <c r="O114" i="14"/>
  <c r="P116" i="14" s="1"/>
  <c r="Q116" i="14" s="1"/>
  <c r="J114" i="14"/>
  <c r="G114" i="14"/>
  <c r="F114" i="14"/>
  <c r="J113" i="14"/>
  <c r="O111" i="14"/>
  <c r="J111" i="14"/>
  <c r="G111" i="14"/>
  <c r="F111" i="14"/>
  <c r="O110" i="14"/>
  <c r="J110" i="14"/>
  <c r="G110" i="14"/>
  <c r="H110" i="14" s="1"/>
  <c r="F110" i="14"/>
  <c r="K109" i="14"/>
  <c r="J109" i="14"/>
  <c r="J106" i="14"/>
  <c r="F106" i="14"/>
  <c r="O105" i="14"/>
  <c r="J105" i="14"/>
  <c r="I108" i="14"/>
  <c r="F105" i="14"/>
  <c r="K104" i="14"/>
  <c r="J104" i="14"/>
  <c r="J102" i="14"/>
  <c r="H102" i="14"/>
  <c r="I103" i="14" s="1"/>
  <c r="Q103" i="14" s="1"/>
  <c r="K101" i="14"/>
  <c r="J101" i="14"/>
  <c r="H98" i="14"/>
  <c r="I100" i="14" s="1"/>
  <c r="Q100" i="14" s="1"/>
  <c r="K97" i="14"/>
  <c r="J97" i="14"/>
  <c r="O94" i="14"/>
  <c r="J94" i="14"/>
  <c r="K93" i="14"/>
  <c r="J93" i="14"/>
  <c r="O90" i="14"/>
  <c r="P92" i="14" s="1"/>
  <c r="Q92" i="14" s="1"/>
  <c r="J90" i="14"/>
  <c r="J89" i="14"/>
  <c r="O87" i="14"/>
  <c r="J87" i="14"/>
  <c r="G87" i="14"/>
  <c r="H87" i="14" s="1"/>
  <c r="F87" i="14"/>
  <c r="O86" i="14"/>
  <c r="J86" i="14"/>
  <c r="G86" i="14"/>
  <c r="F86" i="14"/>
  <c r="K85" i="14"/>
  <c r="J85" i="14"/>
  <c r="J82" i="14"/>
  <c r="J81" i="14"/>
  <c r="K80" i="14"/>
  <c r="J80" i="14"/>
  <c r="O78" i="14"/>
  <c r="J78" i="14"/>
  <c r="H78" i="14"/>
  <c r="I79" i="14" s="1"/>
  <c r="K77" i="14"/>
  <c r="J77" i="14"/>
  <c r="H74" i="14"/>
  <c r="I76" i="14" s="1"/>
  <c r="K73" i="14"/>
  <c r="J73" i="14"/>
  <c r="O71" i="14"/>
  <c r="P72" i="14" s="1"/>
  <c r="J70" i="14"/>
  <c r="K69" i="14"/>
  <c r="J69" i="14"/>
  <c r="J65" i="14"/>
  <c r="O63" i="14"/>
  <c r="O62" i="14"/>
  <c r="J62" i="14"/>
  <c r="H62" i="14"/>
  <c r="I64" i="14" s="1"/>
  <c r="K61" i="14"/>
  <c r="J61" i="14"/>
  <c r="O58" i="14"/>
  <c r="O57" i="14"/>
  <c r="K56" i="14"/>
  <c r="J56" i="14"/>
  <c r="O53" i="14"/>
  <c r="P55" i="14" s="1"/>
  <c r="J53" i="14"/>
  <c r="H53" i="14"/>
  <c r="I55" i="14" s="1"/>
  <c r="K52" i="14"/>
  <c r="J52" i="14"/>
  <c r="O50" i="14"/>
  <c r="O49" i="14"/>
  <c r="H49" i="14"/>
  <c r="I51" i="14" s="1"/>
  <c r="K48" i="14"/>
  <c r="J48" i="14"/>
  <c r="O46" i="14"/>
  <c r="P47" i="14" s="1"/>
  <c r="J46" i="14"/>
  <c r="I47" i="14"/>
  <c r="K45" i="14"/>
  <c r="J45" i="14"/>
  <c r="O43" i="14"/>
  <c r="O42" i="14"/>
  <c r="J42" i="14"/>
  <c r="H42" i="14"/>
  <c r="I44" i="14" s="1"/>
  <c r="K41" i="14"/>
  <c r="J41" i="14"/>
  <c r="O38" i="14"/>
  <c r="P40" i="14" s="1"/>
  <c r="J38" i="14"/>
  <c r="H38" i="14"/>
  <c r="I40" i="14" s="1"/>
  <c r="K37" i="14"/>
  <c r="J37" i="14"/>
  <c r="O34" i="14"/>
  <c r="P36" i="14" s="1"/>
  <c r="Q36" i="14" s="1"/>
  <c r="K33" i="14"/>
  <c r="O31" i="14"/>
  <c r="P32" i="14" s="1"/>
  <c r="Q32" i="14" s="1"/>
  <c r="J31" i="14"/>
  <c r="K30" i="14"/>
  <c r="J30" i="14"/>
  <c r="O28" i="14"/>
  <c r="P29" i="14" s="1"/>
  <c r="J28" i="14"/>
  <c r="H28" i="14"/>
  <c r="I29" i="14" s="1"/>
  <c r="K27" i="14"/>
  <c r="J27" i="14"/>
  <c r="O25" i="14"/>
  <c r="P26" i="14" s="1"/>
  <c r="J25" i="14"/>
  <c r="H25" i="14"/>
  <c r="I26" i="14" s="1"/>
  <c r="K24" i="14"/>
  <c r="J24" i="14"/>
  <c r="O21" i="14"/>
  <c r="P23" i="14" s="1"/>
  <c r="Q23" i="14" s="1"/>
  <c r="K20" i="14"/>
  <c r="O17" i="14"/>
  <c r="J17" i="14"/>
  <c r="K16" i="14"/>
  <c r="J16" i="14"/>
  <c r="H13" i="14"/>
  <c r="I15" i="14" s="1"/>
  <c r="Q15" i="14" s="1"/>
  <c r="K12" i="14"/>
  <c r="P257" i="14" l="1"/>
  <c r="Q257" i="14" s="1"/>
  <c r="P224" i="14"/>
  <c r="Q224" i="14" s="1"/>
  <c r="P240" i="14"/>
  <c r="Q240" i="14" s="1"/>
  <c r="P216" i="14"/>
  <c r="Q216" i="14" s="1"/>
  <c r="P220" i="14"/>
  <c r="Q220" i="14" s="1"/>
  <c r="P236" i="14"/>
  <c r="Q236" i="14" s="1"/>
  <c r="P244" i="14"/>
  <c r="Q244" i="14" s="1"/>
  <c r="P199" i="14"/>
  <c r="Q199" i="14" s="1"/>
  <c r="P187" i="14"/>
  <c r="Q187" i="14" s="1"/>
  <c r="P195" i="14"/>
  <c r="Q195" i="14" s="1"/>
  <c r="P203" i="14"/>
  <c r="Q203" i="14" s="1"/>
  <c r="P207" i="14"/>
  <c r="Q207" i="14" s="1"/>
  <c r="P183" i="14"/>
  <c r="Q183" i="14" s="1"/>
  <c r="P191" i="14"/>
  <c r="Q191" i="14" s="1"/>
  <c r="P170" i="14"/>
  <c r="Q170" i="14" s="1"/>
  <c r="P174" i="14"/>
  <c r="Q174" i="14" s="1"/>
  <c r="P158" i="14"/>
  <c r="Q158" i="14" s="1"/>
  <c r="P145" i="14"/>
  <c r="Q145" i="14" s="1"/>
  <c r="P149" i="14"/>
  <c r="Q149" i="14" s="1"/>
  <c r="P132" i="14"/>
  <c r="Q132" i="14" s="1"/>
  <c r="P124" i="14"/>
  <c r="Q124" i="14" s="1"/>
  <c r="P128" i="14"/>
  <c r="Q128" i="14" s="1"/>
  <c r="P136" i="14"/>
  <c r="Q136" i="14" s="1"/>
  <c r="P112" i="14"/>
  <c r="P108" i="14"/>
  <c r="Q108" i="14" s="1"/>
  <c r="P79" i="14"/>
  <c r="Q79" i="14" s="1"/>
  <c r="P88" i="14"/>
  <c r="P96" i="14"/>
  <c r="Q96" i="14" s="1"/>
  <c r="Q76" i="14"/>
  <c r="P64" i="14"/>
  <c r="Q64" i="14" s="1"/>
  <c r="P51" i="14"/>
  <c r="Q51" i="14" s="1"/>
  <c r="Q47" i="14"/>
  <c r="Q29" i="14"/>
  <c r="P44" i="14"/>
  <c r="Q44" i="14" s="1"/>
  <c r="Q40" i="14"/>
  <c r="P19" i="14"/>
  <c r="Q19" i="14" s="1"/>
  <c r="Q26" i="14"/>
  <c r="H111" i="14"/>
  <c r="I112" i="14" s="1"/>
  <c r="H86" i="14"/>
  <c r="I88" i="14" s="1"/>
  <c r="P60" i="14"/>
  <c r="Q60" i="14" s="1"/>
  <c r="Q253" i="14"/>
  <c r="P337" i="13"/>
  <c r="O331" i="13"/>
  <c r="P334" i="13" s="1"/>
  <c r="O321" i="13"/>
  <c r="P324" i="13" s="1"/>
  <c r="I319" i="13"/>
  <c r="I334" i="13"/>
  <c r="I329" i="13"/>
  <c r="O302" i="13"/>
  <c r="P303" i="13" s="1"/>
  <c r="I303" i="13"/>
  <c r="I311" i="13"/>
  <c r="I300" i="13"/>
  <c r="J287" i="13"/>
  <c r="O284" i="13"/>
  <c r="P285" i="13" s="1"/>
  <c r="K283" i="13"/>
  <c r="J284" i="13"/>
  <c r="J283" i="13"/>
  <c r="I285" i="13"/>
  <c r="I295" i="13"/>
  <c r="I261" i="13"/>
  <c r="I282" i="13"/>
  <c r="I272" i="13"/>
  <c r="I264" i="13"/>
  <c r="I269" i="13"/>
  <c r="O258" i="13"/>
  <c r="P261" i="13" s="1"/>
  <c r="I251" i="13"/>
  <c r="I245" i="13"/>
  <c r="O243" i="13"/>
  <c r="P245" i="13" s="1"/>
  <c r="O240" i="13"/>
  <c r="P241" i="13" s="1"/>
  <c r="O237" i="13"/>
  <c r="P238" i="13" s="1"/>
  <c r="O234" i="13"/>
  <c r="P235" i="13" s="1"/>
  <c r="O231" i="13"/>
  <c r="P232" i="13" s="1"/>
  <c r="I232" i="13"/>
  <c r="K230" i="13"/>
  <c r="I241" i="13"/>
  <c r="I238" i="13"/>
  <c r="I235" i="13"/>
  <c r="I229" i="13"/>
  <c r="I226" i="13"/>
  <c r="I222" i="13"/>
  <c r="I219" i="13"/>
  <c r="I216" i="13"/>
  <c r="I213" i="13"/>
  <c r="P216" i="13"/>
  <c r="O211" i="13"/>
  <c r="P213" i="13" s="1"/>
  <c r="O208" i="13"/>
  <c r="P209" i="13" s="1"/>
  <c r="O205" i="13"/>
  <c r="P206" i="13" s="1"/>
  <c r="O202" i="13"/>
  <c r="P203" i="13" s="1"/>
  <c r="O199" i="13"/>
  <c r="P200" i="13" s="1"/>
  <c r="I209" i="13"/>
  <c r="I206" i="13"/>
  <c r="I203" i="13"/>
  <c r="I200" i="13"/>
  <c r="P197" i="13"/>
  <c r="O183" i="13"/>
  <c r="P184" i="13" s="1"/>
  <c r="O180" i="13"/>
  <c r="P181" i="13" s="1"/>
  <c r="O177" i="13"/>
  <c r="P178" i="13" s="1"/>
  <c r="O174" i="13"/>
  <c r="P175" i="13" s="1"/>
  <c r="O165" i="13"/>
  <c r="P166" i="13" s="1"/>
  <c r="O162" i="13"/>
  <c r="P163" i="13" s="1"/>
  <c r="I197" i="13"/>
  <c r="I194" i="13"/>
  <c r="I190" i="13"/>
  <c r="I187" i="13"/>
  <c r="I184" i="13"/>
  <c r="I181" i="13"/>
  <c r="I178" i="13"/>
  <c r="I175" i="13"/>
  <c r="I172" i="13"/>
  <c r="I169" i="13"/>
  <c r="I166" i="13"/>
  <c r="I163" i="13"/>
  <c r="I117" i="13"/>
  <c r="I95" i="13"/>
  <c r="I61" i="13"/>
  <c r="I42" i="13"/>
  <c r="I157" i="13"/>
  <c r="I153" i="13"/>
  <c r="O152" i="13"/>
  <c r="P153" i="13" s="1"/>
  <c r="J152" i="13"/>
  <c r="K151" i="13"/>
  <c r="J151" i="13"/>
  <c r="I150" i="13"/>
  <c r="O149" i="13"/>
  <c r="P150" i="13" s="1"/>
  <c r="J149" i="13"/>
  <c r="K148" i="13"/>
  <c r="J148" i="13"/>
  <c r="I147" i="13"/>
  <c r="O146" i="13"/>
  <c r="P147" i="13" s="1"/>
  <c r="J146" i="13"/>
  <c r="K145" i="13"/>
  <c r="J145" i="13"/>
  <c r="I160" i="13"/>
  <c r="I144" i="13"/>
  <c r="I141" i="13"/>
  <c r="I138" i="13"/>
  <c r="I135" i="13"/>
  <c r="I132" i="13"/>
  <c r="I129" i="13"/>
  <c r="I126" i="13"/>
  <c r="I123" i="13"/>
  <c r="I120" i="13"/>
  <c r="I113" i="13"/>
  <c r="O112" i="13"/>
  <c r="P113" i="13" s="1"/>
  <c r="J112" i="13"/>
  <c r="K111" i="13"/>
  <c r="J111" i="13"/>
  <c r="J115" i="13"/>
  <c r="J114" i="13"/>
  <c r="J109" i="13"/>
  <c r="J108" i="13"/>
  <c r="J106" i="13"/>
  <c r="J105" i="13"/>
  <c r="J103" i="13"/>
  <c r="J102" i="13"/>
  <c r="P160" i="13"/>
  <c r="O155" i="13"/>
  <c r="P157" i="13" s="1"/>
  <c r="O143" i="13"/>
  <c r="O140" i="13"/>
  <c r="P141" i="13" s="1"/>
  <c r="O137" i="13"/>
  <c r="O134" i="13"/>
  <c r="P135" i="13" s="1"/>
  <c r="O131" i="13"/>
  <c r="P132" i="13" s="1"/>
  <c r="O128" i="13"/>
  <c r="P129" i="13" s="1"/>
  <c r="O125" i="13"/>
  <c r="P126" i="13" s="1"/>
  <c r="O122" i="13"/>
  <c r="P123" i="13" s="1"/>
  <c r="P120" i="13"/>
  <c r="O115" i="13"/>
  <c r="O109" i="13"/>
  <c r="P110" i="13" s="1"/>
  <c r="O106" i="13"/>
  <c r="P107" i="13" s="1"/>
  <c r="O103" i="13"/>
  <c r="P104" i="13" s="1"/>
  <c r="O100" i="13"/>
  <c r="P101" i="13" s="1"/>
  <c r="I110" i="13"/>
  <c r="I107" i="13"/>
  <c r="I104" i="13"/>
  <c r="I101" i="13"/>
  <c r="I88" i="13"/>
  <c r="O87" i="13"/>
  <c r="P88" i="13" s="1"/>
  <c r="J87" i="13"/>
  <c r="K86" i="13"/>
  <c r="J86" i="13"/>
  <c r="O90" i="13"/>
  <c r="P91" i="13" s="1"/>
  <c r="O84" i="13"/>
  <c r="P85" i="13" s="1"/>
  <c r="O81" i="13"/>
  <c r="P82" i="13" s="1"/>
  <c r="O78" i="13"/>
  <c r="P79" i="13" s="1"/>
  <c r="O75" i="13"/>
  <c r="P76" i="13" s="1"/>
  <c r="O72" i="13"/>
  <c r="P73" i="13" s="1"/>
  <c r="I70" i="13"/>
  <c r="P98" i="13"/>
  <c r="I98" i="13"/>
  <c r="I91" i="13"/>
  <c r="I85" i="13"/>
  <c r="I82" i="13"/>
  <c r="I79" i="13"/>
  <c r="I76" i="13"/>
  <c r="I73" i="13"/>
  <c r="I67" i="13"/>
  <c r="I64" i="13"/>
  <c r="I57" i="13"/>
  <c r="I54" i="13"/>
  <c r="I51" i="13"/>
  <c r="I48" i="13"/>
  <c r="J55" i="13"/>
  <c r="K55" i="13"/>
  <c r="P45" i="13"/>
  <c r="I45" i="13"/>
  <c r="I38" i="13"/>
  <c r="I35" i="13"/>
  <c r="I32" i="13"/>
  <c r="I29" i="13"/>
  <c r="I26" i="13"/>
  <c r="I23" i="13"/>
  <c r="I20" i="13"/>
  <c r="I17" i="13"/>
  <c r="I14" i="13"/>
  <c r="I346" i="13"/>
  <c r="I341" i="13"/>
  <c r="G20" i="12"/>
  <c r="G15" i="12"/>
  <c r="O40" i="13"/>
  <c r="P42" i="13" s="1"/>
  <c r="O37" i="13"/>
  <c r="P38" i="13" s="1"/>
  <c r="O34" i="13"/>
  <c r="O31" i="13"/>
  <c r="O28" i="13"/>
  <c r="J28" i="13"/>
  <c r="K27" i="13"/>
  <c r="J27" i="13"/>
  <c r="O25" i="13"/>
  <c r="O22" i="13"/>
  <c r="P23" i="13" s="1"/>
  <c r="O13" i="13"/>
  <c r="P14" i="13" s="1"/>
  <c r="O16" i="13"/>
  <c r="P17" i="13" s="1"/>
  <c r="O343" i="13"/>
  <c r="P346" i="13" s="1"/>
  <c r="J343" i="13"/>
  <c r="J342" i="13"/>
  <c r="O339" i="13"/>
  <c r="P341" i="13" s="1"/>
  <c r="J339" i="13"/>
  <c r="J338" i="13"/>
  <c r="J336" i="13"/>
  <c r="H336" i="13"/>
  <c r="I337" i="13" s="1"/>
  <c r="K335" i="13"/>
  <c r="J335" i="13"/>
  <c r="J331" i="13"/>
  <c r="K330" i="13"/>
  <c r="J330" i="13"/>
  <c r="O326" i="13"/>
  <c r="P329" i="13" s="1"/>
  <c r="J326" i="13"/>
  <c r="K325" i="13"/>
  <c r="J325" i="13"/>
  <c r="H323" i="13"/>
  <c r="I324" i="13" s="1"/>
  <c r="J321" i="13"/>
  <c r="K320" i="13"/>
  <c r="J320" i="13"/>
  <c r="O318" i="13"/>
  <c r="P319" i="13" s="1"/>
  <c r="K317" i="13"/>
  <c r="H315" i="13"/>
  <c r="H314" i="13"/>
  <c r="O313" i="13"/>
  <c r="P316" i="13" s="1"/>
  <c r="J313" i="13"/>
  <c r="K312" i="13"/>
  <c r="J312" i="13"/>
  <c r="O310" i="13"/>
  <c r="P311" i="13" s="1"/>
  <c r="K309" i="13"/>
  <c r="H307" i="13"/>
  <c r="H306" i="13"/>
  <c r="O305" i="13"/>
  <c r="P308" i="13" s="1"/>
  <c r="J305" i="13"/>
  <c r="K304" i="13"/>
  <c r="J304" i="13"/>
  <c r="K301" i="13"/>
  <c r="O297" i="13"/>
  <c r="Q297" i="13" s="1"/>
  <c r="J297" i="13"/>
  <c r="K296" i="13"/>
  <c r="J296" i="13"/>
  <c r="O292" i="13"/>
  <c r="P295" i="13" s="1"/>
  <c r="J292" i="13"/>
  <c r="K291" i="13"/>
  <c r="J291" i="13"/>
  <c r="H289" i="13"/>
  <c r="H288" i="13"/>
  <c r="O287" i="13"/>
  <c r="P290" i="13" s="1"/>
  <c r="K286" i="13"/>
  <c r="J286" i="13"/>
  <c r="O279" i="13"/>
  <c r="P282" i="13" s="1"/>
  <c r="J279" i="13"/>
  <c r="K278" i="13"/>
  <c r="J278" i="13"/>
  <c r="H276" i="13"/>
  <c r="H275" i="13"/>
  <c r="O274" i="13"/>
  <c r="P277" i="13" s="1"/>
  <c r="K273" i="13"/>
  <c r="J273" i="13"/>
  <c r="O271" i="13"/>
  <c r="P272" i="13" s="1"/>
  <c r="K270" i="13"/>
  <c r="J270" i="13"/>
  <c r="J268" i="13"/>
  <c r="J267" i="13"/>
  <c r="O266" i="13"/>
  <c r="P269" i="13" s="1"/>
  <c r="J266" i="13"/>
  <c r="K265" i="13"/>
  <c r="J265" i="13"/>
  <c r="O263" i="13"/>
  <c r="P264" i="13" s="1"/>
  <c r="J263" i="13"/>
  <c r="K262" i="13"/>
  <c r="J262" i="13"/>
  <c r="J258" i="13"/>
  <c r="K257" i="13"/>
  <c r="J257" i="13"/>
  <c r="H255" i="13"/>
  <c r="I256" i="13" s="1"/>
  <c r="O253" i="13"/>
  <c r="P256" i="13" s="1"/>
  <c r="J253" i="13"/>
  <c r="K252" i="13"/>
  <c r="O250" i="13"/>
  <c r="K249" i="13"/>
  <c r="O247" i="13"/>
  <c r="P248" i="13" s="1"/>
  <c r="J247" i="13"/>
  <c r="H247" i="13"/>
  <c r="I248" i="13" s="1"/>
  <c r="K246" i="13"/>
  <c r="J246" i="13"/>
  <c r="J243" i="13"/>
  <c r="K242" i="13"/>
  <c r="J242" i="13"/>
  <c r="J240" i="13"/>
  <c r="K239" i="13"/>
  <c r="J239" i="13"/>
  <c r="K236" i="13"/>
  <c r="J236" i="13"/>
  <c r="J234" i="13"/>
  <c r="K233" i="13"/>
  <c r="J233" i="13"/>
  <c r="O228" i="13"/>
  <c r="P229" i="13" s="1"/>
  <c r="J228" i="13"/>
  <c r="K227" i="13"/>
  <c r="J227" i="13"/>
  <c r="O224" i="13"/>
  <c r="P226" i="13" s="1"/>
  <c r="J224" i="13"/>
  <c r="K223" i="13"/>
  <c r="J223" i="13"/>
  <c r="O221" i="13"/>
  <c r="P222" i="13" s="1"/>
  <c r="K220" i="13"/>
  <c r="J220" i="13"/>
  <c r="O218" i="13"/>
  <c r="P219" i="13" s="1"/>
  <c r="J218" i="13"/>
  <c r="K217" i="13"/>
  <c r="J217" i="13"/>
  <c r="J215" i="13"/>
  <c r="K214" i="13"/>
  <c r="J214" i="13"/>
  <c r="J212" i="13"/>
  <c r="J211" i="13"/>
  <c r="K210" i="13"/>
  <c r="J210" i="13"/>
  <c r="J208" i="13"/>
  <c r="K207" i="13"/>
  <c r="J207" i="13"/>
  <c r="J205" i="13"/>
  <c r="K204" i="13"/>
  <c r="J204" i="13"/>
  <c r="J202" i="13"/>
  <c r="K201" i="13"/>
  <c r="J201" i="13"/>
  <c r="K198" i="13"/>
  <c r="J196" i="13"/>
  <c r="K195" i="13"/>
  <c r="J195" i="13"/>
  <c r="O192" i="13"/>
  <c r="P194" i="13" s="1"/>
  <c r="J192" i="13"/>
  <c r="K191" i="13"/>
  <c r="J191" i="13"/>
  <c r="O189" i="13"/>
  <c r="P190" i="13" s="1"/>
  <c r="J189" i="13"/>
  <c r="K188" i="13"/>
  <c r="J188" i="13"/>
  <c r="O186" i="13"/>
  <c r="P187" i="13" s="1"/>
  <c r="J186" i="13"/>
  <c r="K185" i="13"/>
  <c r="J185" i="13"/>
  <c r="J183" i="13"/>
  <c r="K182" i="13"/>
  <c r="J182" i="13"/>
  <c r="J180" i="13"/>
  <c r="K179" i="13"/>
  <c r="J179" i="13"/>
  <c r="J177" i="13"/>
  <c r="K176" i="13"/>
  <c r="J176" i="13"/>
  <c r="J174" i="13"/>
  <c r="K173" i="13"/>
  <c r="J173" i="13"/>
  <c r="O171" i="13"/>
  <c r="P172" i="13" s="1"/>
  <c r="J171" i="13"/>
  <c r="K170" i="13"/>
  <c r="J170" i="13"/>
  <c r="O168" i="13"/>
  <c r="P169" i="13" s="1"/>
  <c r="J168" i="13"/>
  <c r="K167" i="13"/>
  <c r="J167" i="13"/>
  <c r="J165" i="13"/>
  <c r="K164" i="13"/>
  <c r="J164" i="13"/>
  <c r="K161" i="13"/>
  <c r="J159" i="13"/>
  <c r="K158" i="13"/>
  <c r="J158" i="13"/>
  <c r="J155" i="13"/>
  <c r="K154" i="13"/>
  <c r="J154" i="13"/>
  <c r="J143" i="13"/>
  <c r="K142" i="13"/>
  <c r="J142" i="13"/>
  <c r="J140" i="13"/>
  <c r="K139" i="13"/>
  <c r="J139" i="13"/>
  <c r="J137" i="13"/>
  <c r="K136" i="13"/>
  <c r="J136" i="13"/>
  <c r="J134" i="13"/>
  <c r="K133" i="13"/>
  <c r="J133" i="13"/>
  <c r="J131" i="13"/>
  <c r="K130" i="13"/>
  <c r="J130" i="13"/>
  <c r="J128" i="13"/>
  <c r="J127" i="13"/>
  <c r="K124" i="13"/>
  <c r="K121" i="13"/>
  <c r="Q119" i="13"/>
  <c r="J119" i="13"/>
  <c r="K118" i="13"/>
  <c r="J118" i="13"/>
  <c r="Q116" i="13"/>
  <c r="Q115" i="13"/>
  <c r="K114" i="13"/>
  <c r="K108" i="13"/>
  <c r="K105" i="13"/>
  <c r="K102" i="13"/>
  <c r="K99" i="13"/>
  <c r="Q97" i="13"/>
  <c r="J97" i="13"/>
  <c r="K96" i="13"/>
  <c r="J96" i="13"/>
  <c r="J94" i="13"/>
  <c r="O93" i="13"/>
  <c r="P95" i="13" s="1"/>
  <c r="J93" i="13"/>
  <c r="K92" i="13"/>
  <c r="J92" i="13"/>
  <c r="J90" i="13"/>
  <c r="K89" i="13"/>
  <c r="J89" i="13"/>
  <c r="J84" i="13"/>
  <c r="K83" i="13"/>
  <c r="J83" i="13"/>
  <c r="J81" i="13"/>
  <c r="K80" i="13"/>
  <c r="J80" i="13"/>
  <c r="Q78" i="13"/>
  <c r="J78" i="13"/>
  <c r="K77" i="13"/>
  <c r="J77" i="13"/>
  <c r="J75" i="13"/>
  <c r="K74" i="13"/>
  <c r="J74" i="13"/>
  <c r="J72" i="13"/>
  <c r="K71" i="13"/>
  <c r="J71" i="13"/>
  <c r="O69" i="13"/>
  <c r="P70" i="13" s="1"/>
  <c r="J69" i="13"/>
  <c r="K68" i="13"/>
  <c r="J68" i="13"/>
  <c r="O66" i="13"/>
  <c r="P67" i="13" s="1"/>
  <c r="J66" i="13"/>
  <c r="K65" i="13"/>
  <c r="J65" i="13"/>
  <c r="Q63" i="13"/>
  <c r="P64" i="13"/>
  <c r="J63" i="13"/>
  <c r="K62" i="13"/>
  <c r="J62" i="13"/>
  <c r="O59" i="13"/>
  <c r="P61" i="13" s="1"/>
  <c r="J59" i="13"/>
  <c r="K58" i="13"/>
  <c r="J58" i="13"/>
  <c r="O56" i="13"/>
  <c r="P57" i="13" s="1"/>
  <c r="J56" i="13"/>
  <c r="O53" i="13"/>
  <c r="P54" i="13" s="1"/>
  <c r="J53" i="13"/>
  <c r="K52" i="13"/>
  <c r="J52" i="13"/>
  <c r="O50" i="13"/>
  <c r="P51" i="13" s="1"/>
  <c r="J50" i="13"/>
  <c r="K49" i="13"/>
  <c r="J49" i="13"/>
  <c r="O47" i="13"/>
  <c r="P48" i="13" s="1"/>
  <c r="K46" i="13"/>
  <c r="J44" i="13"/>
  <c r="K43" i="13"/>
  <c r="J43" i="13"/>
  <c r="J40" i="13"/>
  <c r="K39" i="13"/>
  <c r="J39" i="13"/>
  <c r="J37" i="13"/>
  <c r="K36" i="13"/>
  <c r="J36" i="13"/>
  <c r="J34" i="13"/>
  <c r="K33" i="13"/>
  <c r="J33" i="13"/>
  <c r="J31" i="13"/>
  <c r="K30" i="13"/>
  <c r="J30" i="13"/>
  <c r="J25" i="13"/>
  <c r="K24" i="13"/>
  <c r="J24" i="13"/>
  <c r="J22" i="13"/>
  <c r="K21" i="13"/>
  <c r="J21" i="13"/>
  <c r="O19" i="13"/>
  <c r="P20" i="13" s="1"/>
  <c r="J19" i="13"/>
  <c r="K18" i="13"/>
  <c r="J18" i="13"/>
  <c r="J16" i="13"/>
  <c r="K15" i="13"/>
  <c r="J15" i="13"/>
  <c r="K12" i="13"/>
  <c r="Q112" i="14" l="1"/>
  <c r="Q88" i="14"/>
  <c r="Q55" i="14"/>
  <c r="Q72" i="14"/>
  <c r="Q212" i="14"/>
  <c r="Q179" i="14"/>
  <c r="Q154" i="14"/>
  <c r="Q262" i="14"/>
  <c r="Q141" i="14"/>
  <c r="Q319" i="13"/>
  <c r="Q334" i="13"/>
  <c r="Q324" i="13"/>
  <c r="I316" i="13"/>
  <c r="Q303" i="13"/>
  <c r="Q311" i="13"/>
  <c r="I308" i="13"/>
  <c r="Q329" i="13"/>
  <c r="Q285" i="13"/>
  <c r="Q295" i="13"/>
  <c r="P300" i="13"/>
  <c r="I290" i="13"/>
  <c r="Q290" i="13" s="1"/>
  <c r="Q272" i="13"/>
  <c r="I277" i="13"/>
  <c r="Q277" i="13" s="1"/>
  <c r="Q282" i="13"/>
  <c r="Q256" i="13"/>
  <c r="Q264" i="13"/>
  <c r="Q226" i="13"/>
  <c r="Q269" i="13"/>
  <c r="Q261" i="13"/>
  <c r="P251" i="13"/>
  <c r="Q251" i="13" s="1"/>
  <c r="Q245" i="13"/>
  <c r="Q235" i="13"/>
  <c r="Q232" i="13"/>
  <c r="Q241" i="13"/>
  <c r="Q219" i="13"/>
  <c r="Q248" i="13"/>
  <c r="Q238" i="13"/>
  <c r="Q222" i="13"/>
  <c r="Q129" i="13"/>
  <c r="Q190" i="13"/>
  <c r="Q213" i="13"/>
  <c r="Q206" i="13"/>
  <c r="Q200" i="13"/>
  <c r="Q209" i="13"/>
  <c r="Q203" i="13"/>
  <c r="Q194" i="13"/>
  <c r="Q184" i="13"/>
  <c r="Q169" i="13"/>
  <c r="Q166" i="13"/>
  <c r="Q178" i="13"/>
  <c r="Q175" i="13"/>
  <c r="Q172" i="13"/>
  <c r="Q187" i="13"/>
  <c r="Q181" i="13"/>
  <c r="Q163" i="13"/>
  <c r="Q141" i="13"/>
  <c r="Q132" i="13"/>
  <c r="Q113" i="13"/>
  <c r="Q123" i="13"/>
  <c r="Q147" i="13"/>
  <c r="Q135" i="13"/>
  <c r="Q153" i="13"/>
  <c r="Q150" i="13"/>
  <c r="P144" i="13"/>
  <c r="Q144" i="13" s="1"/>
  <c r="P138" i="13"/>
  <c r="Q138" i="13" s="1"/>
  <c r="Q126" i="13"/>
  <c r="Q157" i="13"/>
  <c r="Q107" i="13"/>
  <c r="Q104" i="13"/>
  <c r="Q79" i="13"/>
  <c r="Q101" i="13"/>
  <c r="Q120" i="13"/>
  <c r="Q73" i="13"/>
  <c r="Q110" i="13"/>
  <c r="Q82" i="13"/>
  <c r="P117" i="13"/>
  <c r="Q117" i="13" s="1"/>
  <c r="Q70" i="13"/>
  <c r="Q67" i="13"/>
  <c r="Q88" i="13"/>
  <c r="Q91" i="13"/>
  <c r="Q85" i="13"/>
  <c r="Q76" i="13"/>
  <c r="Q95" i="13"/>
  <c r="Q54" i="13"/>
  <c r="Q17" i="13"/>
  <c r="Q61" i="13"/>
  <c r="Q57" i="13"/>
  <c r="Q48" i="13"/>
  <c r="Q51" i="13"/>
  <c r="P29" i="13"/>
  <c r="Q29" i="13" s="1"/>
  <c r="Q23" i="13"/>
  <c r="P32" i="13"/>
  <c r="Q32" i="13" s="1"/>
  <c r="Q20" i="13"/>
  <c r="Q341" i="13"/>
  <c r="Q38" i="13"/>
  <c r="Q42" i="13"/>
  <c r="P26" i="13"/>
  <c r="Q26" i="13" s="1"/>
  <c r="P35" i="13"/>
  <c r="Q35" i="13" s="1"/>
  <c r="Q14" i="13"/>
  <c r="Q96" i="13"/>
  <c r="M17" i="12"/>
  <c r="N20" i="12" s="1"/>
  <c r="O20" i="12" s="1"/>
  <c r="I16" i="12"/>
  <c r="M13" i="12"/>
  <c r="N15" i="12" s="1"/>
  <c r="O15" i="12" s="1"/>
  <c r="I12" i="12"/>
  <c r="H12" i="12"/>
  <c r="Q120" i="14" l="1"/>
  <c r="Q300" i="13"/>
  <c r="Q229" i="13"/>
  <c r="Q316" i="13"/>
  <c r="Q64" i="13"/>
  <c r="Q346" i="13"/>
  <c r="Q308" i="13"/>
  <c r="Q197" i="13"/>
  <c r="Q160" i="13"/>
  <c r="Q98" i="13"/>
  <c r="Q337" i="13"/>
  <c r="Q216" i="13"/>
  <c r="Q45" i="13"/>
  <c r="F24" i="10" l="1"/>
  <c r="F23" i="10"/>
  <c r="M22" i="10"/>
  <c r="N25" i="10" s="1"/>
  <c r="F22" i="10"/>
  <c r="I21" i="10"/>
  <c r="H21" i="10"/>
  <c r="M19" i="10"/>
  <c r="N20" i="10" s="1"/>
  <c r="F16" i="10"/>
  <c r="G20" i="10" s="1"/>
  <c r="I12" i="10"/>
  <c r="O20" i="10" l="1"/>
  <c r="G25" i="10"/>
  <c r="O25" i="10" s="1"/>
</calcChain>
</file>

<file path=xl/sharedStrings.xml><?xml version="1.0" encoding="utf-8"?>
<sst xmlns="http://schemas.openxmlformats.org/spreadsheetml/2006/main" count="8484" uniqueCount="607">
  <si>
    <t>ОТЧЕТ</t>
  </si>
  <si>
    <t>№ п/п</t>
  </si>
  <si>
    <t>Критерии оценки выполнения муниципального задания</t>
  </si>
  <si>
    <t>показатели, характеризующие качество муниципальных услуг (работ)</t>
  </si>
  <si>
    <t>показатели, характеризующие объем муниципальной услуги (работы)</t>
  </si>
  <si>
    <t>наименование показателя</t>
  </si>
  <si>
    <t>Расчет оценки                 
     ,</t>
  </si>
  <si>
    <t>1.1.</t>
  </si>
  <si>
    <t>1.2.</t>
  </si>
  <si>
    <t>1.3.</t>
  </si>
  <si>
    <t>1.4.</t>
  </si>
  <si>
    <t>Единица измерения</t>
  </si>
  <si>
    <t>I</t>
  </si>
  <si>
    <t>II</t>
  </si>
  <si>
    <t>2.1.</t>
  </si>
  <si>
    <t>2.2.</t>
  </si>
  <si>
    <r>
      <t>К</t>
    </r>
    <r>
      <rPr>
        <vertAlign val="subscript"/>
        <sz val="14"/>
        <color theme="1"/>
        <rFont val="Times New Roman"/>
        <family val="1"/>
        <charset val="204"/>
      </rPr>
      <t>1плi</t>
    </r>
  </si>
  <si>
    <r>
      <t>К</t>
    </r>
    <r>
      <rPr>
        <vertAlign val="subscript"/>
        <sz val="14"/>
        <color theme="1"/>
        <rFont val="Times New Roman"/>
        <family val="1"/>
        <charset val="204"/>
      </rPr>
      <t>1фi</t>
    </r>
  </si>
  <si>
    <r>
      <t>К</t>
    </r>
    <r>
      <rPr>
        <vertAlign val="subscript"/>
        <sz val="14"/>
        <color theme="1"/>
        <rFont val="Times New Roman"/>
        <family val="1"/>
        <charset val="204"/>
      </rPr>
      <t>1i</t>
    </r>
  </si>
  <si>
    <r>
      <t>К</t>
    </r>
    <r>
      <rPr>
        <vertAlign val="subscript"/>
        <sz val="14"/>
        <color theme="1"/>
        <rFont val="Times New Roman"/>
        <family val="1"/>
        <charset val="204"/>
      </rPr>
      <t>1</t>
    </r>
  </si>
  <si>
    <r>
      <t>К</t>
    </r>
    <r>
      <rPr>
        <vertAlign val="subscript"/>
        <sz val="14"/>
        <color theme="1"/>
        <rFont val="Times New Roman"/>
        <family val="1"/>
        <charset val="204"/>
      </rPr>
      <t>2пл</t>
    </r>
  </si>
  <si>
    <r>
      <t>К</t>
    </r>
    <r>
      <rPr>
        <vertAlign val="subscript"/>
        <sz val="14"/>
        <color theme="1"/>
        <rFont val="Times New Roman"/>
        <family val="1"/>
        <charset val="204"/>
      </rPr>
      <t>2ф</t>
    </r>
  </si>
  <si>
    <r>
      <t>К</t>
    </r>
    <r>
      <rPr>
        <vertAlign val="subscript"/>
        <sz val="14"/>
        <color theme="1"/>
        <rFont val="Times New Roman"/>
        <family val="1"/>
        <charset val="204"/>
      </rPr>
      <t>2</t>
    </r>
  </si>
  <si>
    <r>
      <t>К</t>
    </r>
    <r>
      <rPr>
        <vertAlign val="subscript"/>
        <sz val="14"/>
        <color theme="1"/>
        <rFont val="Times New Roman"/>
        <family val="1"/>
        <charset val="204"/>
      </rPr>
      <t>2i</t>
    </r>
  </si>
  <si>
    <t>ОЦитоговая</t>
  </si>
  <si>
    <t>%</t>
  </si>
  <si>
    <t>Наличие случаев невосполнимых потерь муниципального имущества на объектах транспортного хозяйства</t>
  </si>
  <si>
    <t xml:space="preserve">2.3. </t>
  </si>
  <si>
    <t>III</t>
  </si>
  <si>
    <t>3.1.</t>
  </si>
  <si>
    <t>3.2.</t>
  </si>
  <si>
    <t>выполнено в полном объеме</t>
  </si>
  <si>
    <t>об исполнении муниципального задания</t>
  </si>
  <si>
    <t>(наименование муниципального учреждения)</t>
  </si>
  <si>
    <t>Количество жалоб получателей на качество оказания муниципальной услуги</t>
  </si>
  <si>
    <t>1.5.</t>
  </si>
  <si>
    <t>шт.</t>
  </si>
  <si>
    <t xml:space="preserve">1.1. </t>
  </si>
  <si>
    <t>чел.</t>
  </si>
  <si>
    <t>2.3.</t>
  </si>
  <si>
    <t>Количество мероприятий</t>
  </si>
  <si>
    <t>ед.</t>
  </si>
  <si>
    <t>IV</t>
  </si>
  <si>
    <t>4.1.</t>
  </si>
  <si>
    <t>Число посетителей</t>
  </si>
  <si>
    <t>2.4.</t>
  </si>
  <si>
    <t>1.1.1.</t>
  </si>
  <si>
    <t>1.1.2.</t>
  </si>
  <si>
    <t>1.1.3.</t>
  </si>
  <si>
    <t>1.1.4.</t>
  </si>
  <si>
    <t>1.1.5.</t>
  </si>
  <si>
    <t>Наличие обоснованных жалоб</t>
  </si>
  <si>
    <t>3.3.</t>
  </si>
  <si>
    <t>3.4.</t>
  </si>
  <si>
    <r>
      <t>К</t>
    </r>
    <r>
      <rPr>
        <vertAlign val="subscript"/>
        <sz val="13"/>
        <color theme="1"/>
        <rFont val="Times New Roman"/>
        <family val="1"/>
        <charset val="204"/>
      </rPr>
      <t>1плi</t>
    </r>
  </si>
  <si>
    <r>
      <t>К</t>
    </r>
    <r>
      <rPr>
        <vertAlign val="subscript"/>
        <sz val="13"/>
        <color theme="1"/>
        <rFont val="Times New Roman"/>
        <family val="1"/>
        <charset val="204"/>
      </rPr>
      <t>1фi</t>
    </r>
  </si>
  <si>
    <r>
      <t>К</t>
    </r>
    <r>
      <rPr>
        <vertAlign val="subscript"/>
        <sz val="13"/>
        <color theme="1"/>
        <rFont val="Times New Roman"/>
        <family val="1"/>
        <charset val="204"/>
      </rPr>
      <t>1i</t>
    </r>
  </si>
  <si>
    <r>
      <t>К</t>
    </r>
    <r>
      <rPr>
        <vertAlign val="subscript"/>
        <sz val="13"/>
        <color theme="1"/>
        <rFont val="Times New Roman"/>
        <family val="1"/>
        <charset val="204"/>
      </rPr>
      <t>1</t>
    </r>
  </si>
  <si>
    <r>
      <t>К</t>
    </r>
    <r>
      <rPr>
        <vertAlign val="subscript"/>
        <sz val="13"/>
        <color theme="1"/>
        <rFont val="Times New Roman"/>
        <family val="1"/>
        <charset val="204"/>
      </rPr>
      <t>2пл</t>
    </r>
  </si>
  <si>
    <r>
      <t>К</t>
    </r>
    <r>
      <rPr>
        <vertAlign val="subscript"/>
        <sz val="13"/>
        <color theme="1"/>
        <rFont val="Times New Roman"/>
        <family val="1"/>
        <charset val="204"/>
      </rPr>
      <t>2ф</t>
    </r>
  </si>
  <si>
    <r>
      <t>К</t>
    </r>
    <r>
      <rPr>
        <vertAlign val="subscript"/>
        <sz val="13"/>
        <color theme="1"/>
        <rFont val="Times New Roman"/>
        <family val="1"/>
        <charset val="204"/>
      </rPr>
      <t>2i</t>
    </r>
  </si>
  <si>
    <r>
      <t>К</t>
    </r>
    <r>
      <rPr>
        <vertAlign val="subscript"/>
        <sz val="13"/>
        <color theme="1"/>
        <rFont val="Times New Roman"/>
        <family val="1"/>
        <charset val="204"/>
      </rPr>
      <t>2</t>
    </r>
  </si>
  <si>
    <r>
      <t>ОЦ</t>
    </r>
    <r>
      <rPr>
        <vertAlign val="subscript"/>
        <sz val="13"/>
        <color theme="1"/>
        <rFont val="Times New Roman"/>
        <family val="1"/>
        <charset val="204"/>
      </rPr>
      <t>итоговая</t>
    </r>
  </si>
  <si>
    <t>газета "Заполярная правда"</t>
  </si>
  <si>
    <t>приложение "Важные бумаги"</t>
  </si>
  <si>
    <t>Организация деятельности клубных формирований</t>
  </si>
  <si>
    <t>2.5.</t>
  </si>
  <si>
    <t>1.</t>
  </si>
  <si>
    <t>2.</t>
  </si>
  <si>
    <t>3.</t>
  </si>
  <si>
    <t>показатели, характеризующие КАЧЕСТВО муниципальных услуг (работ)</t>
  </si>
  <si>
    <t>показатели, характеризующие ОБЪЕМ муниципальной услуги (работы)</t>
  </si>
  <si>
    <t>муниципальным бюджетным учреждением "Автохозяйство"</t>
  </si>
  <si>
    <t>муниципальным автономным учреждением "Информационный центр "Норильские новости"</t>
  </si>
  <si>
    <t>муниципальным бюджетным учреждением "Молодежный центр"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</si>
  <si>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</si>
  <si>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</si>
  <si>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</si>
  <si>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</si>
  <si>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</si>
  <si>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</si>
  <si>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</si>
  <si>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</si>
  <si>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</si>
  <si>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</si>
  <si>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</si>
  <si>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</si>
  <si>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</si>
  <si>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Реализация основных общеобразовательных программ дошкольного образования</t>
  </si>
  <si>
    <t>Доля родителей (ЗП), удовлетворенных условиями и качеством предоставляемой услуги.</t>
  </si>
  <si>
    <t>Число обучающихся</t>
  </si>
  <si>
    <t>Присмотр и уход</t>
  </si>
  <si>
    <t>Снижение общей заболеваемости воспитанников, посещающих учреждения исполнителя услуги, количество дней в год</t>
  </si>
  <si>
    <t>дни</t>
  </si>
  <si>
    <t>Количество проведенных консультаций</t>
  </si>
  <si>
    <t>муниципальное автономное дошкольное образовательное учреждение "Детский сад № 1 "Северок"</t>
  </si>
  <si>
    <t>муниципальное автономное дошкольное образовательное учреждение "Детский сад № 2 "Умка"</t>
  </si>
  <si>
    <t>муниципальное бюджетное дошкольное образовательное учреждение "Детский сад № 3 "Солнышко"</t>
  </si>
  <si>
    <t>муниципальное бюджетное дошкольное образовательное учредждение "Детский сад № 4 "Колокольчик"</t>
  </si>
  <si>
    <t>муниципальное автономное дошкольное образовательное учреждение "Детский сад № 5 "Норильчонок"</t>
  </si>
  <si>
    <t>муниципальное бюджетное дошкольное образовательное учреждение № 8 "Центр развития ребёнка-Детский сад "Тундровичок"</t>
  </si>
  <si>
    <t>муниципальное бюджетное дошкольное образовательное учреждение "Детский сад № 14 "Оленёнок"</t>
  </si>
  <si>
    <t>муниципальное бюджетное дошкольное образовательное учреждение "Детский сад № 18 "Полянка"</t>
  </si>
  <si>
    <t>муниципальное бюджетное дошкольное образовательное учреждение  "Детский сад № 24 "Родничок"</t>
  </si>
  <si>
    <t>муниципальное бюджетное дошкольное образовательное учреждение  "Детский сад № 28 "Веселинка"</t>
  </si>
  <si>
    <t>муниципальное бюджетное дошкольное образовательное учреждение  "Детский сад № 29 "Вишенка"</t>
  </si>
  <si>
    <t>муниципальное бюджетное дошкольное образовательное учреждение   "Детский сад № 32 "Снегирек"</t>
  </si>
  <si>
    <t>муниципальное бюджетное дошкольное образовательное учреждение "Детский сад № 36 "Полянка"</t>
  </si>
  <si>
    <t>муниципальное автономное дошкольное образовательное учреждение "Детский сад № 45 "Улыбка"</t>
  </si>
  <si>
    <t>муниципальное бюджетное дошкольное образовательное учреждение "Детский сад № 46 "Надежда"</t>
  </si>
  <si>
    <t>муниципальное бюджетное дошкольное образовательное учреждение  "Детский сад № 59 "Золушка"</t>
  </si>
  <si>
    <t>муниципальное бюджетное дошкольное образовательное учреждение "Детский сад № 62 "Почемушка"</t>
  </si>
  <si>
    <t>муниципальное бюджетное дошкольное образовательное учреждение "Детский сад № 66 "Радость"</t>
  </si>
  <si>
    <t>муниципальное бюджетное дошкольное образовательное учреждение "Детский сад № 68 "Ладушки"</t>
  </si>
  <si>
    <t>муниципальное бюджетное дошкольное образовательное учреждение № 71 "Детский сад "Антошка"</t>
  </si>
  <si>
    <t>муниципальное бюджетное дошкольное образовательное учреждение № 73 "Центр развития ребенка - Детский сад "Веселые человечки"</t>
  </si>
  <si>
    <t>муниципальное бюджетное дошкольное образовательное учреждение  "Детский сад № 74 "Земляничка"</t>
  </si>
  <si>
    <t>муниципальное бюджетное дошкольное образовательное учреждение "Детский сад № 75 "Зайчонок"</t>
  </si>
  <si>
    <t>муниципальное бюджетное дошкольное образовательное учреждение "Детский сад № 78 "Василёк"</t>
  </si>
  <si>
    <t>муниципальное автономное дошкольное образовательное учреждение  № 81 "Центр развития ребенка - Детский сад "Конек-Горбунок"</t>
  </si>
  <si>
    <t>муниципальное бюджетное дошкольное образовательное учреждение "Детский сад № 82 "Сказка"</t>
  </si>
  <si>
    <t>муниципальное бюджетное дошкольное образовательное учреждение "Детский сад № 83 "Золотой петушок"</t>
  </si>
  <si>
    <t>муниципальное бюджетное дошкольное образовательное учреждение "Детский сад № 84 "Голубок"</t>
  </si>
  <si>
    <t>муниципальное бюджетное дошкольное образовательное учреждение "Детский сад № 86 "Брусничка"</t>
  </si>
  <si>
    <t>муниципальное бюджетное дошкольное образовательное учреждение  "Детский сад № 90  "Цветик-Семицветик"</t>
  </si>
  <si>
    <t>муниципальное бюджетное дошкольное образовательное учреждение  "Детский сад № 92 "Облачко"</t>
  </si>
  <si>
    <t>муниципальное бюджетное дошкольное образовательное учреждение "Детский сад № 93 "Капитошка"</t>
  </si>
  <si>
    <t>муниципальное бюджетное дошкольное образовательное учреждение  "Детский сад № 95 "Снежинка"</t>
  </si>
  <si>
    <t>муниципальное бюджетное дошкольное образовательное учреждение № 96 "Детский сад "Капельки"</t>
  </si>
  <si>
    <t>муниципальное бюджетное дошкольное образовательное учреждение  "Детский сад № 97 "Светлица"</t>
  </si>
  <si>
    <t>муниципальное бюджетное дошкольное образовательное учреждение "Детский сад № 98 "Загадка"</t>
  </si>
  <si>
    <t>муниципальное бюджетное дошкольное образовательное учреждение"Детский сад № 99 "Топ-топ"</t>
  </si>
  <si>
    <t>Реализация основных общеобразовательных программ начального общего образования</t>
  </si>
  <si>
    <t>Освоение обучающимися основной образовательной программы начального общего образования</t>
  </si>
  <si>
    <t>Полнота реализации ООПНОО</t>
  </si>
  <si>
    <t>Уровень соответствия учебного плана требованиям ФБУП</t>
  </si>
  <si>
    <t>Доля своевременно устраненных ОУ нарушений, выявленных в результате проверок органами исполнительной власти субъектов РФ, осуществляющими функции по контролю и надзору в сфере образования</t>
  </si>
  <si>
    <t>Реализация основных общеобразовательных программ основного общего образования</t>
  </si>
  <si>
    <t>Освоение обучающимися основной образовательной программы основного общего образования</t>
  </si>
  <si>
    <t>Полнота реализации ООПООО</t>
  </si>
  <si>
    <t>Реализация основных общеобразовательных программ среднего общего образования</t>
  </si>
  <si>
    <t>Освоение обучающимися основной образовательной программы среднего общего образования</t>
  </si>
  <si>
    <t>Полнота реализации ООПСОО</t>
  </si>
  <si>
    <t>3.5.</t>
  </si>
  <si>
    <t>Доля удовлетворенных заявлений родителей на зачисление в ГПД</t>
  </si>
  <si>
    <t>4.2.</t>
  </si>
  <si>
    <t>Доля родителей (законных представителей), удовлетворенных условиями и качеством предоставляемой образовательной услуги</t>
  </si>
  <si>
    <t>муниципальное бюджетное общеобразовательное учреждение "Гимназия № 1"</t>
  </si>
  <si>
    <t>муниципальное автономное общеобразовательное учреждение "Гимназия № 4"</t>
  </si>
  <si>
    <t>муниципальное бюджетное общеобразовательное учреждение "Гимназия № 5"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</si>
  <si>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</si>
  <si>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"Гимназия № 11"</t>
  </si>
  <si>
    <t>муниципальное автономное общеобразовательное учреждение "Гимназия № 48"</t>
  </si>
  <si>
    <t>муниципальное бюджетное общеобразовательное учреждение "Лицей № 3"</t>
  </si>
  <si>
    <t>муниципальное бюджетное общеобразовательное учреждение "Средняя школа № 1 с углубленным изучением физики и математики им. А.П. Завенягина"</t>
  </si>
  <si>
    <t>муниципальное бюджетное общеобразовательное учреждение "Средняя школа № 3"</t>
  </si>
  <si>
    <t>муниципальное бюджетное общеобразовательное учреждение "Средняя школа № 6"</t>
  </si>
  <si>
    <t>муниципальное бюджетное общеобразовательное учреждение "Средняя школа № 8"</t>
  </si>
  <si>
    <t>муниципальное бюджетное общеобразовательное учреждение "Средняя школа № 9"</t>
  </si>
  <si>
    <t>муниципальное бюджетное общеобразовательное учреждение "Средняя школа № 13"</t>
  </si>
  <si>
    <t>муниципальное бюджетное общеобразовательное учреждение "Средняя школа № 14"</t>
  </si>
  <si>
    <t>муниципальное бюджетное общеобразовательное учреждение "Средняя школа № 16"</t>
  </si>
  <si>
    <t>муниципальное бюджетное общеобразовательное учреждение "Средняя школа № 17"</t>
  </si>
  <si>
    <t>муниципальное бюджетное общеобразовательное учреждение "Средняя школа № 20"</t>
  </si>
  <si>
    <t>муниципальное бюджетное общеобразовательное учреждение "Средняя школа № 21"</t>
  </si>
  <si>
    <t>муниципальное бюджетное общеобразовательное учреждение "Средняя школа № 23"</t>
  </si>
  <si>
    <t>муниципальное бюджетное общеобразовательное учреждение "Средняя школа № 24"</t>
  </si>
  <si>
    <t>муниципальное бюджетное общеобразовательное учреждение "Средняя школа № 27"</t>
  </si>
  <si>
    <t>муниципальное бюджетное общеобразовательное учреждение "Средняя школа № 28"</t>
  </si>
  <si>
    <t>4.3.</t>
  </si>
  <si>
    <t>4.4.</t>
  </si>
  <si>
    <t>4.5.</t>
  </si>
  <si>
    <t>V</t>
  </si>
  <si>
    <t>5.1.</t>
  </si>
  <si>
    <t>5.2.</t>
  </si>
  <si>
    <t>5.3.</t>
  </si>
  <si>
    <t>5.4.</t>
  </si>
  <si>
    <t>5.5.</t>
  </si>
  <si>
    <t>VI</t>
  </si>
  <si>
    <t>6.1.</t>
  </si>
  <si>
    <t>6.2.</t>
  </si>
  <si>
    <t>муниципальное бюджетное общеобразовательное учреждение "Средняя школа № 29"</t>
  </si>
  <si>
    <t>муниципальное бюджетное общеобразовательное учреждение "Средняя школа № 30"</t>
  </si>
  <si>
    <t>муниципальное бюджетное общеобразовательное учреждение "Средняя школа № 31"</t>
  </si>
  <si>
    <t>муниципальное бюджетное общеобразовательное учреждение "Средняя школа № 32"</t>
  </si>
  <si>
    <t>муниципальное бюджетное общеобразовательное учреждение "Средняя школа № 33"</t>
  </si>
  <si>
    <t>муниципальное бюджетное общеобразовательное учреждение "Средняя школа № 36"</t>
  </si>
  <si>
    <t>муниципальное бюджетное общеобразовательное учреждение "Средняя школа № 37"</t>
  </si>
  <si>
    <t>муниципальное бюджетное общеобразовательное учреждение "Средняя школа № 38"</t>
  </si>
  <si>
    <t>муниципальное бюджетное общеобразовательное учреждение  "Средняя школа № 39"</t>
  </si>
  <si>
    <t>муниципальное бюджетное общеобразовательное учреждение "Средняя школа № 40"</t>
  </si>
  <si>
    <t>муниципальное бюджетное общеобразовательное учреждение "Средняя школа № 41"</t>
  </si>
  <si>
    <t>муниципальное бюджетное общеобразовательное учреждение "Средняя школа № 42"</t>
  </si>
  <si>
    <t>муниципальное бюджетное общеобразовательное учреждение "Средняя школа № 43"</t>
  </si>
  <si>
    <t>муниципальное бюджетное общеобразовательное учреждение "Средняя школа № 45"</t>
  </si>
  <si>
    <t>муниципальное бюджетное общеобразовательное учреждение ДО "Социально-образовательный центр"</t>
  </si>
  <si>
    <t>Доля родителей (ЗП), удовлетворенных качеством оказываемой услуги.</t>
  </si>
  <si>
    <t>Доля учащихся, ставших призерами в фестивалях, конференциях, олимпиадах и других конкурсных состязаниях регионального, краевого, федерального и международного уровней</t>
  </si>
  <si>
    <t>Количество человеко/часов</t>
  </si>
  <si>
    <t>чел/час</t>
  </si>
  <si>
    <t>социально-педагогичекой направленности</t>
  </si>
  <si>
    <t>художественной направленности</t>
  </si>
  <si>
    <t>физкультурно-спортивной направленности</t>
  </si>
  <si>
    <t>Выполнение календарного плана</t>
  </si>
  <si>
    <t>Количество проведенных мероприятий</t>
  </si>
  <si>
    <t>техническая направленность</t>
  </si>
  <si>
    <t>шт</t>
  </si>
  <si>
    <t>муниципальное бюджетное учреждение дополнительного образования "Дом детского творчества"</t>
  </si>
  <si>
    <t>муниципальное автономное учреждение дополнительного образования "Дворец творчества детей и молодежи"</t>
  </si>
  <si>
    <t>муниципальное бюджетное учреждение дополнительного образования  "Центр внешкольной работы"</t>
  </si>
  <si>
    <t>естественно-научной направленности</t>
  </si>
  <si>
    <t>муниципальное бюджетное учреждение дополнительного образования "Станция юных техников"</t>
  </si>
  <si>
    <t>муниципальное бюджетное учреждение дополнительного образования "Станцияи детского и юношеского туризма и экскурсий"</t>
  </si>
  <si>
    <t>муниципальное бюджетное учреждение "Методический центр"</t>
  </si>
  <si>
    <t>Доля охвата педагогических работников ОУ различными формами методического сопровождения (семинарские занятия, мастер-классы, выездные семинары, клубная деятельность, творческие группы педагогов, школьные команды в рамках реализации программы информатизаци)</t>
  </si>
  <si>
    <t>Количество отчетов, составленных по результатам работы</t>
  </si>
  <si>
    <t>Количество разработанных документов</t>
  </si>
  <si>
    <t>Количество человеко-часов</t>
  </si>
  <si>
    <t>человеко-час</t>
  </si>
  <si>
    <t>Число человеко-часов</t>
  </si>
  <si>
    <t xml:space="preserve">2.1. </t>
  </si>
  <si>
    <t>Число лиц, прошедших спортивную подготовку на этапах спортивной подготовки</t>
  </si>
  <si>
    <t>чел</t>
  </si>
  <si>
    <t>VII</t>
  </si>
  <si>
    <t>7.1.</t>
  </si>
  <si>
    <t>VIII</t>
  </si>
  <si>
    <t>8.1.</t>
  </si>
  <si>
    <t>Спортивная подготовка по олимпийским видам спорта волейбол (тренировочный этап (этап спортивной специализации)</t>
  </si>
  <si>
    <t>Реализация дополнительных общеразвивающих программ</t>
  </si>
  <si>
    <t>Число человеко-часов пребывания</t>
  </si>
  <si>
    <t>Доля лиц, прошедших спортивную подготовку на этапе начальной подготовки и зачисленных на тренировочный этап (этап спортивной специализации)</t>
  </si>
  <si>
    <t xml:space="preserve">Доля лиц, прошедших спортивную подготовку на этапе совершенствования спортивного мастерства и зачисленных на этап высшего спортивного мастерства </t>
  </si>
  <si>
    <t>7.2.</t>
  </si>
  <si>
    <t>Количество посещений</t>
  </si>
  <si>
    <t>Количество привлеченных лиц</t>
  </si>
  <si>
    <t>Обеспечение доступа к объектам спорта</t>
  </si>
  <si>
    <t xml:space="preserve">Организация и проведение официальных спортивных мероприятий </t>
  </si>
  <si>
    <t>Количество участников</t>
  </si>
  <si>
    <t>Организация и проведение официальных физкультурных (физкультурно-оздоровительных) мероприятий</t>
  </si>
  <si>
    <t>муниципальное бюджетное учреждение "Дом спорта "БОКМО"</t>
  </si>
  <si>
    <t>муниципальное бюджетное учреждение "Лыжная база "Оль-Гуль"</t>
  </si>
  <si>
    <t>Организация и проведение официальных спортивных мероприятий</t>
  </si>
  <si>
    <t>муниципальное бюджетное учреждение "Спортивный комплекс "Кайеркан"</t>
  </si>
  <si>
    <t>Проведение занятий физкультурно-спортивной направленности по месту проживания граждан</t>
  </si>
  <si>
    <t>Количество занятий</t>
  </si>
  <si>
    <t>муниципальное бюджетное учреждение "Спортивный комплекс "Талнах"</t>
  </si>
  <si>
    <t>муниципальное бюджетное учреждение "Стадион "Заполярник"</t>
  </si>
  <si>
    <t>Библиотечное, библиографическое и информационное обслуживание пользователей библиотеки</t>
  </si>
  <si>
    <t>Библиографическая обработка документов и создание каталогов</t>
  </si>
  <si>
    <t>муниципальное бюджетное учреждение "Централизованная библиотечная система"</t>
  </si>
  <si>
    <t>Публичный показ музейных предметов, музейных коллекций</t>
  </si>
  <si>
    <t>Создание экспозиций (выставок) музеев, организация выездных выставок</t>
  </si>
  <si>
    <t>Осуществление реставрации и консервации музейных предметов, музейных коллекций</t>
  </si>
  <si>
    <t>Формирование, учет, изучение, обеспечение физического сохранения и безопасности музейных предметов, музейных коллекций</t>
  </si>
  <si>
    <t>муниципальное бюджетное учреждение "Музейно-выставочный комплекс "Музей Норильска"</t>
  </si>
  <si>
    <t>Количество экспозиций</t>
  </si>
  <si>
    <t>Количество предметов (отреставрированных)</t>
  </si>
  <si>
    <t>Количество предметов</t>
  </si>
  <si>
    <t>муниципальное бюджетное учреждение "Кинокомплекс "Родина"</t>
  </si>
  <si>
    <t>Число зрителей</t>
  </si>
  <si>
    <t>Количество  клубных формирований</t>
  </si>
  <si>
    <t>муниципальное бюджетное учреждение культуры "Культурно-досуговый центр им. Вл. Высоцкого"</t>
  </si>
  <si>
    <t>муниципальное бюджетное учреждение культуры   "Культурно-досуговый центр "Юбилейный"</t>
  </si>
  <si>
    <t>муниципальное бюджетное учреждение дополнительного образования "Норильская детская школа искусств"</t>
  </si>
  <si>
    <t>Реализация дополнительных общеобразовательных предпрофессиональных программ в области искусств - фортепиано</t>
  </si>
  <si>
    <t>Доля обучающихся по дополнительным общеобразовательным предпрофессиональным программам от общего количества обучающихся в учреждении</t>
  </si>
  <si>
    <t>Реализация дополнительных общеобразовательных предпрофессиональных программ в области искусств - духовые и ударные инструменты</t>
  </si>
  <si>
    <t>Реализация дополнительных общеобразовательных предпрофессиональных программ в области искусств - струнные инструменты</t>
  </si>
  <si>
    <t>Реализация дополнительных общеобразовательных предпрофессиональных программ в области искусств - народные инструменты</t>
  </si>
  <si>
    <t>Реализация дополнительных общеобразовательных предпрофессиональных программ в области искусств - инструменты эстрадного оркестра</t>
  </si>
  <si>
    <t xml:space="preserve">Реализация дополнительных общеобразовательных общеразвивающих программ в области искусств </t>
  </si>
  <si>
    <t>Доля обучающихся по дополнительным общеобразовательным общеразвивающим программам от общего количества обучающихся в учреждении</t>
  </si>
  <si>
    <t>муниципальное бюджетное учреждение дополнительного образования "Норильская детская художественная школа"</t>
  </si>
  <si>
    <t>Реализация дополнительных общеобразовательных предпрофессиональных программ в области искусств - живопись</t>
  </si>
  <si>
    <t>Реализация дополнительных общеобразовательных предпрофессиональных программ в области искусств - дизайн</t>
  </si>
  <si>
    <t>муниципальное бюджетное учреждение дополнительного образования "Норильская детская музыкальная школа"</t>
  </si>
  <si>
    <t>муниципальное бюджетное учреждение дополнительного образования "Кайерканская детская школа искусств"</t>
  </si>
  <si>
    <t>8.2.</t>
  </si>
  <si>
    <t xml:space="preserve">муниципальное бюджетное учреждение дополнительного образования  "Талнахская детская школа искусств" </t>
  </si>
  <si>
    <t>муниципальное бюджетное учреждение дополнительного образования "Оганерская детская школа искусств"</t>
  </si>
  <si>
    <t>единица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</si>
  <si>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</si>
  <si>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</si>
  <si>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</si>
  <si>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Организация досуга детей, подростков и молодежи 
(иная досуговая деятельность)</t>
  </si>
  <si>
    <t>Организация досуга детей, подростков и молодежи (общественные объединения)</t>
  </si>
  <si>
    <t xml:space="preserve">Укомплектование организации специалистами, оказывающими социальные услуги </t>
  </si>
  <si>
    <t>Выполнение планового объема работы автомобилей</t>
  </si>
  <si>
    <t>штука</t>
  </si>
  <si>
    <t xml:space="preserve">Машино-часы работы автомобилей </t>
  </si>
  <si>
    <t>Доля убранной территории от общей закрепленной площади</t>
  </si>
  <si>
    <t>Доля вывезенного снега от общего объема выпавшего снега</t>
  </si>
  <si>
    <t>Площадь  территории</t>
  </si>
  <si>
    <t>квадратный метр</t>
  </si>
  <si>
    <t>Осуществление издательской деятельности</t>
  </si>
  <si>
    <t>Выполнение планового объема работ по выпуску газеты в пересчете на 8-полосник формата А3</t>
  </si>
  <si>
    <t>Проведение тестирования выполнения нормативов испытаний (тестов) комплекса ГТО</t>
  </si>
  <si>
    <t>Спортивная подготовка по олимпийским видам спорта баскетбол (тренировочный этап (этап спортивной специализации)</t>
  </si>
  <si>
    <t>количество участников клубных формирований</t>
  </si>
  <si>
    <t>Количество выставок, смотров, конкурсов, проводимых культурно-досуговыми учреждениями (без киносеансов) на 1 тыс. населения</t>
  </si>
  <si>
    <t>Количество культурно-массовых мероприятий, проводимых культурно-досуговыми учреждениями (без киносеансов) на 1 тыс. населения</t>
  </si>
  <si>
    <t xml:space="preserve">Доля выданных коллегиальных заключений от общего числа обследованных </t>
  </si>
  <si>
    <t>Методическое обеспечение образовательной деятельности</t>
  </si>
  <si>
    <t>выставки, конкурсы, смотры</t>
  </si>
  <si>
    <t>иные зрелищные мероприятия</t>
  </si>
  <si>
    <t>Организация и проведение культурно-массовых мероприятий</t>
  </si>
  <si>
    <t>8.3.</t>
  </si>
  <si>
    <t>муниципальное бюджетное дошкольное образовательное учреждение"Детский сад № 9 "Зимушка"</t>
  </si>
  <si>
    <t>муниципальными бюджетными учреждениями, подведомственными МУ "Управление по делам культуры и искусства Администрации города Норильска"</t>
  </si>
  <si>
    <t>муниципальными бюджетными учреждениями, подведомственными МУ "Управление по спорту Администрации города Норильска"</t>
  </si>
  <si>
    <t>муниципальными бюджетными учреждениями, подведомственными "Управление общего и дошкольного образования Администрации города Норильска"</t>
  </si>
  <si>
    <t>о выполнении муниципального задания</t>
  </si>
  <si>
    <t xml:space="preserve">о выполнении муниципального задания </t>
  </si>
  <si>
    <t>о выполнении муниципальных заданий</t>
  </si>
  <si>
    <t>Динамика посещений пользователей библиотеки (реальных и удаленных) по сравнению с предыдущим годом</t>
  </si>
  <si>
    <t>Динамика обработки документов по сравнению с прошлым годом</t>
  </si>
  <si>
    <t>Количество музейных предметов основного Музейного фонда учреждения, опубликованных на экспозициях и выставках за отчетный период</t>
  </si>
  <si>
    <t>Средняя заполняемость кинотеатра</t>
  </si>
  <si>
    <t>Работа по формированию и учету фондов фильмофонда</t>
  </si>
  <si>
    <t>Количество экспонатов</t>
  </si>
  <si>
    <t>Количество участников мероприятий</t>
  </si>
  <si>
    <t>муниципальное бюджетное учреждение культуры "Городской центр культуры" с февраля 2018 года показатели вместе с ДК "Энергия"</t>
  </si>
  <si>
    <t>Динамика количества мероприятий</t>
  </si>
  <si>
    <t>Доля клубных формирований, имеющих звания "Народный", "Образцовый" к общему количеству клубных формирований</t>
  </si>
  <si>
    <t xml:space="preserve"> Количество участников мероприятий</t>
  </si>
  <si>
    <t xml:space="preserve">Число участников </t>
  </si>
  <si>
    <t>Организация и проведение культурно-массовых мероприятий творческих (фестиваль, выставка, конкурс, смотр )</t>
  </si>
  <si>
    <t>количество участников мероприятий</t>
  </si>
  <si>
    <t>Организация и проведение мероприятий - Культурно-массовых (услуга платная)</t>
  </si>
  <si>
    <t>Динамика количества участников</t>
  </si>
  <si>
    <t>Динамика количества участников клубных формирований к предыдущему отчетному периоду</t>
  </si>
  <si>
    <t>организация и проведение культурно-массовых мероприятий (иные зрелищные мероприятия)</t>
  </si>
  <si>
    <t>число человеков-часов пребывания</t>
  </si>
  <si>
    <t>Количество обущающихся</t>
  </si>
  <si>
    <t>6.3.</t>
  </si>
  <si>
    <t>муниципальное бюджетное учреждение "Спортивная школа № 1"</t>
  </si>
  <si>
    <t xml:space="preserve">Доля лиц, прошедших спортивную подготовку на тренировочном этапе (этап спортивной специализации) и зачисленных на этап совершенствования спортивного мастерства </t>
  </si>
  <si>
    <t>Организация мероприятий по подготовке спортивных сборных команд</t>
  </si>
  <si>
    <t>Удельный вес спортсменов принявших участие в официальных спортивных соревнованиях,  в их общей численности</t>
  </si>
  <si>
    <t>муниципальное бюджетное учреждение "Спортивная школа № 2"</t>
  </si>
  <si>
    <t>Спортивная подготовка по олимпийским видам спорта прыжки на батуте (этап начальной подготовки )</t>
  </si>
  <si>
    <t>Спортивная подготовка по олимпийским видам спорта 
прыжки на батуте (тренировочный этап (этап спортивной специализации))</t>
  </si>
  <si>
    <t>Спортивная подготовка по неолимпийским видам спорта спортивная акробатика (этап начальной подготовки )</t>
  </si>
  <si>
    <t>Mуниципальное бюджетное учреждение "Спортивная школа № 3"</t>
  </si>
  <si>
    <t>Mуниципальное бюджетное учреждение "Спортивная школа № 4"</t>
  </si>
  <si>
    <t>Спортивная подготовка по олимпийским видам спорта 
бокс (этап начальной подготовки )</t>
  </si>
  <si>
    <t>Спортивная подготовка по олимпийским видам спорта 
бокс (тренировочный этап (этап спортивной специализации)</t>
  </si>
  <si>
    <t>Mуниципальное бюджетное учреждение "Спортивная школа № 5"</t>
  </si>
  <si>
    <t>Спортивная подготовка по олимпийским видам спорта 
баскетбол (этап начальной подготовки)</t>
  </si>
  <si>
    <t>Mуниципальное бюджетное учреждение "Спортивная школа № 6"</t>
  </si>
  <si>
    <t>Муниципальное бюджетное учреждение "Спортивная школа по зимним видам спорта"</t>
  </si>
  <si>
    <t>Муниципальное бюджетное учреждение "Спортивная школа плавания и водного поло"</t>
  </si>
  <si>
    <t>Муниципальное бюджетное учреждение "Спортивная школа единоборств"</t>
  </si>
  <si>
    <t>Муниципальное автономное учреждение дополнительного образования "Норильский центр безопасности движения"</t>
  </si>
  <si>
    <t>Муниципальное бюджетное учреждение "Дворец спорта "Арктика"</t>
  </si>
  <si>
    <t>Реализация на объектах спорта физкультурных и спортивных мероприятий, проводимых в рамках утвержненных календарных планов официальных физкультурных и спортивных мероприятия</t>
  </si>
  <si>
    <t>Коэффициент удовлетворительности спортсменов посетивших объекты спорта для проведения физкультурных мероприятий, спортивных мероприятий</t>
  </si>
  <si>
    <t>Количество договоров</t>
  </si>
  <si>
    <t>Доля удовлетворенных протестов, поступивших в письменной форме в ГСК при проведении спортивных мероприятий</t>
  </si>
  <si>
    <t>Доля обоснованных жалоб грандан, поступивших в Упрпвление по спорту Администрации города Норильска по итогам проведения спортивных мероприятий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</si>
  <si>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</si>
  <si>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Реализация на объектах спорта физкультурных и спортивных мероприятий, проводимых в рамках утвержденных календарных планов</t>
  </si>
  <si>
    <t>Коэффициент удовлетвлренности спортсменов, посетивших объекты спорта для проведения физкультурных мероприятий, спортивных мероприятий</t>
  </si>
  <si>
    <t>Доля обоснованных жалоб граждан, поступивших в Управление по спорту Администрации города Норильска по итогам проведенных спортивных мероприятий</t>
  </si>
  <si>
    <t>Реализация на объектам спорта физкультурных и спортивных мероприятий, проводимых в рамках утвержденных календарных планов официальных физкультурных мероприятий</t>
  </si>
  <si>
    <t>Коэффициент удовлетворительноси спортсменов, посетивших объекты спорта для проведения физкультурных мероприятий, спортивных мероприятий</t>
  </si>
  <si>
    <t>Доля обоснованных жалоб граждан, поступивших в Управление по спорту Администрации города Норильска по итогам спортивных мероприятий</t>
  </si>
  <si>
    <t>Реализация на объектах спорта физкультурных и спортивных мероприятий, проводимых в рамках утвержденных календарных планов официальных и спортивных мероприятий</t>
  </si>
  <si>
    <t>Коэффициент удовлетворенности спортсменов, посетивших объекты спорта для проведения физкультурных мероприятий, спортивных мероприятий</t>
  </si>
  <si>
    <t>Доля обоснованных жалоб граждан, поступивших в Управление по спорту Администрации города Норильска по итогам проведения мероприятий</t>
  </si>
  <si>
    <t>Обучающиеся за исключением обучающихся с ОВЗ и детей-инвалидов (от 3 до 8 лет)</t>
  </si>
  <si>
    <t>Дети-инвалиды, обучающиеся по состоянию здоровья на дому (от 3 до 8 лет)</t>
  </si>
  <si>
    <t>Дети-сироты и дети, осташиеся без попечения родителей (группа полного дня)</t>
  </si>
  <si>
    <t>Дети-инвалиды (группа полного дня)</t>
  </si>
  <si>
    <t>Число обучающихся и родителей (законных представителей) педагогических работников</t>
  </si>
  <si>
    <t>Обучающиеся с ОВЗ и детей-инвалидов (от 3 до 8 лет)</t>
  </si>
  <si>
    <t>Обучающиеся за исключением обучающихся с ОВЗ и детей-инвалидов (от 1 до 3 лет)</t>
  </si>
  <si>
    <t>Физические лица за исключением льготных категорий (группа полного дня)</t>
  </si>
  <si>
    <t xml:space="preserve">чел. </t>
  </si>
  <si>
    <t>Физические лица за исключением льготных категорий (группа круглосуточного пребывания) (число детей)</t>
  </si>
  <si>
    <t xml:space="preserve">Физические лица за исключением льготных категорий </t>
  </si>
  <si>
    <t>Обучающиеся с ОВЗ  (от 3 до 8 лет)</t>
  </si>
  <si>
    <t>Обучающиеся с ОВЗ (от 3 до 8 лет)</t>
  </si>
  <si>
    <t>число обучающихся и родителей (законных представителей) педагогических работников</t>
  </si>
  <si>
    <t xml:space="preserve">Физические лица за исключением льготных категорий (группа круглосуточного пребывания) </t>
  </si>
  <si>
    <t>Физические лица за исключением льготных категорий</t>
  </si>
  <si>
    <t>Кол-во мероприятий (ед.)</t>
  </si>
  <si>
    <t>мастер-классы</t>
  </si>
  <si>
    <t>Общий отпечатанный тираж, в пересчете на 8-полосник формата А3, всего, в том числе:</t>
  </si>
  <si>
    <t>для льготных категорий граждан</t>
  </si>
  <si>
    <t xml:space="preserve"> - газета "Заполярная правда" всего, в том числе:</t>
  </si>
  <si>
    <t>1.2.1.</t>
  </si>
  <si>
    <t>Количество человек, вовлеченных в мероприятия</t>
  </si>
  <si>
    <t>Отсутствие обоснованных жалоб потребителей к качеству выполняемой работы</t>
  </si>
  <si>
    <t>4.7.</t>
  </si>
  <si>
    <t>Количество общественных объединений</t>
  </si>
  <si>
    <t>Число детей</t>
  </si>
  <si>
    <t>чел. /час.</t>
  </si>
  <si>
    <t>чел/час.</t>
  </si>
  <si>
    <t>чел./час.</t>
  </si>
  <si>
    <t>творческие (фестивали, выставки, конкурсы, смотры)</t>
  </si>
  <si>
    <t>культурно-массовые (иные зрелищные мероприятия)</t>
  </si>
  <si>
    <t>методические (семинар, конференция)</t>
  </si>
  <si>
    <t>Организация и проведение культурно-массовых мероприятий (творческих)</t>
  </si>
  <si>
    <t>Уборка территории и аналогичная деятельность</t>
  </si>
  <si>
    <t>не менее 70%</t>
  </si>
  <si>
    <t>не менее 40%</t>
  </si>
  <si>
    <t>Спортивная подготовка по олимпийским видам спорта баскетбол (этап начальной подготовки)</t>
  </si>
  <si>
    <t xml:space="preserve">Число лиц, прошедших спортивную подготовку на этапах спортивной подготовки </t>
  </si>
  <si>
    <t>Отклонение достигнутых резутатов запланированных планом мероприятия</t>
  </si>
  <si>
    <t>Доля спорстменов выполнивших тербование спортивной программы в их общей численности</t>
  </si>
  <si>
    <t>Количество лиц</t>
  </si>
  <si>
    <t>Спортивная подготовка по неолимпийским видам спорта 
спортивная акробатика  (тренировочный этап (этап спортивной специализации))</t>
  </si>
  <si>
    <t>Спортивная подготовка по неолимпийским видам спорта 
спортивная акробатика (этап совершенствования спортивного мастерства)</t>
  </si>
  <si>
    <t>Спортивная подготовка по олимпийским видам спорта 
спортивная гимнастика (этап начальной подготовки)</t>
  </si>
  <si>
    <t>Спортивная подготовка по олимпийским видам спорта 
спортивная гимнастика (тренировочный этап (этап спортивной специализации)</t>
  </si>
  <si>
    <t>Организация и обеспечение подготовки спортивного резерва</t>
  </si>
  <si>
    <t>Доля лиц, прошедших спортивную подготовку на тренировочном этапе (этап спортивной специализации) и зачисленных на этап совершенствовваия спортивного мастерства</t>
  </si>
  <si>
    <t>Число лиц, прошедших спортивную подготовку на этапах споритвной подготовки</t>
  </si>
  <si>
    <t>Спортивная подготовка по олимпийским видам спорта 
спортивная борьба  (этап начальной подготовки)</t>
  </si>
  <si>
    <t xml:space="preserve">Доля лиц, прошедших спортивную подготовку на этапе начальной подготовки и зачисленых на тренировочный этап (этап спортивной специализации) </t>
  </si>
  <si>
    <t>Спортивная подготовка по олимпийским видам спорта 
прыжки на батуте (этап начальной подготовки)</t>
  </si>
  <si>
    <t>Спортивная подготовка по олимпийским видам спорта 
бокс (тренировочный этап (этап спортивной специализации))</t>
  </si>
  <si>
    <t>Спортивная подготовка по олимпийским видам спорта 
дзюдо (тренировочный этап (этап спортивной специализации))</t>
  </si>
  <si>
    <t>Спортивная подготовка по неолимпийским видам спорта 
пауэрлифтинг (этап начальной подготовки)</t>
  </si>
  <si>
    <t>Спортивная подготовка по неолимпийским видам спорта пауэрлифтинг тренировочный этап (этап спортивной специализации)</t>
  </si>
  <si>
    <t xml:space="preserve">Число лиц прошедших спортивную подготовку на этап спортивной подготовки </t>
  </si>
  <si>
    <t>Спортивная подготовка по олимпийским видам спорта 
плавание (этап начальной подготовки)</t>
  </si>
  <si>
    <t>Спортивная подготовка по олимпийским видам спорта 
лыжные гонки (тренировочный этап (этап спортивной специализации)</t>
  </si>
  <si>
    <t>Спортивная подготовка по олимпийским видам спорта 
футбол (тренировочный этап (этап спортивной специализации)</t>
  </si>
  <si>
    <t>Спортивная подготовка по олимпийским видам спорта хоккей (этап начальной подготовки)</t>
  </si>
  <si>
    <t>Спортивная подготовка по олимпийским видам спорта 
хоккей (тренировочный этап (этап спортивной специализации))</t>
  </si>
  <si>
    <t>Организация мероприятий по подготовке спортивного резерва</t>
  </si>
  <si>
    <t>Спортивная подготовка по олимпийским видам спорта 
плавание (тренировочный этап (этап спортивной специализации)</t>
  </si>
  <si>
    <t>Спортивная подготовка по олимпийским видам спорта 
водное поло (этап начальной подготовки)</t>
  </si>
  <si>
    <t xml:space="preserve">Количество лиц </t>
  </si>
  <si>
    <t xml:space="preserve">Спортивная подготовка по олимпийским видам спорта бокс (этап начальной подготовки) </t>
  </si>
  <si>
    <t>Спортивная подготовка по олимпийским видам спорта 
спортивная борьба (этап начальной подготовки)</t>
  </si>
  <si>
    <t>Спортивная подготовка по олимпийским видам спорта 
спортивная борьба (тренировочный этап (этап спортивной специализации))</t>
  </si>
  <si>
    <t xml:space="preserve">Спортивная подготовка по олимпийским видам спорта дзюдо (этап начальной подготовки) </t>
  </si>
  <si>
    <t>Доля лиц, прошедших спортивную подготовку на тренировочном этапе (этап спортивной специализации) зачисленных на этап совершеностввания спортивного мастерства</t>
  </si>
  <si>
    <t xml:space="preserve">Спортивная подготовка по олимпийским видам спорта каратэ (этап начальной подготовки) </t>
  </si>
  <si>
    <t>Спортивная подготовка по олимпийским видам спорта 
каратэ (тренировочный этап (этап спортивной специализации))</t>
  </si>
  <si>
    <t xml:space="preserve"> %</t>
  </si>
  <si>
    <t>Доля детей, осваивающих дополнительные образовательные программы в образовательном учреждении</t>
  </si>
  <si>
    <t>Доля родителей 
(законных представителей), удовлетворенных условиями и качеством предоставляемой образовательной услуги</t>
  </si>
  <si>
    <t xml:space="preserve">не более 0,05 </t>
  </si>
  <si>
    <t>Динамика количества экспозиций по сравнению с предыдущим годом</t>
  </si>
  <si>
    <t xml:space="preserve">Доля музейных предметов, прошедших консервацию (реставрацию), из числа выявленных музейных предметов для консервации (реставрации) </t>
  </si>
  <si>
    <t xml:space="preserve"> Доля оцифрованных музейных предметов из общего числа музейных предметов и коллекций</t>
  </si>
  <si>
    <t>Динамика количества участников клубных формирований к предыдущему периоду</t>
  </si>
  <si>
    <t xml:space="preserve">не более 0,5 </t>
  </si>
  <si>
    <t>не менее 15%</t>
  </si>
  <si>
    <t>человеко-час.</t>
  </si>
  <si>
    <t>Реализация дополнительных общеобразовательных предпрофессиональных программ в области искусств - искусство театра</t>
  </si>
  <si>
    <t>IX</t>
  </si>
  <si>
    <t>9.1.</t>
  </si>
  <si>
    <t>9.2.</t>
  </si>
  <si>
    <t>число человеко-часов пребывания</t>
  </si>
  <si>
    <t>в целом выполнено</t>
  </si>
  <si>
    <t>Кол-во отчетов (ед.)</t>
  </si>
  <si>
    <t>Количество человек, вовлеченныз в мероприятия</t>
  </si>
  <si>
    <t xml:space="preserve">Отсутствие обоснованных жалоб потребителей к качеству выполняемой работы </t>
  </si>
  <si>
    <t xml:space="preserve">Количество человек, вовлеченныз в мероприятие </t>
  </si>
  <si>
    <t xml:space="preserve">Доля фактического количества проведенных мероприятий </t>
  </si>
  <si>
    <t xml:space="preserve">Количество участников </t>
  </si>
  <si>
    <t xml:space="preserve">Выполнение запланированных мероприятий </t>
  </si>
  <si>
    <t xml:space="preserve">Количество общественных объединений </t>
  </si>
  <si>
    <t xml:space="preserve">Количество мероприятий, проводимых общественными объединениями </t>
  </si>
  <si>
    <r>
      <t>К</t>
    </r>
    <r>
      <rPr>
        <vertAlign val="subscript"/>
        <sz val="18"/>
        <color theme="1"/>
        <rFont val="Times New Roman"/>
        <family val="1"/>
        <charset val="204"/>
      </rPr>
      <t>1плi</t>
    </r>
  </si>
  <si>
    <r>
      <t>К</t>
    </r>
    <r>
      <rPr>
        <vertAlign val="subscript"/>
        <sz val="18"/>
        <color theme="1"/>
        <rFont val="Times New Roman"/>
        <family val="1"/>
        <charset val="204"/>
      </rPr>
      <t>1фi</t>
    </r>
  </si>
  <si>
    <r>
      <t>К</t>
    </r>
    <r>
      <rPr>
        <vertAlign val="subscript"/>
        <sz val="18"/>
        <color theme="1"/>
        <rFont val="Times New Roman"/>
        <family val="1"/>
        <charset val="204"/>
      </rPr>
      <t>1i</t>
    </r>
  </si>
  <si>
    <r>
      <t>К</t>
    </r>
    <r>
      <rPr>
        <vertAlign val="subscript"/>
        <sz val="18"/>
        <color theme="1"/>
        <rFont val="Times New Roman"/>
        <family val="1"/>
        <charset val="204"/>
      </rPr>
      <t>1</t>
    </r>
  </si>
  <si>
    <r>
      <t>К</t>
    </r>
    <r>
      <rPr>
        <vertAlign val="subscript"/>
        <sz val="18"/>
        <color theme="1"/>
        <rFont val="Times New Roman"/>
        <family val="1"/>
        <charset val="204"/>
      </rPr>
      <t>2пл</t>
    </r>
  </si>
  <si>
    <r>
      <t>К</t>
    </r>
    <r>
      <rPr>
        <vertAlign val="subscript"/>
        <sz val="18"/>
        <color theme="1"/>
        <rFont val="Times New Roman"/>
        <family val="1"/>
        <charset val="204"/>
      </rPr>
      <t>2ф</t>
    </r>
  </si>
  <si>
    <r>
      <t>К</t>
    </r>
    <r>
      <rPr>
        <vertAlign val="subscript"/>
        <sz val="18"/>
        <color theme="1"/>
        <rFont val="Times New Roman"/>
        <family val="1"/>
        <charset val="204"/>
      </rPr>
      <t>2i</t>
    </r>
  </si>
  <si>
    <r>
      <t>К</t>
    </r>
    <r>
      <rPr>
        <vertAlign val="subscript"/>
        <sz val="18"/>
        <color theme="1"/>
        <rFont val="Times New Roman"/>
        <family val="1"/>
        <charset val="204"/>
      </rPr>
      <t>2</t>
    </r>
  </si>
  <si>
    <r>
      <t>ОЦ</t>
    </r>
    <r>
      <rPr>
        <vertAlign val="subscript"/>
        <sz val="18"/>
        <color theme="1"/>
        <rFont val="Times New Roman"/>
        <family val="1"/>
        <charset val="204"/>
      </rPr>
      <t>итоговая</t>
    </r>
  </si>
  <si>
    <t>обучающиеся за исключением обучающихся с ОВЗ и детей-инвалидов (от 3  до 8 лет)</t>
  </si>
  <si>
    <t xml:space="preserve">обучающиесяс ОВЗ (от 3  до 8 лет) </t>
  </si>
  <si>
    <t xml:space="preserve">Дети-инвалиды, обучающиеся по состоянию здоровья на дому (от 3  до 8 лет) </t>
  </si>
  <si>
    <t>Снижение общей заболеваемости воспитанников, посещающих учреждения исполнителя услуги</t>
  </si>
  <si>
    <t xml:space="preserve">обучающиеся за исключением обучающихся с ОВЗ и детей-инвалидов (от 1  до 3 лет) </t>
  </si>
  <si>
    <t>Предоставление консультационных и методических услуг</t>
  </si>
  <si>
    <t>Реализация адаптированных дополнительных общеобразовательных программ</t>
  </si>
  <si>
    <t>доля родителей (ЗП), удовлетворенных качеством оказываемой услуги</t>
  </si>
  <si>
    <t>Реализация адаптированных дополнительных образовательных программ</t>
  </si>
  <si>
    <t>творческие (конференции, семинары)</t>
  </si>
  <si>
    <t>количество проведенных мероприятий  (выставки, конкурсы, смотры)</t>
  </si>
  <si>
    <t>количество проведенных культурно-массовых мероприятий (иные зрелищные мероприятия)</t>
  </si>
  <si>
    <t>количество проведенных мероприятий (конференции, семинары)</t>
  </si>
  <si>
    <t xml:space="preserve">II </t>
  </si>
  <si>
    <t>соответствует</t>
  </si>
  <si>
    <t>Доля родителей (ЗП), удовлетворенных условиями и качеством предоставляемой услуги</t>
  </si>
  <si>
    <t>Число 
обучающихся</t>
  </si>
  <si>
    <t>процент</t>
  </si>
  <si>
    <t xml:space="preserve">число обучающихся </t>
  </si>
  <si>
    <t xml:space="preserve">количество дней </t>
  </si>
  <si>
    <t>Содержание детей</t>
  </si>
  <si>
    <t>XI</t>
  </si>
  <si>
    <t>X</t>
  </si>
  <si>
    <t>10.1.</t>
  </si>
  <si>
    <t>Организация мероприятий, направленных на профилактику асоциального поведения подростков и молодежи, поддержка детей и молодежи, находящейся в социально-опасном положении</t>
  </si>
  <si>
    <t xml:space="preserve">Спортивная подготовка по олимпийским видам спорта самбо (этап начальной подготовки) </t>
  </si>
  <si>
    <t>Спортивная подготовка по олимпийским видам спорта волейбол (этап начальной подготовки)</t>
  </si>
  <si>
    <t xml:space="preserve">Количество спортсменов </t>
  </si>
  <si>
    <t>Спортивная подготовка по олимпийским видам спорта 
художественная гимнастика (этап начальной подготовки)</t>
  </si>
  <si>
    <t>Спортивная подготовка по олимпийским видам спорта 
легкая атлетика (этап начальной подготовки)</t>
  </si>
  <si>
    <t>Спортивная подготовка по олимпийским видам спорта 
легкая атлетика (этап спортивной специализации)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</si>
  <si>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спортивного мастерства</t>
  </si>
  <si>
    <t>Доля лиц, прошедших спортивную подготовку на начальной подготовки и зачисленных на тренировочный этап (этап спортивной специализации) и зачисленных на этап совершенствования спортивного мастерства</t>
  </si>
  <si>
    <t>Спортивная подготовка по олимпийским видам спорта фехтование (тренировочный этап (этап спортивной специализации)</t>
  </si>
  <si>
    <t>Спортивная подготовка по олимпийским видам спорта 
спортивная борьба (тренировочный этап (этап спортивной специализации)</t>
  </si>
  <si>
    <t>Спортивная подготовка по олимпийским видам спорта 
прыжки на батуте (тренировочный этап (этап спортивной специализации)</t>
  </si>
  <si>
    <t>Спортивная подготовка по олимпийским видам спорта 
прыжки на батуте (этап совершенствования спортивного мастерства)</t>
  </si>
  <si>
    <t>Спортивная подготовка по олимпийским видам спорта 
плавание (этап начальной подготовки )</t>
  </si>
  <si>
    <t>Спортивная подготовка по олимпийским видам спорта 
бокс (этап начальной подготовки)</t>
  </si>
  <si>
    <t>Спортивная подготовка по олимпийским видам спорта 
дзюдо (этап начальной подготовки)</t>
  </si>
  <si>
    <t>Спортивная подготовка по олимпийским видам спорта 
плавание тренировочный этап (этап спортивной специализации)</t>
  </si>
  <si>
    <t>Спортивная подготовка по олимпийским видам спорта 
баскетбол (этап спортивной специализации)</t>
  </si>
  <si>
    <t>XII</t>
  </si>
  <si>
    <t>11.1.</t>
  </si>
  <si>
    <t>11.2.</t>
  </si>
  <si>
    <t>12.1.</t>
  </si>
  <si>
    <t>Спортивная подготовка по олимпийским видам спорта 
лыжные гонки (начальный этап)</t>
  </si>
  <si>
    <t>Спортивная подготовка по олимпийским видам спорта 
футбол (начальный этап)</t>
  </si>
  <si>
    <t>Спортивная подготовка по олимпийским видам спорта 
водное поло (тренировочный этап (этап спортивной специализации)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</si>
  <si>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</si>
  <si>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Реализация на объектах спорта физкультурных и спортивных мероприятий, проводимых в рамках утвержденных календарных планов официальных физкультурных мероприятий</t>
  </si>
  <si>
    <t>Количество человеко/часов художественная направленность</t>
  </si>
  <si>
    <t>Количество человеко/часов социально-педагогическая направленность</t>
  </si>
  <si>
    <t>Организация мероприятий, направленных на профилактику ассоциального и деструктивного поведения подростков и молодежи, поддержка детей и молодежи, находящейся в социально-опасном положении</t>
  </si>
  <si>
    <t>социально-педагогической направленности</t>
  </si>
  <si>
    <t>творческие (зрелищные, культурно-массовые)</t>
  </si>
  <si>
    <t>творческие (мастер-классы)</t>
  </si>
  <si>
    <t>обучающиеся за исключением обучающихся с ОВЗ и детей-инвалидов (от 1  до 3 лет)</t>
  </si>
  <si>
    <t>Дети с туберкулезной интоксикацией (группа полного дня)</t>
  </si>
  <si>
    <t>Дети с туберкулезной интоксикацией (группа круглосуточного пребывания) (число детей)</t>
  </si>
  <si>
    <t>2.7.</t>
  </si>
  <si>
    <t>Показ кинофильмов (услуга платная)</t>
  </si>
  <si>
    <t>Показ кинофильмов (услуга бесплатная)</t>
  </si>
  <si>
    <t>Оказание туристско-информационных услуг 
(в стационарных условиях)</t>
  </si>
  <si>
    <t>Количество предоставленной информации</t>
  </si>
  <si>
    <t>Оказание туристско-информационных услуг 
(вне стационара)</t>
  </si>
  <si>
    <t>не выполнено</t>
  </si>
  <si>
    <t>муниципальным автономным учреждением «Центр развития туризма»</t>
  </si>
  <si>
    <t>Производство и распространение телепрограмм</t>
  </si>
  <si>
    <t>Размещение социально-значимых материалов (количество раз)      (не менее 1 (одного) раза в сутки)</t>
  </si>
  <si>
    <t>Самостоятельное формирование сетки вещания (не менее 24 часов в сутки)</t>
  </si>
  <si>
    <t>Распространение программ собственного производства (количество) (не менее 1 раза в сутки)</t>
  </si>
  <si>
    <t>Количество телепередач</t>
  </si>
  <si>
    <t>за 2021 г.</t>
  </si>
  <si>
    <t>Интерпретация оценки по каждой услуге (работе)</t>
  </si>
  <si>
    <t>Интерпретация оценки по муниципальному заданию</t>
  </si>
  <si>
    <t>газета "Норильск сегодня"</t>
  </si>
  <si>
    <t xml:space="preserve"> - приложение "Важные бумаги" (публикация НПА Администрации города Норильска) всего, в том числе:</t>
  </si>
  <si>
    <t xml:space="preserve"> - газета "Норильск сегодня"</t>
  </si>
  <si>
    <t>час</t>
  </si>
  <si>
    <t xml:space="preserve"> за 2021 г.</t>
  </si>
  <si>
    <t>выполнено в полном обьеме</t>
  </si>
  <si>
    <t>Организация   и   осуществление   транспортного   обслуживания должностных   лиц,  государственных  органов  и  государственных  учреждений, органов местного самоуправления</t>
  </si>
  <si>
    <t xml:space="preserve">единица </t>
  </si>
  <si>
    <t>Спортивная подготовка по олимпийским видам спорта дзюдо (тренировочный этап (этап спортивной специализации))</t>
  </si>
  <si>
    <t>10.2.</t>
  </si>
  <si>
    <r>
      <t>Расчет оценки, К</t>
    </r>
    <r>
      <rPr>
        <b/>
        <vertAlign val="subscript"/>
        <sz val="13"/>
        <rFont val="Times New Roman"/>
        <family val="1"/>
        <charset val="204"/>
      </rPr>
      <t xml:space="preserve">1, </t>
    </r>
    <r>
      <rPr>
        <b/>
        <sz val="13"/>
        <rFont val="Times New Roman"/>
        <family val="1"/>
        <charset val="204"/>
      </rPr>
      <t>К</t>
    </r>
    <r>
      <rPr>
        <b/>
        <vertAlign val="subscript"/>
        <sz val="13"/>
        <rFont val="Times New Roman"/>
        <family val="1"/>
        <charset val="204"/>
      </rPr>
      <t>2</t>
    </r>
  </si>
  <si>
    <t>Спортивная подготовка по олимпийским видам спорта 
спортивная гимнастика  (этап совершенствования спортивного мастерства)</t>
  </si>
  <si>
    <t>Спортивная подготовка по олимпийским видам спорта фехтование (этап начальной подготовки)</t>
  </si>
  <si>
    <t>12.2.</t>
  </si>
  <si>
    <t>XIII</t>
  </si>
  <si>
    <t>13.1.</t>
  </si>
  <si>
    <t>Спортивная подготовка по неолимпийским видам спорта                                  Восточное боевое единоборство (тхэквондо ИТФ) (этап начальной подготовки)</t>
  </si>
  <si>
    <t>Спортивная подготовка по неолимпийским видам спорта                                  Восточное боевое единоборство (тхэквондо ИТФ) (тренировочный этап (этап спортивной специализации))</t>
  </si>
  <si>
    <t>Проведение занятий физкультурно-оздоровительной направленности по месту проживания граждан</t>
  </si>
  <si>
    <t>Удельный вес спортсменов принявших участие в официальных спортивных соревнованиях, в их общей численности</t>
  </si>
  <si>
    <t>Количество человек</t>
  </si>
  <si>
    <t>Доля обработанных документов</t>
  </si>
  <si>
    <t>Количество документов, находящихся в электронном каталоге</t>
  </si>
  <si>
    <t>Количество документов в фонде</t>
  </si>
  <si>
    <t>Доля отреставрированных фильмовых материалов от общего количества фильмокопий</t>
  </si>
  <si>
    <t>Организация и проведение культурно-массовых мероприятий (иные зрелищные мероприятия)</t>
  </si>
  <si>
    <t>Реализация дополнительных общеобразовательных предпрофессиональных программ в области искусств - хореографическое творчество</t>
  </si>
  <si>
    <t>Реализация дополнительных общеобразовательных общеразвивающих программ</t>
  </si>
  <si>
    <t>Реализация дополнительных общеобразовательных предпрофессиональных программ - хоровое пение</t>
  </si>
  <si>
    <t>не менее 15</t>
  </si>
  <si>
    <t>не более 0,5</t>
  </si>
  <si>
    <t>10.3.</t>
  </si>
  <si>
    <r>
      <t xml:space="preserve">Расчет оценки 
</t>
    </r>
    <r>
      <rPr>
        <b/>
        <i/>
        <sz val="16"/>
        <rFont val="Times New Roman"/>
        <family val="1"/>
        <charset val="204"/>
      </rPr>
      <t>К</t>
    </r>
    <r>
      <rPr>
        <b/>
        <i/>
        <vertAlign val="subscript"/>
        <sz val="16"/>
        <rFont val="Times New Roman"/>
        <family val="1"/>
        <charset val="204"/>
      </rPr>
      <t>1</t>
    </r>
    <r>
      <rPr>
        <b/>
        <i/>
        <sz val="16"/>
        <rFont val="Times New Roman"/>
        <family val="1"/>
        <charset val="204"/>
      </rPr>
      <t>, К</t>
    </r>
    <r>
      <rPr>
        <b/>
        <i/>
        <vertAlign val="subscript"/>
        <sz val="16"/>
        <rFont val="Times New Roman"/>
        <family val="1"/>
        <charset val="204"/>
      </rPr>
      <t>2</t>
    </r>
  </si>
  <si>
    <t xml:space="preserve"> художественная направленность </t>
  </si>
  <si>
    <t>3.1.1.</t>
  </si>
  <si>
    <t>3.1.2.</t>
  </si>
  <si>
    <t>3.1.3.</t>
  </si>
  <si>
    <t>Количество человеко/часов социально-педагогической направленности</t>
  </si>
  <si>
    <t>культурно-массовые (зрелищные, культурно-массовые)</t>
  </si>
  <si>
    <t>туристско-краеведческая направленность</t>
  </si>
  <si>
    <t>2.1.1.</t>
  </si>
  <si>
    <t>Отсутствие обоснованных претензий потребителей к качеству предоставляемой работы</t>
  </si>
  <si>
    <t xml:space="preserve">обучающиеся с ОВЗ (от 3  до 8 лет) </t>
  </si>
  <si>
    <t>Обучающиеся с ОВЗ (от 1 до 3 лет)</t>
  </si>
  <si>
    <t>Обучающиеся с ОВЗ  (от 1 до 3 лет)</t>
  </si>
  <si>
    <t>Расчет оценки       
     ,</t>
  </si>
  <si>
    <t xml:space="preserve">Организаций проведения общественно-значимых мероприятий в сфере образования, науки и молодежной политики </t>
  </si>
  <si>
    <t>Доля педагогических работников, удовлетворенных условиями и качеством предоставляемой работы</t>
  </si>
  <si>
    <t>Психолого-медико-педагогическое обследование детей начальное общее образование</t>
  </si>
  <si>
    <t xml:space="preserve">Психолого-медико-педагогическое обследование детей основное общее образование </t>
  </si>
  <si>
    <t xml:space="preserve">Психолого-медико-педагогическое обследование детей среднее общее образование </t>
  </si>
  <si>
    <t>Психолого-медико-педагогическое обследование детей дошкольное общее образование</t>
  </si>
  <si>
    <t>Оказание туристско-информационных услуг 
(удаленно через сеть интернет)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</si>
</sst>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_р_._-;_-@_-"/>
    <numFmt numFmtId="165" formatCode="0.0"/>
    <numFmt numFmtId="166" formatCode="_-* #,##0.0_р_._-;\-* #,##0.0_р_._-;_-* &quot;-&quot;_р_._-;_-@_-"/>
    <numFmt numFmtId="167" formatCode="_-* #,##0_р_._-;\-* #,##0_р_._-;_-* &quot;-&quot;??_р_._-;_-@_-"/>
    <numFmt numFmtId="168" formatCode="0.000"/>
    <numFmt numFmtId="169" formatCode="_-* #,##0_р_._-;\-* #,##0_р_._-;_-* &quot;-&quot;?_р_._-;_-@_-"/>
    <numFmt numFmtId="170" formatCode="#,##0_ ;\-#,##0\ "/>
    <numFmt numFmtId="171" formatCode="_-* #,##0.0_р_._-;\-* #,##0.0_р_._-;_-* &quot;-&quot;??_р_._-;_-@_-"/>
    <numFmt numFmtId="172" formatCode="#,##0.0_ ;\-#,##0.0\ "/>
    <numFmt numFmtId="173" formatCode="_-* #,##0.0\ _₽_-;\-* #,##0.0\ _₽_-;_-* &quot;-&quot;?\ _₽_-;_-@_-"/>
  </numFmts>
  <fonts count="5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u/>
      <sz val="13"/>
      <name val="Times New Roman"/>
      <family val="1"/>
      <charset val="204"/>
    </font>
    <font>
      <vertAlign val="subscript"/>
      <sz val="13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8"/>
      <color rgb="FF9C0006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vertAlign val="subscript"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vertAlign val="subscript"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vertAlign val="subscript"/>
      <sz val="16"/>
      <name val="Times New Roman"/>
      <family val="1"/>
      <charset val="204"/>
    </font>
    <font>
      <b/>
      <sz val="8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7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43" fontId="4" fillId="0" borderId="2" xfId="0" applyNumberFormat="1" applyFont="1" applyBorder="1" applyAlignment="1">
      <alignment horizontal="center" vertical="center"/>
    </xf>
    <xf numFmtId="43" fontId="4" fillId="3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9" fillId="0" borderId="0" xfId="0" applyFont="1"/>
    <xf numFmtId="41" fontId="2" fillId="0" borderId="2" xfId="0" applyNumberFormat="1" applyFont="1" applyBorder="1" applyAlignment="1">
      <alignment horizontal="center" vertical="center" wrapText="1"/>
    </xf>
    <xf numFmtId="41" fontId="4" fillId="0" borderId="2" xfId="0" applyNumberFormat="1" applyFont="1" applyBorder="1" applyAlignment="1">
      <alignment horizontal="center" vertical="center" wrapText="1"/>
    </xf>
    <xf numFmtId="41" fontId="4" fillId="0" borderId="2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4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3" borderId="0" xfId="0" applyFill="1"/>
    <xf numFmtId="164" fontId="2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2" fillId="4" borderId="2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164" fontId="12" fillId="0" borderId="2" xfId="0" applyNumberFormat="1" applyFont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41" fontId="4" fillId="3" borderId="2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1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3" fontId="2" fillId="0" borderId="2" xfId="0" applyNumberFormat="1" applyFont="1" applyFill="1" applyBorder="1" applyAlignment="1">
      <alignment horizontal="center" vertical="center" wrapText="1"/>
    </xf>
    <xf numFmtId="43" fontId="4" fillId="0" borderId="2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vertical="center" wrapText="1"/>
    </xf>
    <xf numFmtId="164" fontId="17" fillId="0" borderId="0" xfId="0" applyNumberFormat="1" applyFont="1"/>
    <xf numFmtId="164" fontId="17" fillId="0" borderId="0" xfId="0" applyNumberFormat="1" applyFont="1" applyAlignment="1">
      <alignment horizontal="center"/>
    </xf>
    <xf numFmtId="164" fontId="18" fillId="0" borderId="0" xfId="0" applyNumberFormat="1" applyFont="1"/>
    <xf numFmtId="41" fontId="2" fillId="0" borderId="2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vertical="center" wrapText="1"/>
    </xf>
    <xf numFmtId="0" fontId="22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0" xfId="0" applyBorder="1"/>
    <xf numFmtId="164" fontId="2" fillId="4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0" fillId="0" borderId="2" xfId="0" applyBorder="1"/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164" fontId="23" fillId="0" borderId="2" xfId="0" applyNumberFormat="1" applyFont="1" applyBorder="1" applyAlignment="1">
      <alignment vertical="center" wrapText="1"/>
    </xf>
    <xf numFmtId="0" fontId="26" fillId="0" borderId="0" xfId="0" applyFont="1" applyBorder="1"/>
    <xf numFmtId="0" fontId="26" fillId="0" borderId="0" xfId="0" applyFont="1" applyBorder="1" applyAlignment="1">
      <alignment horizontal="left" vertical="center"/>
    </xf>
    <xf numFmtId="164" fontId="26" fillId="0" borderId="0" xfId="0" applyNumberFormat="1" applyFont="1" applyBorder="1"/>
    <xf numFmtId="0" fontId="26" fillId="0" borderId="0" xfId="0" applyFont="1"/>
    <xf numFmtId="0" fontId="26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>
      <alignment vertical="center" wrapText="1"/>
    </xf>
    <xf numFmtId="164" fontId="26" fillId="0" borderId="2" xfId="0" applyNumberFormat="1" applyFont="1" applyBorder="1" applyAlignment="1">
      <alignment wrapText="1"/>
    </xf>
    <xf numFmtId="0" fontId="2" fillId="0" borderId="2" xfId="0" applyFont="1" applyFill="1" applyBorder="1" applyAlignment="1">
      <alignment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" fontId="4" fillId="0" borderId="2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Border="1"/>
    <xf numFmtId="0" fontId="21" fillId="0" borderId="0" xfId="0" applyFont="1" applyBorder="1"/>
    <xf numFmtId="0" fontId="19" fillId="0" borderId="0" xfId="0" applyFont="1" applyBorder="1"/>
    <xf numFmtId="0" fontId="0" fillId="0" borderId="2" xfId="0" applyBorder="1" applyAlignment="1">
      <alignment horizontal="left" vertical="center"/>
    </xf>
    <xf numFmtId="164" fontId="17" fillId="0" borderId="0" xfId="0" applyNumberFormat="1" applyFont="1" applyBorder="1"/>
    <xf numFmtId="0" fontId="12" fillId="3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164" fontId="27" fillId="3" borderId="2" xfId="0" applyNumberFormat="1" applyFont="1" applyFill="1" applyBorder="1" applyAlignment="1">
      <alignment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vertical="center" wrapText="1"/>
    </xf>
    <xf numFmtId="164" fontId="23" fillId="3" borderId="2" xfId="0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3" borderId="2" xfId="0" applyFill="1" applyBorder="1"/>
    <xf numFmtId="164" fontId="0" fillId="3" borderId="2" xfId="0" applyNumberFormat="1" applyFill="1" applyBorder="1"/>
    <xf numFmtId="0" fontId="10" fillId="3" borderId="2" xfId="0" applyFont="1" applyFill="1" applyBorder="1" applyAlignment="1">
      <alignment vertical="center" wrapText="1"/>
    </xf>
    <xf numFmtId="164" fontId="12" fillId="3" borderId="2" xfId="0" applyNumberFormat="1" applyFont="1" applyFill="1" applyBorder="1" applyAlignment="1">
      <alignment vertical="center" wrapText="1"/>
    </xf>
    <xf numFmtId="43" fontId="2" fillId="3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wrapText="1"/>
    </xf>
    <xf numFmtId="166" fontId="4" fillId="0" borderId="2" xfId="0" applyNumberFormat="1" applyFont="1" applyFill="1" applyBorder="1" applyAlignment="1">
      <alignment horizontal="center" vertical="center" wrapText="1"/>
    </xf>
    <xf numFmtId="167" fontId="4" fillId="0" borderId="2" xfId="0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/>
    <xf numFmtId="164" fontId="4" fillId="0" borderId="2" xfId="0" applyNumberFormat="1" applyFont="1" applyFill="1" applyBorder="1" applyAlignment="1">
      <alignment horizontal="center"/>
    </xf>
    <xf numFmtId="169" fontId="4" fillId="0" borderId="2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12" fillId="3" borderId="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43" fontId="2" fillId="3" borderId="2" xfId="0" applyNumberFormat="1" applyFont="1" applyFill="1" applyBorder="1" applyAlignment="1">
      <alignment horizontal="center" vertical="center"/>
    </xf>
    <xf numFmtId="43" fontId="4" fillId="3" borderId="3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justify" vertical="center" wrapText="1"/>
    </xf>
    <xf numFmtId="0" fontId="0" fillId="3" borderId="0" xfId="0" applyFill="1" applyAlignment="1">
      <alignment horizontal="left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43" fontId="4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164" fontId="4" fillId="2" borderId="2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vertical="center" wrapText="1"/>
    </xf>
    <xf numFmtId="164" fontId="2" fillId="0" borderId="7" xfId="0" applyNumberFormat="1" applyFont="1" applyFill="1" applyBorder="1" applyAlignment="1">
      <alignment vertical="center" wrapText="1"/>
    </xf>
    <xf numFmtId="0" fontId="0" fillId="6" borderId="0" xfId="0" applyFill="1"/>
    <xf numFmtId="1" fontId="2" fillId="2" borderId="2" xfId="0" applyNumberFormat="1" applyFont="1" applyFill="1" applyBorder="1" applyAlignment="1">
      <alignment horizontal="center" vertical="center" wrapText="1"/>
    </xf>
    <xf numFmtId="43" fontId="2" fillId="2" borderId="2" xfId="0" applyNumberFormat="1" applyFont="1" applyFill="1" applyBorder="1" applyAlignment="1">
      <alignment horizontal="center" vertical="center" wrapText="1"/>
    </xf>
    <xf numFmtId="43" fontId="4" fillId="3" borderId="2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/>
    <xf numFmtId="0" fontId="39" fillId="0" borderId="0" xfId="0" applyFont="1"/>
    <xf numFmtId="164" fontId="41" fillId="0" borderId="0" xfId="0" applyNumberFormat="1" applyFont="1"/>
    <xf numFmtId="0" fontId="41" fillId="0" borderId="0" xfId="0" applyFont="1"/>
    <xf numFmtId="0" fontId="38" fillId="0" borderId="2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center" vertical="top" wrapText="1"/>
    </xf>
    <xf numFmtId="0" fontId="37" fillId="0" borderId="2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164" fontId="37" fillId="0" borderId="2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164" fontId="36" fillId="0" borderId="2" xfId="0" applyNumberFormat="1" applyFont="1" applyBorder="1" applyAlignment="1">
      <alignment vertical="center" wrapText="1"/>
    </xf>
    <xf numFmtId="164" fontId="37" fillId="3" borderId="2" xfId="0" applyNumberFormat="1" applyFont="1" applyFill="1" applyBorder="1" applyAlignment="1">
      <alignment horizontal="center" vertical="center" wrapText="1"/>
    </xf>
    <xf numFmtId="164" fontId="38" fillId="0" borderId="2" xfId="0" applyNumberFormat="1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left" vertical="center" wrapText="1"/>
    </xf>
    <xf numFmtId="0" fontId="38" fillId="3" borderId="2" xfId="0" applyFont="1" applyFill="1" applyBorder="1" applyAlignment="1">
      <alignment horizontal="center" vertical="center" wrapText="1"/>
    </xf>
    <xf numFmtId="43" fontId="39" fillId="0" borderId="2" xfId="0" applyNumberFormat="1" applyFont="1" applyFill="1" applyBorder="1" applyAlignment="1">
      <alignment horizontal="center" vertical="center"/>
    </xf>
    <xf numFmtId="0" fontId="38" fillId="0" borderId="2" xfId="0" applyNumberFormat="1" applyFont="1" applyFill="1" applyBorder="1" applyAlignment="1">
      <alignment horizontal="center" vertical="center" wrapText="1"/>
    </xf>
    <xf numFmtId="43" fontId="38" fillId="0" borderId="2" xfId="0" applyNumberFormat="1" applyFont="1" applyFill="1" applyBorder="1" applyAlignment="1">
      <alignment horizontal="center" vertical="center" wrapText="1"/>
    </xf>
    <xf numFmtId="0" fontId="37" fillId="3" borderId="2" xfId="0" applyFont="1" applyFill="1" applyBorder="1" applyAlignment="1">
      <alignment horizontal="center" vertical="center" wrapText="1"/>
    </xf>
    <xf numFmtId="164" fontId="43" fillId="0" borderId="0" xfId="0" applyNumberFormat="1" applyFont="1"/>
    <xf numFmtId="0" fontId="43" fillId="0" borderId="0" xfId="0" applyFont="1"/>
    <xf numFmtId="0" fontId="37" fillId="4" borderId="2" xfId="0" applyFont="1" applyFill="1" applyBorder="1" applyAlignment="1">
      <alignment horizontal="center" vertical="center" wrapText="1"/>
    </xf>
    <xf numFmtId="0" fontId="37" fillId="4" borderId="2" xfId="0" applyFont="1" applyFill="1" applyBorder="1" applyAlignment="1">
      <alignment horizontal="left" vertical="center" wrapText="1"/>
    </xf>
    <xf numFmtId="0" fontId="38" fillId="4" borderId="2" xfId="0" applyFont="1" applyFill="1" applyBorder="1" applyAlignment="1">
      <alignment horizontal="center" vertical="center" wrapText="1"/>
    </xf>
    <xf numFmtId="164" fontId="37" fillId="4" borderId="2" xfId="0" applyNumberFormat="1" applyFont="1" applyFill="1" applyBorder="1" applyAlignment="1">
      <alignment horizontal="center" vertical="center" wrapText="1"/>
    </xf>
    <xf numFmtId="0" fontId="38" fillId="4" borderId="2" xfId="0" applyNumberFormat="1" applyFont="1" applyFill="1" applyBorder="1" applyAlignment="1">
      <alignment horizontal="center" vertical="center" wrapText="1"/>
    </xf>
    <xf numFmtId="43" fontId="38" fillId="4" borderId="2" xfId="0" applyNumberFormat="1" applyFont="1" applyFill="1" applyBorder="1" applyAlignment="1">
      <alignment horizontal="center" vertical="center"/>
    </xf>
    <xf numFmtId="164" fontId="41" fillId="4" borderId="0" xfId="0" applyNumberFormat="1" applyFont="1" applyFill="1"/>
    <xf numFmtId="0" fontId="41" fillId="4" borderId="0" xfId="0" applyFont="1" applyFill="1"/>
    <xf numFmtId="0" fontId="37" fillId="4" borderId="0" xfId="0" applyFont="1" applyFill="1" applyBorder="1" applyAlignment="1">
      <alignment horizontal="center" vertical="center" wrapText="1"/>
    </xf>
    <xf numFmtId="0" fontId="41" fillId="3" borderId="0" xfId="0" applyFont="1" applyFill="1"/>
    <xf numFmtId="0" fontId="38" fillId="0" borderId="0" xfId="0" applyFont="1" applyBorder="1" applyAlignment="1">
      <alignment horizontal="center" vertical="center" wrapText="1"/>
    </xf>
    <xf numFmtId="164" fontId="36" fillId="0" borderId="2" xfId="0" applyNumberFormat="1" applyFont="1" applyFill="1" applyBorder="1" applyAlignment="1">
      <alignment vertical="center" wrapText="1"/>
    </xf>
    <xf numFmtId="0" fontId="39" fillId="0" borderId="2" xfId="0" applyFont="1" applyFill="1" applyBorder="1" applyAlignment="1">
      <alignment vertical="center" wrapText="1"/>
    </xf>
    <xf numFmtId="0" fontId="37" fillId="0" borderId="3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left" vertical="center"/>
    </xf>
    <xf numFmtId="0" fontId="39" fillId="0" borderId="2" xfId="0" applyFont="1" applyBorder="1"/>
    <xf numFmtId="0" fontId="39" fillId="0" borderId="2" xfId="0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/>
    </xf>
    <xf numFmtId="164" fontId="39" fillId="0" borderId="2" xfId="0" applyNumberFormat="1" applyFont="1" applyFill="1" applyBorder="1" applyAlignment="1">
      <alignment horizontal="center" vertical="center"/>
    </xf>
    <xf numFmtId="164" fontId="38" fillId="0" borderId="2" xfId="0" applyNumberFormat="1" applyFont="1" applyFill="1" applyBorder="1" applyAlignment="1">
      <alignment horizontal="center" vertical="center"/>
    </xf>
    <xf numFmtId="0" fontId="41" fillId="0" borderId="0" xfId="0" applyFont="1" applyBorder="1"/>
    <xf numFmtId="164" fontId="41" fillId="0" borderId="0" xfId="0" applyNumberFormat="1" applyFont="1" applyBorder="1"/>
    <xf numFmtId="0" fontId="39" fillId="0" borderId="0" xfId="0" applyFont="1" applyAlignment="1">
      <alignment horizontal="center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justify" vertical="center" wrapText="1"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6" fillId="0" borderId="2" xfId="0" applyFont="1" applyFill="1" applyBorder="1" applyAlignment="1">
      <alignment vertical="center" wrapText="1"/>
    </xf>
    <xf numFmtId="0" fontId="37" fillId="3" borderId="2" xfId="0" applyFont="1" applyFill="1" applyBorder="1" applyAlignment="1">
      <alignment horizontal="left" vertical="center" wrapText="1"/>
    </xf>
    <xf numFmtId="164" fontId="36" fillId="3" borderId="2" xfId="0" applyNumberFormat="1" applyFont="1" applyFill="1" applyBorder="1" applyAlignment="1">
      <alignment vertical="center" wrapText="1"/>
    </xf>
    <xf numFmtId="0" fontId="38" fillId="3" borderId="2" xfId="0" applyFont="1" applyFill="1" applyBorder="1" applyAlignment="1">
      <alignment horizontal="left" vertical="center" wrapText="1"/>
    </xf>
    <xf numFmtId="164" fontId="38" fillId="3" borderId="2" xfId="0" applyNumberFormat="1" applyFont="1" applyFill="1" applyBorder="1" applyAlignment="1">
      <alignment horizontal="center" vertical="center" wrapText="1"/>
    </xf>
    <xf numFmtId="0" fontId="39" fillId="3" borderId="2" xfId="0" applyFont="1" applyFill="1" applyBorder="1" applyAlignment="1">
      <alignment vertical="center" wrapText="1"/>
    </xf>
    <xf numFmtId="43" fontId="39" fillId="3" borderId="2" xfId="0" applyNumberFormat="1" applyFont="1" applyFill="1" applyBorder="1" applyAlignment="1">
      <alignment horizontal="center" vertical="center"/>
    </xf>
    <xf numFmtId="0" fontId="38" fillId="3" borderId="2" xfId="0" applyNumberFormat="1" applyFont="1" applyFill="1" applyBorder="1" applyAlignment="1">
      <alignment horizontal="center" vertical="center" wrapText="1"/>
    </xf>
    <xf numFmtId="43" fontId="38" fillId="3" borderId="2" xfId="0" applyNumberFormat="1" applyFont="1" applyFill="1" applyBorder="1" applyAlignment="1">
      <alignment horizontal="center" vertical="center" wrapText="1"/>
    </xf>
    <xf numFmtId="41" fontId="4" fillId="7" borderId="2" xfId="0" applyNumberFormat="1" applyFont="1" applyFill="1" applyBorder="1" applyAlignment="1">
      <alignment vertical="center" wrapText="1"/>
    </xf>
    <xf numFmtId="1" fontId="2" fillId="4" borderId="2" xfId="0" applyNumberFormat="1" applyFont="1" applyFill="1" applyBorder="1" applyAlignment="1">
      <alignment horizontal="center" vertical="center" wrapText="1"/>
    </xf>
    <xf numFmtId="43" fontId="2" fillId="4" borderId="2" xfId="0" applyNumberFormat="1" applyFont="1" applyFill="1" applyBorder="1" applyAlignment="1">
      <alignment horizontal="center" vertical="center" wrapText="1"/>
    </xf>
    <xf numFmtId="164" fontId="35" fillId="0" borderId="2" xfId="0" applyNumberFormat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64" fontId="36" fillId="0" borderId="2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9" fillId="0" borderId="0" xfId="0" applyFont="1" applyBorder="1"/>
    <xf numFmtId="0" fontId="0" fillId="3" borderId="0" xfId="0" applyFill="1" applyBorder="1"/>
    <xf numFmtId="0" fontId="22" fillId="3" borderId="5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2" fillId="3" borderId="2" xfId="0" applyNumberFormat="1" applyFont="1" applyFill="1" applyBorder="1" applyAlignment="1">
      <alignment vertical="center" wrapText="1"/>
    </xf>
    <xf numFmtId="0" fontId="44" fillId="3" borderId="0" xfId="0" applyFont="1" applyFill="1"/>
    <xf numFmtId="0" fontId="39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6" fillId="0" borderId="2" xfId="0" quotePrefix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0" fillId="0" borderId="0" xfId="0" applyFill="1"/>
    <xf numFmtId="0" fontId="39" fillId="0" borderId="0" xfId="0" applyFont="1" applyBorder="1" applyAlignment="1">
      <alignment horizontal="left" vertical="center"/>
    </xf>
    <xf numFmtId="0" fontId="39" fillId="0" borderId="0" xfId="0" applyFont="1" applyBorder="1"/>
    <xf numFmtId="0" fontId="39" fillId="0" borderId="0" xfId="0" applyFont="1" applyBorder="1" applyAlignment="1">
      <alignment horizontal="center" vertical="center"/>
    </xf>
    <xf numFmtId="0" fontId="30" fillId="3" borderId="0" xfId="0" applyFont="1" applyFill="1" applyBorder="1" applyAlignment="1">
      <alignment vertical="center"/>
    </xf>
    <xf numFmtId="0" fontId="30" fillId="3" borderId="0" xfId="0" applyFont="1" applyFill="1" applyBorder="1" applyAlignment="1">
      <alignment horizontal="left" vertical="center"/>
    </xf>
    <xf numFmtId="164" fontId="30" fillId="3" borderId="0" xfId="0" applyNumberFormat="1" applyFont="1" applyFill="1" applyBorder="1" applyAlignment="1">
      <alignment vertical="center"/>
    </xf>
    <xf numFmtId="164" fontId="29" fillId="3" borderId="0" xfId="0" applyNumberFormat="1" applyFont="1" applyFill="1" applyBorder="1" applyAlignment="1">
      <alignment vertical="center"/>
    </xf>
    <xf numFmtId="0" fontId="3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vertical="center" wrapText="1"/>
    </xf>
    <xf numFmtId="0" fontId="0" fillId="3" borderId="0" xfId="0" applyFill="1" applyBorder="1" applyAlignment="1">
      <alignment horizontal="left" vertical="center"/>
    </xf>
    <xf numFmtId="164" fontId="30" fillId="3" borderId="0" xfId="0" applyNumberFormat="1" applyFont="1" applyFill="1" applyBorder="1" applyAlignment="1">
      <alignment horizontal="right" vertical="center"/>
    </xf>
    <xf numFmtId="0" fontId="34" fillId="3" borderId="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/>
    </xf>
    <xf numFmtId="0" fontId="10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/>
    </xf>
    <xf numFmtId="0" fontId="2" fillId="4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8" borderId="0" xfId="0" applyFill="1"/>
    <xf numFmtId="170" fontId="4" fillId="3" borderId="2" xfId="0" applyNumberFormat="1" applyFont="1" applyFill="1" applyBorder="1" applyAlignment="1">
      <alignment horizontal="center" vertical="center" wrapText="1"/>
    </xf>
    <xf numFmtId="170" fontId="2" fillId="3" borderId="2" xfId="0" applyNumberFormat="1" applyFont="1" applyFill="1" applyBorder="1" applyAlignment="1">
      <alignment horizontal="center" vertical="center" wrapText="1"/>
    </xf>
    <xf numFmtId="164" fontId="23" fillId="0" borderId="2" xfId="0" applyNumberFormat="1" applyFont="1" applyFill="1" applyBorder="1" applyAlignment="1">
      <alignment vertical="center" wrapText="1"/>
    </xf>
    <xf numFmtId="0" fontId="10" fillId="2" borderId="0" xfId="0" applyFont="1" applyFill="1"/>
    <xf numFmtId="0" fontId="2" fillId="2" borderId="5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43" fontId="2" fillId="3" borderId="3" xfId="0" applyNumberFormat="1" applyFont="1" applyFill="1" applyBorder="1" applyAlignment="1">
      <alignment horizontal="center" vertical="center" wrapText="1"/>
    </xf>
    <xf numFmtId="0" fontId="0" fillId="3" borderId="3" xfId="0" applyFill="1" applyBorder="1"/>
    <xf numFmtId="0" fontId="4" fillId="3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41" fontId="4" fillId="2" borderId="2" xfId="0" applyNumberFormat="1" applyFont="1" applyFill="1" applyBorder="1" applyAlignment="1">
      <alignment horizontal="center" vertical="center" wrapText="1"/>
    </xf>
    <xf numFmtId="171" fontId="4" fillId="3" borderId="2" xfId="0" applyNumberFormat="1" applyFont="1" applyFill="1" applyBorder="1" applyAlignment="1">
      <alignment horizontal="center" vertical="center" wrapText="1"/>
    </xf>
    <xf numFmtId="172" fontId="4" fillId="3" borderId="2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 vertical="center" wrapText="1"/>
    </xf>
    <xf numFmtId="0" fontId="0" fillId="2" borderId="2" xfId="0" applyFill="1" applyBorder="1"/>
    <xf numFmtId="1" fontId="0" fillId="2" borderId="2" xfId="0" applyNumberFormat="1" applyFill="1" applyBorder="1"/>
    <xf numFmtId="164" fontId="0" fillId="2" borderId="2" xfId="0" applyNumberFormat="1" applyFill="1" applyBorder="1"/>
    <xf numFmtId="0" fontId="4" fillId="2" borderId="2" xfId="0" applyNumberFormat="1" applyFont="1" applyFill="1" applyBorder="1" applyAlignment="1">
      <alignment horizontal="center" vertical="center" wrapText="1"/>
    </xf>
    <xf numFmtId="43" fontId="4" fillId="2" borderId="2" xfId="0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0" fillId="4" borderId="0" xfId="0" applyFill="1" applyBorder="1"/>
    <xf numFmtId="0" fontId="0" fillId="2" borderId="0" xfId="0" applyFill="1" applyBorder="1"/>
    <xf numFmtId="0" fontId="4" fillId="3" borderId="0" xfId="0" applyFont="1" applyFill="1" applyBorder="1" applyAlignment="1">
      <alignment horizontal="center" vertical="center" wrapText="1"/>
    </xf>
    <xf numFmtId="0" fontId="44" fillId="3" borderId="0" xfId="0" applyFont="1" applyFill="1" applyBorder="1"/>
    <xf numFmtId="170" fontId="4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48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0" fontId="4" fillId="0" borderId="2" xfId="0" applyNumberFormat="1" applyFont="1" applyFill="1" applyBorder="1" applyAlignment="1">
      <alignment horizontal="left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3" fontId="4" fillId="2" borderId="5" xfId="0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8" fillId="2" borderId="2" xfId="0" applyNumberFormat="1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horizontal="center" vertical="center" wrapText="1"/>
    </xf>
    <xf numFmtId="1" fontId="38" fillId="2" borderId="2" xfId="0" applyNumberFormat="1" applyFont="1" applyFill="1" applyBorder="1" applyAlignment="1">
      <alignment horizontal="center" vertical="center" wrapText="1"/>
    </xf>
    <xf numFmtId="164" fontId="38" fillId="2" borderId="2" xfId="0" applyNumberFormat="1" applyFont="1" applyFill="1" applyBorder="1" applyAlignment="1">
      <alignment horizontal="center" vertical="center" wrapText="1"/>
    </xf>
    <xf numFmtId="164" fontId="37" fillId="2" borderId="2" xfId="0" applyNumberFormat="1" applyFont="1" applyFill="1" applyBorder="1" applyAlignment="1">
      <alignment horizontal="center" vertical="center" wrapText="1"/>
    </xf>
    <xf numFmtId="43" fontId="38" fillId="2" borderId="2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 wrapText="1"/>
    </xf>
    <xf numFmtId="0" fontId="41" fillId="4" borderId="0" xfId="0" applyFont="1" applyFill="1" applyBorder="1"/>
    <xf numFmtId="170" fontId="38" fillId="0" borderId="2" xfId="0" applyNumberFormat="1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3" borderId="3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164" fontId="39" fillId="0" borderId="0" xfId="0" applyNumberFormat="1" applyFont="1" applyFill="1" applyBorder="1" applyAlignment="1">
      <alignment vertical="center"/>
    </xf>
    <xf numFmtId="164" fontId="41" fillId="0" borderId="0" xfId="0" applyNumberFormat="1" applyFont="1" applyFill="1" applyBorder="1"/>
    <xf numFmtId="0" fontId="41" fillId="0" borderId="0" xfId="0" applyFont="1" applyFill="1" applyBorder="1"/>
    <xf numFmtId="0" fontId="36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justify" vertical="center" wrapText="1"/>
    </xf>
    <xf numFmtId="164" fontId="39" fillId="0" borderId="2" xfId="0" applyNumberFormat="1" applyFont="1" applyFill="1" applyBorder="1" applyAlignment="1">
      <alignment vertical="center"/>
    </xf>
    <xf numFmtId="0" fontId="51" fillId="0" borderId="2" xfId="0" applyFont="1" applyFill="1" applyBorder="1" applyAlignment="1">
      <alignment vertical="top" wrapText="1"/>
    </xf>
    <xf numFmtId="0" fontId="37" fillId="3" borderId="3" xfId="0" applyFont="1" applyFill="1" applyBorder="1" applyAlignment="1">
      <alignment horizontal="center" vertical="center" wrapText="1"/>
    </xf>
    <xf numFmtId="0" fontId="37" fillId="4" borderId="3" xfId="0" applyFont="1" applyFill="1" applyBorder="1" applyAlignment="1">
      <alignment horizontal="center" vertical="center" wrapText="1"/>
    </xf>
    <xf numFmtId="171" fontId="38" fillId="0" borderId="2" xfId="0" applyNumberFormat="1" applyFont="1" applyFill="1" applyBorder="1" applyAlignment="1">
      <alignment horizontal="center" vertical="center" wrapText="1"/>
    </xf>
    <xf numFmtId="167" fontId="38" fillId="0" borderId="2" xfId="0" applyNumberFormat="1" applyFont="1" applyFill="1" applyBorder="1" applyAlignment="1">
      <alignment horizontal="center" vertical="center" wrapText="1"/>
    </xf>
    <xf numFmtId="0" fontId="37" fillId="9" borderId="2" xfId="0" applyFont="1" applyFill="1" applyBorder="1" applyAlignment="1">
      <alignment horizontal="left" vertical="center" wrapText="1"/>
    </xf>
    <xf numFmtId="0" fontId="32" fillId="0" borderId="2" xfId="0" quotePrefix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73" fontId="2" fillId="0" borderId="2" xfId="0" applyNumberFormat="1" applyFont="1" applyFill="1" applyBorder="1" applyAlignment="1">
      <alignment horizontal="center" vertical="center" wrapText="1"/>
    </xf>
    <xf numFmtId="41" fontId="2" fillId="0" borderId="2" xfId="0" applyNumberFormat="1" applyFont="1" applyFill="1" applyBorder="1" applyAlignment="1">
      <alignment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6" fillId="4" borderId="3" xfId="0" applyFont="1" applyFill="1" applyBorder="1" applyAlignment="1">
      <alignment horizontal="center" vertical="center" wrapText="1"/>
    </xf>
    <xf numFmtId="169" fontId="4" fillId="0" borderId="2" xfId="0" applyNumberFormat="1" applyFont="1" applyBorder="1" applyAlignment="1">
      <alignment horizontal="center" vertical="center" wrapText="1"/>
    </xf>
    <xf numFmtId="167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9" fillId="0" borderId="2" xfId="0" applyFont="1" applyBorder="1" applyAlignment="1">
      <alignment vertical="center" wrapText="1"/>
    </xf>
    <xf numFmtId="0" fontId="36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 vertical="center" wrapText="1"/>
    </xf>
    <xf numFmtId="164" fontId="39" fillId="5" borderId="0" xfId="0" applyNumberFormat="1" applyFont="1" applyFill="1" applyBorder="1" applyAlignment="1">
      <alignment horizontal="right" vertical="center"/>
    </xf>
    <xf numFmtId="0" fontId="39" fillId="0" borderId="0" xfId="0" applyFont="1" applyBorder="1" applyAlignment="1">
      <alignment horizontal="right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8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164" fontId="23" fillId="2" borderId="2" xfId="0" applyNumberFormat="1" applyFont="1" applyFill="1" applyBorder="1" applyAlignment="1">
      <alignment horizontal="center" vertical="center" wrapText="1"/>
    </xf>
    <xf numFmtId="164" fontId="18" fillId="2" borderId="2" xfId="0" applyNumberFormat="1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6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164" fontId="43" fillId="2" borderId="2" xfId="0" applyNumberFormat="1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/>
    </xf>
    <xf numFmtId="164" fontId="41" fillId="2" borderId="2" xfId="0" applyNumberFormat="1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2" borderId="4" xfId="0" applyNumberFormat="1" applyFont="1" applyFill="1" applyBorder="1" applyAlignment="1">
      <alignment horizontal="center" vertical="center" wrapText="1"/>
    </xf>
    <xf numFmtId="0" fontId="37" fillId="4" borderId="4" xfId="0" applyFont="1" applyFill="1" applyBorder="1" applyAlignment="1">
      <alignment horizontal="center" vertical="center" wrapText="1"/>
    </xf>
    <xf numFmtId="0" fontId="37" fillId="3" borderId="4" xfId="0" applyFont="1" applyFill="1" applyBorder="1" applyAlignment="1">
      <alignment horizontal="center" vertical="center" wrapText="1"/>
    </xf>
    <xf numFmtId="0" fontId="38" fillId="3" borderId="4" xfId="0" applyFont="1" applyFill="1" applyBorder="1" applyAlignment="1">
      <alignment horizontal="center" vertical="center" wrapText="1"/>
    </xf>
    <xf numFmtId="0" fontId="38" fillId="4" borderId="4" xfId="0" applyFont="1" applyFill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37" fillId="0" borderId="4" xfId="0" applyFont="1" applyBorder="1" applyAlignment="1">
      <alignment horizontal="left" vertical="center" wrapText="1"/>
    </xf>
    <xf numFmtId="16" fontId="38" fillId="0" borderId="4" xfId="0" applyNumberFormat="1" applyFont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justify" vertical="center" wrapText="1"/>
    </xf>
    <xf numFmtId="0" fontId="36" fillId="2" borderId="2" xfId="0" applyFont="1" applyFill="1" applyBorder="1"/>
    <xf numFmtId="0" fontId="36" fillId="0" borderId="0" xfId="0" applyFont="1" applyFill="1" applyBorder="1"/>
    <xf numFmtId="0" fontId="39" fillId="0" borderId="0" xfId="0" applyFont="1" applyFill="1" applyBorder="1"/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2" borderId="2" xfId="0" applyFont="1" applyFill="1" applyBorder="1"/>
    <xf numFmtId="0" fontId="15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47" fillId="2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top" wrapText="1"/>
    </xf>
    <xf numFmtId="16" fontId="4" fillId="3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2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justify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/>
    <xf numFmtId="0" fontId="3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1352550</xdr:colOff>
      <xdr:row>16</xdr:row>
      <xdr:rowOff>0</xdr:rowOff>
    </xdr:from>
    <xdr:to>
      <xdr:col>1</xdr:col>
      <xdr:colOff>1543050</xdr:colOff>
      <xdr:row>16</xdr:row>
      <xdr:rowOff>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8375" y="52959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1971675</xdr:colOff>
      <xdr:row>16</xdr:row>
      <xdr:rowOff>0</xdr:rowOff>
    </xdr:from>
    <xdr:to>
      <xdr:col>1</xdr:col>
      <xdr:colOff>2190750</xdr:colOff>
      <xdr:row>16</xdr:row>
      <xdr:rowOff>0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0" y="529590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69850</xdr:colOff>
      <xdr:row>14</xdr:row>
      <xdr:rowOff>228600</xdr:rowOff>
    </xdr:from>
    <xdr:to>
      <xdr:col>1</xdr:col>
      <xdr:colOff>260350</xdr:colOff>
      <xdr:row>14</xdr:row>
      <xdr:rowOff>447675</xdr:rowOff>
    </xdr:to>
    <xdr:pic>
      <xdr:nvPicPr>
        <xdr:cNvPr id="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1039836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320675</xdr:colOff>
      <xdr:row>14</xdr:row>
      <xdr:rowOff>231775</xdr:rowOff>
    </xdr:from>
    <xdr:to>
      <xdr:col>1</xdr:col>
      <xdr:colOff>539750</xdr:colOff>
      <xdr:row>14</xdr:row>
      <xdr:rowOff>450850</xdr:rowOff>
    </xdr:to>
    <xdr:pic>
      <xdr:nvPicPr>
        <xdr:cNvPr id="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1040154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69850</xdr:colOff>
      <xdr:row>14</xdr:row>
      <xdr:rowOff>228600</xdr:rowOff>
    </xdr:from>
    <xdr:to>
      <xdr:col>8</xdr:col>
      <xdr:colOff>260350</xdr:colOff>
      <xdr:row>14</xdr:row>
      <xdr:rowOff>447675</xdr:rowOff>
    </xdr:to>
    <xdr:pic>
      <xdr:nvPicPr>
        <xdr:cNvPr id="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70542" y="1039836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320675</xdr:colOff>
      <xdr:row>14</xdr:row>
      <xdr:rowOff>231775</xdr:rowOff>
    </xdr:from>
    <xdr:to>
      <xdr:col>8</xdr:col>
      <xdr:colOff>539750</xdr:colOff>
      <xdr:row>14</xdr:row>
      <xdr:rowOff>450850</xdr:rowOff>
    </xdr:to>
    <xdr:pic>
      <xdr:nvPicPr>
        <xdr:cNvPr id="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21367" y="1040154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69850</xdr:colOff>
      <xdr:row>19</xdr:row>
      <xdr:rowOff>228600</xdr:rowOff>
    </xdr:from>
    <xdr:to>
      <xdr:col>1</xdr:col>
      <xdr:colOff>260350</xdr:colOff>
      <xdr:row>19</xdr:row>
      <xdr:rowOff>447675</xdr:rowOff>
    </xdr:to>
    <xdr:pic>
      <xdr:nvPicPr>
        <xdr:cNvPr id="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604617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320675</xdr:colOff>
      <xdr:row>19</xdr:row>
      <xdr:rowOff>231775</xdr:rowOff>
    </xdr:from>
    <xdr:to>
      <xdr:col>1</xdr:col>
      <xdr:colOff>539750</xdr:colOff>
      <xdr:row>19</xdr:row>
      <xdr:rowOff>450850</xdr:rowOff>
    </xdr:to>
    <xdr:pic>
      <xdr:nvPicPr>
        <xdr:cNvPr id="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604935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69850</xdr:colOff>
      <xdr:row>19</xdr:row>
      <xdr:rowOff>228600</xdr:rowOff>
    </xdr:from>
    <xdr:to>
      <xdr:col>8</xdr:col>
      <xdr:colOff>260350</xdr:colOff>
      <xdr:row>19</xdr:row>
      <xdr:rowOff>447675</xdr:rowOff>
    </xdr:to>
    <xdr:pic>
      <xdr:nvPicPr>
        <xdr:cNvPr id="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70542" y="604617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320675</xdr:colOff>
      <xdr:row>19</xdr:row>
      <xdr:rowOff>231775</xdr:rowOff>
    </xdr:from>
    <xdr:to>
      <xdr:col>8</xdr:col>
      <xdr:colOff>539750</xdr:colOff>
      <xdr:row>19</xdr:row>
      <xdr:rowOff>450850</xdr:rowOff>
    </xdr:to>
    <xdr:pic>
      <xdr:nvPicPr>
        <xdr:cNvPr id="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21367" y="604935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69850</xdr:colOff>
      <xdr:row>15</xdr:row>
      <xdr:rowOff>228600</xdr:rowOff>
    </xdr:from>
    <xdr:to>
      <xdr:col>1</xdr:col>
      <xdr:colOff>260350</xdr:colOff>
      <xdr:row>15</xdr:row>
      <xdr:rowOff>447675</xdr:rowOff>
    </xdr:to>
    <xdr:pic>
      <xdr:nvPicPr>
        <xdr:cNvPr id="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450" y="64579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320675</xdr:colOff>
      <xdr:row>15</xdr:row>
      <xdr:rowOff>231775</xdr:rowOff>
    </xdr:from>
    <xdr:to>
      <xdr:col>1</xdr:col>
      <xdr:colOff>539750</xdr:colOff>
      <xdr:row>15</xdr:row>
      <xdr:rowOff>450850</xdr:rowOff>
    </xdr:to>
    <xdr:pic>
      <xdr:nvPicPr>
        <xdr:cNvPr id="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0275" y="64611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69850</xdr:colOff>
      <xdr:row>15</xdr:row>
      <xdr:rowOff>228600</xdr:rowOff>
    </xdr:from>
    <xdr:to>
      <xdr:col>8</xdr:col>
      <xdr:colOff>260350</xdr:colOff>
      <xdr:row>15</xdr:row>
      <xdr:rowOff>447675</xdr:rowOff>
    </xdr:to>
    <xdr:pic>
      <xdr:nvPicPr>
        <xdr:cNvPr id="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42325" y="64579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320675</xdr:colOff>
      <xdr:row>15</xdr:row>
      <xdr:rowOff>231775</xdr:rowOff>
    </xdr:from>
    <xdr:to>
      <xdr:col>8</xdr:col>
      <xdr:colOff>539750</xdr:colOff>
      <xdr:row>15</xdr:row>
      <xdr:rowOff>450850</xdr:rowOff>
    </xdr:to>
    <xdr:pic>
      <xdr:nvPicPr>
        <xdr:cNvPr id="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93150" y="64611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6350</xdr:colOff>
      <xdr:row>19</xdr:row>
      <xdr:rowOff>279400</xdr:rowOff>
    </xdr:from>
    <xdr:to>
      <xdr:col>1</xdr:col>
      <xdr:colOff>196850</xdr:colOff>
      <xdr:row>19</xdr:row>
      <xdr:rowOff>498475</xdr:rowOff>
    </xdr:to>
    <xdr:pic>
      <xdr:nvPicPr>
        <xdr:cNvPr id="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5850" y="313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19</xdr:row>
      <xdr:rowOff>257175</xdr:rowOff>
    </xdr:from>
    <xdr:to>
      <xdr:col>1</xdr:col>
      <xdr:colOff>514350</xdr:colOff>
      <xdr:row>19</xdr:row>
      <xdr:rowOff>476250</xdr:rowOff>
    </xdr:to>
    <xdr:pic>
      <xdr:nvPicPr>
        <xdr:cNvPr id="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14775" y="3114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6350</xdr:colOff>
      <xdr:row>19</xdr:row>
      <xdr:rowOff>279400</xdr:rowOff>
    </xdr:from>
    <xdr:to>
      <xdr:col>1</xdr:col>
      <xdr:colOff>196850</xdr:colOff>
      <xdr:row>19</xdr:row>
      <xdr:rowOff>498475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5850" y="313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19</xdr:row>
      <xdr:rowOff>257175</xdr:rowOff>
    </xdr:from>
    <xdr:to>
      <xdr:col>1</xdr:col>
      <xdr:colOff>514350</xdr:colOff>
      <xdr:row>19</xdr:row>
      <xdr:rowOff>476250</xdr:rowOff>
    </xdr:to>
    <xdr:pic>
      <xdr:nvPicPr>
        <xdr:cNvPr id="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14775" y="3114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6350</xdr:colOff>
      <xdr:row>19</xdr:row>
      <xdr:rowOff>279400</xdr:rowOff>
    </xdr:from>
    <xdr:to>
      <xdr:col>8</xdr:col>
      <xdr:colOff>196850</xdr:colOff>
      <xdr:row>19</xdr:row>
      <xdr:rowOff>498475</xdr:rowOff>
    </xdr:to>
    <xdr:pic>
      <xdr:nvPicPr>
        <xdr:cNvPr id="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01600" y="313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295275</xdr:colOff>
      <xdr:row>19</xdr:row>
      <xdr:rowOff>257175</xdr:rowOff>
    </xdr:from>
    <xdr:to>
      <xdr:col>8</xdr:col>
      <xdr:colOff>514350</xdr:colOff>
      <xdr:row>19</xdr:row>
      <xdr:rowOff>476250</xdr:rowOff>
    </xdr:to>
    <xdr:pic>
      <xdr:nvPicPr>
        <xdr:cNvPr id="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90525" y="3114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6350</xdr:colOff>
      <xdr:row>19</xdr:row>
      <xdr:rowOff>279400</xdr:rowOff>
    </xdr:from>
    <xdr:to>
      <xdr:col>8</xdr:col>
      <xdr:colOff>196850</xdr:colOff>
      <xdr:row>19</xdr:row>
      <xdr:rowOff>498475</xdr:rowOff>
    </xdr:to>
    <xdr:pic>
      <xdr:nvPicPr>
        <xdr:cNvPr id="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01600" y="313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295275</xdr:colOff>
      <xdr:row>19</xdr:row>
      <xdr:rowOff>257175</xdr:rowOff>
    </xdr:from>
    <xdr:to>
      <xdr:col>8</xdr:col>
      <xdr:colOff>514350</xdr:colOff>
      <xdr:row>19</xdr:row>
      <xdr:rowOff>476250</xdr:rowOff>
    </xdr:to>
    <xdr:pic>
      <xdr:nvPicPr>
        <xdr:cNvPr id="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90525" y="3114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6350</xdr:colOff>
      <xdr:row>24</xdr:row>
      <xdr:rowOff>279400</xdr:rowOff>
    </xdr:from>
    <xdr:to>
      <xdr:col>1</xdr:col>
      <xdr:colOff>196850</xdr:colOff>
      <xdr:row>24</xdr:row>
      <xdr:rowOff>498475</xdr:rowOff>
    </xdr:to>
    <xdr:pic>
      <xdr:nvPicPr>
        <xdr:cNvPr id="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5850" y="113601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24</xdr:row>
      <xdr:rowOff>257175</xdr:rowOff>
    </xdr:from>
    <xdr:to>
      <xdr:col>1</xdr:col>
      <xdr:colOff>514350</xdr:colOff>
      <xdr:row>24</xdr:row>
      <xdr:rowOff>476250</xdr:rowOff>
    </xdr:to>
    <xdr:pic>
      <xdr:nvPicPr>
        <xdr:cNvPr id="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14775" y="11337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6350</xdr:colOff>
      <xdr:row>24</xdr:row>
      <xdr:rowOff>279400</xdr:rowOff>
    </xdr:from>
    <xdr:to>
      <xdr:col>1</xdr:col>
      <xdr:colOff>196850</xdr:colOff>
      <xdr:row>24</xdr:row>
      <xdr:rowOff>498475</xdr:rowOff>
    </xdr:to>
    <xdr:pic>
      <xdr:nvPicPr>
        <xdr:cNvPr id="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5850" y="113601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24</xdr:row>
      <xdr:rowOff>257175</xdr:rowOff>
    </xdr:from>
    <xdr:to>
      <xdr:col>1</xdr:col>
      <xdr:colOff>514350</xdr:colOff>
      <xdr:row>24</xdr:row>
      <xdr:rowOff>476250</xdr:rowOff>
    </xdr:to>
    <xdr:pic>
      <xdr:nvPicPr>
        <xdr:cNvPr id="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14775" y="11337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6350</xdr:colOff>
      <xdr:row>24</xdr:row>
      <xdr:rowOff>279400</xdr:rowOff>
    </xdr:from>
    <xdr:to>
      <xdr:col>8</xdr:col>
      <xdr:colOff>196850</xdr:colOff>
      <xdr:row>24</xdr:row>
      <xdr:rowOff>498475</xdr:rowOff>
    </xdr:to>
    <xdr:pic>
      <xdr:nvPicPr>
        <xdr:cNvPr id="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01600" y="113601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295275</xdr:colOff>
      <xdr:row>24</xdr:row>
      <xdr:rowOff>257175</xdr:rowOff>
    </xdr:from>
    <xdr:to>
      <xdr:col>8</xdr:col>
      <xdr:colOff>514350</xdr:colOff>
      <xdr:row>24</xdr:row>
      <xdr:rowOff>476250</xdr:rowOff>
    </xdr:to>
    <xdr:pic>
      <xdr:nvPicPr>
        <xdr:cNvPr id="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90525" y="11337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6350</xdr:colOff>
      <xdr:row>24</xdr:row>
      <xdr:rowOff>279400</xdr:rowOff>
    </xdr:from>
    <xdr:to>
      <xdr:col>8</xdr:col>
      <xdr:colOff>196850</xdr:colOff>
      <xdr:row>24</xdr:row>
      <xdr:rowOff>498475</xdr:rowOff>
    </xdr:to>
    <xdr:pic>
      <xdr:nvPicPr>
        <xdr:cNvPr id="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01600" y="113601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295275</xdr:colOff>
      <xdr:row>24</xdr:row>
      <xdr:rowOff>257175</xdr:rowOff>
    </xdr:from>
    <xdr:to>
      <xdr:col>8</xdr:col>
      <xdr:colOff>514350</xdr:colOff>
      <xdr:row>24</xdr:row>
      <xdr:rowOff>476250</xdr:rowOff>
    </xdr:to>
    <xdr:pic>
      <xdr:nvPicPr>
        <xdr:cNvPr id="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90525" y="11337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6350</xdr:colOff>
      <xdr:row>28</xdr:row>
      <xdr:rowOff>279400</xdr:rowOff>
    </xdr:from>
    <xdr:to>
      <xdr:col>1</xdr:col>
      <xdr:colOff>196850</xdr:colOff>
      <xdr:row>28</xdr:row>
      <xdr:rowOff>498475</xdr:rowOff>
    </xdr:to>
    <xdr:pic>
      <xdr:nvPicPr>
        <xdr:cNvPr id="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5850" y="15694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28</xdr:row>
      <xdr:rowOff>257175</xdr:rowOff>
    </xdr:from>
    <xdr:to>
      <xdr:col>1</xdr:col>
      <xdr:colOff>514350</xdr:colOff>
      <xdr:row>28</xdr:row>
      <xdr:rowOff>476250</xdr:rowOff>
    </xdr:to>
    <xdr:pic>
      <xdr:nvPicPr>
        <xdr:cNvPr id="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14775" y="15671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6350</xdr:colOff>
      <xdr:row>28</xdr:row>
      <xdr:rowOff>279400</xdr:rowOff>
    </xdr:from>
    <xdr:to>
      <xdr:col>1</xdr:col>
      <xdr:colOff>196850</xdr:colOff>
      <xdr:row>28</xdr:row>
      <xdr:rowOff>498475</xdr:rowOff>
    </xdr:to>
    <xdr:pic>
      <xdr:nvPicPr>
        <xdr:cNvPr id="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5850" y="15694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28</xdr:row>
      <xdr:rowOff>257175</xdr:rowOff>
    </xdr:from>
    <xdr:to>
      <xdr:col>1</xdr:col>
      <xdr:colOff>514350</xdr:colOff>
      <xdr:row>28</xdr:row>
      <xdr:rowOff>476250</xdr:rowOff>
    </xdr:to>
    <xdr:pic>
      <xdr:nvPicPr>
        <xdr:cNvPr id="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14775" y="15671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6350</xdr:colOff>
      <xdr:row>28</xdr:row>
      <xdr:rowOff>279400</xdr:rowOff>
    </xdr:from>
    <xdr:to>
      <xdr:col>8</xdr:col>
      <xdr:colOff>196850</xdr:colOff>
      <xdr:row>28</xdr:row>
      <xdr:rowOff>498475</xdr:rowOff>
    </xdr:to>
    <xdr:pic>
      <xdr:nvPicPr>
        <xdr:cNvPr id="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01600" y="15694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295275</xdr:colOff>
      <xdr:row>28</xdr:row>
      <xdr:rowOff>257175</xdr:rowOff>
    </xdr:from>
    <xdr:to>
      <xdr:col>8</xdr:col>
      <xdr:colOff>514350</xdr:colOff>
      <xdr:row>28</xdr:row>
      <xdr:rowOff>476250</xdr:rowOff>
    </xdr:to>
    <xdr:pic>
      <xdr:nvPicPr>
        <xdr:cNvPr id="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90525" y="15671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6350</xdr:colOff>
      <xdr:row>28</xdr:row>
      <xdr:rowOff>279400</xdr:rowOff>
    </xdr:from>
    <xdr:to>
      <xdr:col>8</xdr:col>
      <xdr:colOff>196850</xdr:colOff>
      <xdr:row>28</xdr:row>
      <xdr:rowOff>498475</xdr:rowOff>
    </xdr:to>
    <xdr:pic>
      <xdr:nvPicPr>
        <xdr:cNvPr id="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01600" y="15694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295275</xdr:colOff>
      <xdr:row>28</xdr:row>
      <xdr:rowOff>257175</xdr:rowOff>
    </xdr:from>
    <xdr:to>
      <xdr:col>8</xdr:col>
      <xdr:colOff>514350</xdr:colOff>
      <xdr:row>28</xdr:row>
      <xdr:rowOff>476250</xdr:rowOff>
    </xdr:to>
    <xdr:pic>
      <xdr:nvPicPr>
        <xdr:cNvPr id="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90525" y="15671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6350</xdr:colOff>
      <xdr:row>33</xdr:row>
      <xdr:rowOff>279400</xdr:rowOff>
    </xdr:from>
    <xdr:to>
      <xdr:col>1</xdr:col>
      <xdr:colOff>196850</xdr:colOff>
      <xdr:row>33</xdr:row>
      <xdr:rowOff>498475</xdr:rowOff>
    </xdr:to>
    <xdr:pic>
      <xdr:nvPicPr>
        <xdr:cNvPr id="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15313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33</xdr:row>
      <xdr:rowOff>257175</xdr:rowOff>
    </xdr:from>
    <xdr:to>
      <xdr:col>1</xdr:col>
      <xdr:colOff>514350</xdr:colOff>
      <xdr:row>33</xdr:row>
      <xdr:rowOff>476250</xdr:rowOff>
    </xdr:to>
    <xdr:pic>
      <xdr:nvPicPr>
        <xdr:cNvPr id="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3775" y="15290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6350</xdr:colOff>
      <xdr:row>33</xdr:row>
      <xdr:rowOff>279400</xdr:rowOff>
    </xdr:from>
    <xdr:to>
      <xdr:col>1</xdr:col>
      <xdr:colOff>196850</xdr:colOff>
      <xdr:row>33</xdr:row>
      <xdr:rowOff>498475</xdr:rowOff>
    </xdr:to>
    <xdr:pic>
      <xdr:nvPicPr>
        <xdr:cNvPr id="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15313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33</xdr:row>
      <xdr:rowOff>257175</xdr:rowOff>
    </xdr:from>
    <xdr:to>
      <xdr:col>1</xdr:col>
      <xdr:colOff>514350</xdr:colOff>
      <xdr:row>33</xdr:row>
      <xdr:rowOff>476250</xdr:rowOff>
    </xdr:to>
    <xdr:pic>
      <xdr:nvPicPr>
        <xdr:cNvPr id="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3775" y="15290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6350</xdr:colOff>
      <xdr:row>33</xdr:row>
      <xdr:rowOff>279400</xdr:rowOff>
    </xdr:from>
    <xdr:to>
      <xdr:col>8</xdr:col>
      <xdr:colOff>196850</xdr:colOff>
      <xdr:row>33</xdr:row>
      <xdr:rowOff>498475</xdr:rowOff>
    </xdr:to>
    <xdr:pic>
      <xdr:nvPicPr>
        <xdr:cNvPr id="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8850" y="15313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295275</xdr:colOff>
      <xdr:row>33</xdr:row>
      <xdr:rowOff>257175</xdr:rowOff>
    </xdr:from>
    <xdr:to>
      <xdr:col>8</xdr:col>
      <xdr:colOff>514350</xdr:colOff>
      <xdr:row>33</xdr:row>
      <xdr:rowOff>476250</xdr:rowOff>
    </xdr:to>
    <xdr:pic>
      <xdr:nvPicPr>
        <xdr:cNvPr id="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67775" y="15290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6350</xdr:colOff>
      <xdr:row>33</xdr:row>
      <xdr:rowOff>279400</xdr:rowOff>
    </xdr:from>
    <xdr:to>
      <xdr:col>8</xdr:col>
      <xdr:colOff>196850</xdr:colOff>
      <xdr:row>33</xdr:row>
      <xdr:rowOff>498475</xdr:rowOff>
    </xdr:to>
    <xdr:pic>
      <xdr:nvPicPr>
        <xdr:cNvPr id="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8850" y="15313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295275</xdr:colOff>
      <xdr:row>33</xdr:row>
      <xdr:rowOff>257175</xdr:rowOff>
    </xdr:from>
    <xdr:to>
      <xdr:col>8</xdr:col>
      <xdr:colOff>514350</xdr:colOff>
      <xdr:row>33</xdr:row>
      <xdr:rowOff>476250</xdr:rowOff>
    </xdr:to>
    <xdr:pic>
      <xdr:nvPicPr>
        <xdr:cNvPr id="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67775" y="15290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6350</xdr:colOff>
      <xdr:row>38</xdr:row>
      <xdr:rowOff>279400</xdr:rowOff>
    </xdr:from>
    <xdr:to>
      <xdr:col>1</xdr:col>
      <xdr:colOff>196850</xdr:colOff>
      <xdr:row>38</xdr:row>
      <xdr:rowOff>498475</xdr:rowOff>
    </xdr:to>
    <xdr:pic>
      <xdr:nvPicPr>
        <xdr:cNvPr id="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22456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38</xdr:row>
      <xdr:rowOff>257175</xdr:rowOff>
    </xdr:from>
    <xdr:to>
      <xdr:col>1</xdr:col>
      <xdr:colOff>514350</xdr:colOff>
      <xdr:row>38</xdr:row>
      <xdr:rowOff>476250</xdr:rowOff>
    </xdr:to>
    <xdr:pic>
      <xdr:nvPicPr>
        <xdr:cNvPr id="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3775" y="22434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6350</xdr:colOff>
      <xdr:row>38</xdr:row>
      <xdr:rowOff>279400</xdr:rowOff>
    </xdr:from>
    <xdr:to>
      <xdr:col>1</xdr:col>
      <xdr:colOff>196850</xdr:colOff>
      <xdr:row>38</xdr:row>
      <xdr:rowOff>498475</xdr:rowOff>
    </xdr:to>
    <xdr:pic>
      <xdr:nvPicPr>
        <xdr:cNvPr id="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22456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38</xdr:row>
      <xdr:rowOff>257175</xdr:rowOff>
    </xdr:from>
    <xdr:to>
      <xdr:col>1</xdr:col>
      <xdr:colOff>514350</xdr:colOff>
      <xdr:row>38</xdr:row>
      <xdr:rowOff>476250</xdr:rowOff>
    </xdr:to>
    <xdr:pic>
      <xdr:nvPicPr>
        <xdr:cNvPr id="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3775" y="22434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6350</xdr:colOff>
      <xdr:row>38</xdr:row>
      <xdr:rowOff>279400</xdr:rowOff>
    </xdr:from>
    <xdr:to>
      <xdr:col>8</xdr:col>
      <xdr:colOff>196850</xdr:colOff>
      <xdr:row>38</xdr:row>
      <xdr:rowOff>498475</xdr:rowOff>
    </xdr:to>
    <xdr:pic>
      <xdr:nvPicPr>
        <xdr:cNvPr id="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8850" y="22456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295275</xdr:colOff>
      <xdr:row>38</xdr:row>
      <xdr:rowOff>257175</xdr:rowOff>
    </xdr:from>
    <xdr:to>
      <xdr:col>8</xdr:col>
      <xdr:colOff>514350</xdr:colOff>
      <xdr:row>38</xdr:row>
      <xdr:rowOff>476250</xdr:rowOff>
    </xdr:to>
    <xdr:pic>
      <xdr:nvPicPr>
        <xdr:cNvPr id="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67775" y="22434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6350</xdr:colOff>
      <xdr:row>38</xdr:row>
      <xdr:rowOff>279400</xdr:rowOff>
    </xdr:from>
    <xdr:to>
      <xdr:col>8</xdr:col>
      <xdr:colOff>196850</xdr:colOff>
      <xdr:row>38</xdr:row>
      <xdr:rowOff>498475</xdr:rowOff>
    </xdr:to>
    <xdr:pic>
      <xdr:nvPicPr>
        <xdr:cNvPr id="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8850" y="22456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295275</xdr:colOff>
      <xdr:row>38</xdr:row>
      <xdr:rowOff>257175</xdr:rowOff>
    </xdr:from>
    <xdr:to>
      <xdr:col>8</xdr:col>
      <xdr:colOff>514350</xdr:colOff>
      <xdr:row>38</xdr:row>
      <xdr:rowOff>476250</xdr:rowOff>
    </xdr:to>
    <xdr:pic>
      <xdr:nvPicPr>
        <xdr:cNvPr id="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67775" y="22434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1352550</xdr:colOff>
      <xdr:row>75</xdr:row>
      <xdr:rowOff>0</xdr:rowOff>
    </xdr:from>
    <xdr:to>
      <xdr:col>3</xdr:col>
      <xdr:colOff>1543050</xdr:colOff>
      <xdr:row>75</xdr:row>
      <xdr:rowOff>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0" y="48968025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1971675</xdr:colOff>
      <xdr:row>75</xdr:row>
      <xdr:rowOff>0</xdr:rowOff>
    </xdr:from>
    <xdr:to>
      <xdr:col>3</xdr:col>
      <xdr:colOff>2190750</xdr:colOff>
      <xdr:row>75</xdr:row>
      <xdr:rowOff>0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72125" y="489680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1352550</xdr:colOff>
      <xdr:row>75</xdr:row>
      <xdr:rowOff>0</xdr:rowOff>
    </xdr:from>
    <xdr:to>
      <xdr:col>3</xdr:col>
      <xdr:colOff>1543050</xdr:colOff>
      <xdr:row>75</xdr:row>
      <xdr:rowOff>0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0" y="48968025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1971675</xdr:colOff>
      <xdr:row>75</xdr:row>
      <xdr:rowOff>0</xdr:rowOff>
    </xdr:from>
    <xdr:to>
      <xdr:col>3</xdr:col>
      <xdr:colOff>2190750</xdr:colOff>
      <xdr:row>75</xdr:row>
      <xdr:rowOff>0</xdr:rowOff>
    </xdr:to>
    <xdr:pic>
      <xdr:nvPicPr>
        <xdr:cNvPr id="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72125" y="489680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1352550</xdr:colOff>
      <xdr:row>972</xdr:row>
      <xdr:rowOff>228600</xdr:rowOff>
    </xdr:from>
    <xdr:to>
      <xdr:col>2</xdr:col>
      <xdr:colOff>1543050</xdr:colOff>
      <xdr:row>972</xdr:row>
      <xdr:rowOff>447675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663568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1971675</xdr:colOff>
      <xdr:row>972</xdr:row>
      <xdr:rowOff>257175</xdr:rowOff>
    </xdr:from>
    <xdr:to>
      <xdr:col>2</xdr:col>
      <xdr:colOff>2190750</xdr:colOff>
      <xdr:row>972</xdr:row>
      <xdr:rowOff>476250</xdr:rowOff>
    </xdr:to>
    <xdr:pic>
      <xdr:nvPicPr>
        <xdr:cNvPr id="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00450" y="66359722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1390650</xdr:colOff>
      <xdr:row>972</xdr:row>
      <xdr:rowOff>228600</xdr:rowOff>
    </xdr:from>
    <xdr:to>
      <xdr:col>2</xdr:col>
      <xdr:colOff>1581150</xdr:colOff>
      <xdr:row>973</xdr:row>
      <xdr:rowOff>0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66356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1971675</xdr:colOff>
      <xdr:row>972</xdr:row>
      <xdr:rowOff>257175</xdr:rowOff>
    </xdr:from>
    <xdr:to>
      <xdr:col>2</xdr:col>
      <xdr:colOff>2190750</xdr:colOff>
      <xdr:row>972</xdr:row>
      <xdr:rowOff>476250</xdr:rowOff>
    </xdr:to>
    <xdr:pic>
      <xdr:nvPicPr>
        <xdr:cNvPr id="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00450" y="66359722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1352550</xdr:colOff>
      <xdr:row>972</xdr:row>
      <xdr:rowOff>228600</xdr:rowOff>
    </xdr:from>
    <xdr:to>
      <xdr:col>2</xdr:col>
      <xdr:colOff>1543050</xdr:colOff>
      <xdr:row>972</xdr:row>
      <xdr:rowOff>447675</xdr:rowOff>
    </xdr:to>
    <xdr:pic>
      <xdr:nvPicPr>
        <xdr:cNvPr id="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663568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1971675</xdr:colOff>
      <xdr:row>972</xdr:row>
      <xdr:rowOff>257175</xdr:rowOff>
    </xdr:from>
    <xdr:to>
      <xdr:col>2</xdr:col>
      <xdr:colOff>2190750</xdr:colOff>
      <xdr:row>972</xdr:row>
      <xdr:rowOff>476250</xdr:rowOff>
    </xdr:to>
    <xdr:pic>
      <xdr:nvPicPr>
        <xdr:cNvPr id="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00450" y="66359722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1352550</xdr:colOff>
      <xdr:row>972</xdr:row>
      <xdr:rowOff>228600</xdr:rowOff>
    </xdr:from>
    <xdr:to>
      <xdr:col>9</xdr:col>
      <xdr:colOff>1543050</xdr:colOff>
      <xdr:row>972</xdr:row>
      <xdr:rowOff>447675</xdr:rowOff>
    </xdr:to>
    <xdr:pic>
      <xdr:nvPicPr>
        <xdr:cNvPr id="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06625" y="663568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1971675</xdr:colOff>
      <xdr:row>972</xdr:row>
      <xdr:rowOff>257175</xdr:rowOff>
    </xdr:from>
    <xdr:to>
      <xdr:col>9</xdr:col>
      <xdr:colOff>2190750</xdr:colOff>
      <xdr:row>972</xdr:row>
      <xdr:rowOff>476250</xdr:rowOff>
    </xdr:to>
    <xdr:pic>
      <xdr:nvPicPr>
        <xdr:cNvPr id="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906625" y="66359722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1390650</xdr:colOff>
      <xdr:row>972</xdr:row>
      <xdr:rowOff>228600</xdr:rowOff>
    </xdr:from>
    <xdr:to>
      <xdr:col>9</xdr:col>
      <xdr:colOff>1581150</xdr:colOff>
      <xdr:row>973</xdr:row>
      <xdr:rowOff>0</xdr:rowOff>
    </xdr:to>
    <xdr:pic>
      <xdr:nvPicPr>
        <xdr:cNvPr id="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06625" y="66356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1971675</xdr:colOff>
      <xdr:row>972</xdr:row>
      <xdr:rowOff>257175</xdr:rowOff>
    </xdr:from>
    <xdr:to>
      <xdr:col>9</xdr:col>
      <xdr:colOff>2190750</xdr:colOff>
      <xdr:row>972</xdr:row>
      <xdr:rowOff>476250</xdr:rowOff>
    </xdr:to>
    <xdr:pic>
      <xdr:nvPicPr>
        <xdr:cNvPr id="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906625" y="66359722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1352550</xdr:colOff>
      <xdr:row>972</xdr:row>
      <xdr:rowOff>228600</xdr:rowOff>
    </xdr:from>
    <xdr:to>
      <xdr:col>9</xdr:col>
      <xdr:colOff>1543050</xdr:colOff>
      <xdr:row>972</xdr:row>
      <xdr:rowOff>447675</xdr:rowOff>
    </xdr:to>
    <xdr:pic>
      <xdr:nvPicPr>
        <xdr:cNvPr id="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06625" y="663568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1971675</xdr:colOff>
      <xdr:row>972</xdr:row>
      <xdr:rowOff>257175</xdr:rowOff>
    </xdr:from>
    <xdr:to>
      <xdr:col>9</xdr:col>
      <xdr:colOff>2190750</xdr:colOff>
      <xdr:row>972</xdr:row>
      <xdr:rowOff>476250</xdr:rowOff>
    </xdr:to>
    <xdr:pic>
      <xdr:nvPicPr>
        <xdr:cNvPr id="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906625" y="66359722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1352550</xdr:colOff>
      <xdr:row>972</xdr:row>
      <xdr:rowOff>228600</xdr:rowOff>
    </xdr:from>
    <xdr:to>
      <xdr:col>2</xdr:col>
      <xdr:colOff>1543050</xdr:colOff>
      <xdr:row>972</xdr:row>
      <xdr:rowOff>447675</xdr:rowOff>
    </xdr:to>
    <xdr:pic>
      <xdr:nvPicPr>
        <xdr:cNvPr id="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663568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1971675</xdr:colOff>
      <xdr:row>972</xdr:row>
      <xdr:rowOff>257175</xdr:rowOff>
    </xdr:from>
    <xdr:to>
      <xdr:col>2</xdr:col>
      <xdr:colOff>2190750</xdr:colOff>
      <xdr:row>972</xdr:row>
      <xdr:rowOff>476250</xdr:rowOff>
    </xdr:to>
    <xdr:pic>
      <xdr:nvPicPr>
        <xdr:cNvPr id="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00450" y="66359722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1390650</xdr:colOff>
      <xdr:row>972</xdr:row>
      <xdr:rowOff>228600</xdr:rowOff>
    </xdr:from>
    <xdr:to>
      <xdr:col>2</xdr:col>
      <xdr:colOff>1581150</xdr:colOff>
      <xdr:row>973</xdr:row>
      <xdr:rowOff>0</xdr:rowOff>
    </xdr:to>
    <xdr:pic>
      <xdr:nvPicPr>
        <xdr:cNvPr id="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66356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1971675</xdr:colOff>
      <xdr:row>972</xdr:row>
      <xdr:rowOff>257175</xdr:rowOff>
    </xdr:from>
    <xdr:to>
      <xdr:col>2</xdr:col>
      <xdr:colOff>2190750</xdr:colOff>
      <xdr:row>972</xdr:row>
      <xdr:rowOff>476250</xdr:rowOff>
    </xdr:to>
    <xdr:pic>
      <xdr:nvPicPr>
        <xdr:cNvPr id="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00450" y="66359722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1352550</xdr:colOff>
      <xdr:row>972</xdr:row>
      <xdr:rowOff>228600</xdr:rowOff>
    </xdr:from>
    <xdr:to>
      <xdr:col>2</xdr:col>
      <xdr:colOff>1543050</xdr:colOff>
      <xdr:row>972</xdr:row>
      <xdr:rowOff>447675</xdr:rowOff>
    </xdr:to>
    <xdr:pic>
      <xdr:nvPicPr>
        <xdr:cNvPr id="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663568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1971675</xdr:colOff>
      <xdr:row>972</xdr:row>
      <xdr:rowOff>257175</xdr:rowOff>
    </xdr:from>
    <xdr:to>
      <xdr:col>2</xdr:col>
      <xdr:colOff>2190750</xdr:colOff>
      <xdr:row>972</xdr:row>
      <xdr:rowOff>476250</xdr:rowOff>
    </xdr:to>
    <xdr:pic>
      <xdr:nvPicPr>
        <xdr:cNvPr id="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00450" y="66359722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1352550</xdr:colOff>
      <xdr:row>973</xdr:row>
      <xdr:rowOff>228600</xdr:rowOff>
    </xdr:from>
    <xdr:to>
      <xdr:col>2</xdr:col>
      <xdr:colOff>1543050</xdr:colOff>
      <xdr:row>973</xdr:row>
      <xdr:rowOff>447675</xdr:rowOff>
    </xdr:to>
    <xdr:pic>
      <xdr:nvPicPr>
        <xdr:cNvPr id="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664502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1971675</xdr:colOff>
      <xdr:row>973</xdr:row>
      <xdr:rowOff>257175</xdr:rowOff>
    </xdr:from>
    <xdr:to>
      <xdr:col>2</xdr:col>
      <xdr:colOff>2190750</xdr:colOff>
      <xdr:row>973</xdr:row>
      <xdr:rowOff>476250</xdr:rowOff>
    </xdr:to>
    <xdr:pic>
      <xdr:nvPicPr>
        <xdr:cNvPr id="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00450" y="6645306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1390650</xdr:colOff>
      <xdr:row>973</xdr:row>
      <xdr:rowOff>228600</xdr:rowOff>
    </xdr:from>
    <xdr:to>
      <xdr:col>2</xdr:col>
      <xdr:colOff>1581150</xdr:colOff>
      <xdr:row>974</xdr:row>
      <xdr:rowOff>0</xdr:rowOff>
    </xdr:to>
    <xdr:pic>
      <xdr:nvPicPr>
        <xdr:cNvPr id="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664502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1971675</xdr:colOff>
      <xdr:row>973</xdr:row>
      <xdr:rowOff>257175</xdr:rowOff>
    </xdr:from>
    <xdr:to>
      <xdr:col>2</xdr:col>
      <xdr:colOff>2190750</xdr:colOff>
      <xdr:row>973</xdr:row>
      <xdr:rowOff>476250</xdr:rowOff>
    </xdr:to>
    <xdr:pic>
      <xdr:nvPicPr>
        <xdr:cNvPr id="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00450" y="6645306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1352550</xdr:colOff>
      <xdr:row>973</xdr:row>
      <xdr:rowOff>228600</xdr:rowOff>
    </xdr:from>
    <xdr:to>
      <xdr:col>2</xdr:col>
      <xdr:colOff>1543050</xdr:colOff>
      <xdr:row>973</xdr:row>
      <xdr:rowOff>447675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664502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1971675</xdr:colOff>
      <xdr:row>973</xdr:row>
      <xdr:rowOff>257175</xdr:rowOff>
    </xdr:from>
    <xdr:to>
      <xdr:col>2</xdr:col>
      <xdr:colOff>2190750</xdr:colOff>
      <xdr:row>973</xdr:row>
      <xdr:rowOff>476250</xdr:rowOff>
    </xdr:to>
    <xdr:pic>
      <xdr:nvPicPr>
        <xdr:cNvPr id="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00450" y="6645306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1352550</xdr:colOff>
      <xdr:row>973</xdr:row>
      <xdr:rowOff>228600</xdr:rowOff>
    </xdr:from>
    <xdr:to>
      <xdr:col>9</xdr:col>
      <xdr:colOff>1543050</xdr:colOff>
      <xdr:row>973</xdr:row>
      <xdr:rowOff>447675</xdr:rowOff>
    </xdr:to>
    <xdr:pic>
      <xdr:nvPicPr>
        <xdr:cNvPr id="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06625" y="664502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1971675</xdr:colOff>
      <xdr:row>973</xdr:row>
      <xdr:rowOff>257175</xdr:rowOff>
    </xdr:from>
    <xdr:to>
      <xdr:col>9</xdr:col>
      <xdr:colOff>2190750</xdr:colOff>
      <xdr:row>973</xdr:row>
      <xdr:rowOff>476250</xdr:rowOff>
    </xdr:to>
    <xdr:pic>
      <xdr:nvPicPr>
        <xdr:cNvPr id="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906625" y="6645306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1390650</xdr:colOff>
      <xdr:row>973</xdr:row>
      <xdr:rowOff>228600</xdr:rowOff>
    </xdr:from>
    <xdr:to>
      <xdr:col>9</xdr:col>
      <xdr:colOff>1581150</xdr:colOff>
      <xdr:row>974</xdr:row>
      <xdr:rowOff>0</xdr:rowOff>
    </xdr:to>
    <xdr:pic>
      <xdr:nvPicPr>
        <xdr:cNvPr id="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06625" y="664502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1971675</xdr:colOff>
      <xdr:row>973</xdr:row>
      <xdr:rowOff>257175</xdr:rowOff>
    </xdr:from>
    <xdr:to>
      <xdr:col>9</xdr:col>
      <xdr:colOff>2190750</xdr:colOff>
      <xdr:row>973</xdr:row>
      <xdr:rowOff>476250</xdr:rowOff>
    </xdr:to>
    <xdr:pic>
      <xdr:nvPicPr>
        <xdr:cNvPr id="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906625" y="6645306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1352550</xdr:colOff>
      <xdr:row>973</xdr:row>
      <xdr:rowOff>228600</xdr:rowOff>
    </xdr:from>
    <xdr:to>
      <xdr:col>9</xdr:col>
      <xdr:colOff>1543050</xdr:colOff>
      <xdr:row>973</xdr:row>
      <xdr:rowOff>447675</xdr:rowOff>
    </xdr:to>
    <xdr:pic>
      <xdr:nvPicPr>
        <xdr:cNvPr id="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06625" y="664502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1971675</xdr:colOff>
      <xdr:row>973</xdr:row>
      <xdr:rowOff>257175</xdr:rowOff>
    </xdr:from>
    <xdr:to>
      <xdr:col>9</xdr:col>
      <xdr:colOff>2190750</xdr:colOff>
      <xdr:row>973</xdr:row>
      <xdr:rowOff>476250</xdr:rowOff>
    </xdr:to>
    <xdr:pic>
      <xdr:nvPicPr>
        <xdr:cNvPr id="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906625" y="6645306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</xdr:row>
      <xdr:rowOff>279400</xdr:rowOff>
    </xdr:from>
    <xdr:to>
      <xdr:col>3</xdr:col>
      <xdr:colOff>196850</xdr:colOff>
      <xdr:row>23</xdr:row>
      <xdr:rowOff>498475</xdr:rowOff>
    </xdr:to>
    <xdr:pic>
      <xdr:nvPicPr>
        <xdr:cNvPr id="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814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</xdr:row>
      <xdr:rowOff>257175</xdr:rowOff>
    </xdr:from>
    <xdr:to>
      <xdr:col>3</xdr:col>
      <xdr:colOff>514350</xdr:colOff>
      <xdr:row>23</xdr:row>
      <xdr:rowOff>476250</xdr:rowOff>
    </xdr:to>
    <xdr:pic>
      <xdr:nvPicPr>
        <xdr:cNvPr id="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3792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36</xdr:row>
      <xdr:rowOff>279400</xdr:rowOff>
    </xdr:from>
    <xdr:to>
      <xdr:col>3</xdr:col>
      <xdr:colOff>196850</xdr:colOff>
      <xdr:row>36</xdr:row>
      <xdr:rowOff>498475</xdr:rowOff>
    </xdr:to>
    <xdr:pic>
      <xdr:nvPicPr>
        <xdr:cNvPr id="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2821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36</xdr:row>
      <xdr:rowOff>257175</xdr:rowOff>
    </xdr:from>
    <xdr:to>
      <xdr:col>3</xdr:col>
      <xdr:colOff>514350</xdr:colOff>
      <xdr:row>36</xdr:row>
      <xdr:rowOff>476250</xdr:rowOff>
    </xdr:to>
    <xdr:pic>
      <xdr:nvPicPr>
        <xdr:cNvPr id="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2259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50</xdr:row>
      <xdr:rowOff>279400</xdr:rowOff>
    </xdr:from>
    <xdr:to>
      <xdr:col>3</xdr:col>
      <xdr:colOff>196850</xdr:colOff>
      <xdr:row>50</xdr:row>
      <xdr:rowOff>498475</xdr:rowOff>
    </xdr:to>
    <xdr:pic>
      <xdr:nvPicPr>
        <xdr:cNvPr id="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2321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50</xdr:row>
      <xdr:rowOff>257175</xdr:rowOff>
    </xdr:from>
    <xdr:to>
      <xdr:col>3</xdr:col>
      <xdr:colOff>514350</xdr:colOff>
      <xdr:row>50</xdr:row>
      <xdr:rowOff>476250</xdr:rowOff>
    </xdr:to>
    <xdr:pic>
      <xdr:nvPicPr>
        <xdr:cNvPr id="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32299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60</xdr:row>
      <xdr:rowOff>279400</xdr:rowOff>
    </xdr:from>
    <xdr:to>
      <xdr:col>3</xdr:col>
      <xdr:colOff>196850</xdr:colOff>
      <xdr:row>60</xdr:row>
      <xdr:rowOff>498475</xdr:rowOff>
    </xdr:to>
    <xdr:pic>
      <xdr:nvPicPr>
        <xdr:cNvPr id="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93509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60</xdr:row>
      <xdr:rowOff>257175</xdr:rowOff>
    </xdr:from>
    <xdr:to>
      <xdr:col>3</xdr:col>
      <xdr:colOff>514350</xdr:colOff>
      <xdr:row>60</xdr:row>
      <xdr:rowOff>476250</xdr:rowOff>
    </xdr:to>
    <xdr:pic>
      <xdr:nvPicPr>
        <xdr:cNvPr id="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393287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74</xdr:row>
      <xdr:rowOff>279400</xdr:rowOff>
    </xdr:from>
    <xdr:to>
      <xdr:col>3</xdr:col>
      <xdr:colOff>196850</xdr:colOff>
      <xdr:row>74</xdr:row>
      <xdr:rowOff>498475</xdr:rowOff>
    </xdr:to>
    <xdr:pic>
      <xdr:nvPicPr>
        <xdr:cNvPr id="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8733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74</xdr:row>
      <xdr:rowOff>257175</xdr:rowOff>
    </xdr:from>
    <xdr:to>
      <xdr:col>3</xdr:col>
      <xdr:colOff>514350</xdr:colOff>
      <xdr:row>74</xdr:row>
      <xdr:rowOff>476250</xdr:rowOff>
    </xdr:to>
    <xdr:pic>
      <xdr:nvPicPr>
        <xdr:cNvPr id="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48710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493385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83</xdr:row>
      <xdr:rowOff>257175</xdr:rowOff>
    </xdr:from>
    <xdr:to>
      <xdr:col>3</xdr:col>
      <xdr:colOff>514350</xdr:colOff>
      <xdr:row>83</xdr:row>
      <xdr:rowOff>476250</xdr:rowOff>
    </xdr:to>
    <xdr:pic>
      <xdr:nvPicPr>
        <xdr:cNvPr id="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54911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92</xdr:row>
      <xdr:rowOff>279400</xdr:rowOff>
    </xdr:from>
    <xdr:to>
      <xdr:col>3</xdr:col>
      <xdr:colOff>196850</xdr:colOff>
      <xdr:row>92</xdr:row>
      <xdr:rowOff>498475</xdr:rowOff>
    </xdr:to>
    <xdr:pic>
      <xdr:nvPicPr>
        <xdr:cNvPr id="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08393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92</xdr:row>
      <xdr:rowOff>257175</xdr:rowOff>
    </xdr:from>
    <xdr:to>
      <xdr:col>3</xdr:col>
      <xdr:colOff>514350</xdr:colOff>
      <xdr:row>92</xdr:row>
      <xdr:rowOff>476250</xdr:rowOff>
    </xdr:to>
    <xdr:pic>
      <xdr:nvPicPr>
        <xdr:cNvPr id="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608171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102</xdr:row>
      <xdr:rowOff>279400</xdr:rowOff>
    </xdr:from>
    <xdr:to>
      <xdr:col>3</xdr:col>
      <xdr:colOff>196850</xdr:colOff>
      <xdr:row>102</xdr:row>
      <xdr:rowOff>498475</xdr:rowOff>
    </xdr:to>
    <xdr:pic>
      <xdr:nvPicPr>
        <xdr:cNvPr id="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794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102</xdr:row>
      <xdr:rowOff>257175</xdr:rowOff>
    </xdr:from>
    <xdr:to>
      <xdr:col>3</xdr:col>
      <xdr:colOff>514350</xdr:colOff>
      <xdr:row>102</xdr:row>
      <xdr:rowOff>476250</xdr:rowOff>
    </xdr:to>
    <xdr:pic>
      <xdr:nvPicPr>
        <xdr:cNvPr id="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67922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115</xdr:row>
      <xdr:rowOff>279400</xdr:rowOff>
    </xdr:from>
    <xdr:to>
      <xdr:col>3</xdr:col>
      <xdr:colOff>196850</xdr:colOff>
      <xdr:row>115</xdr:row>
      <xdr:rowOff>498475</xdr:rowOff>
    </xdr:to>
    <xdr:pic>
      <xdr:nvPicPr>
        <xdr:cNvPr id="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5879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115</xdr:row>
      <xdr:rowOff>257175</xdr:rowOff>
    </xdr:from>
    <xdr:to>
      <xdr:col>3</xdr:col>
      <xdr:colOff>514350</xdr:colOff>
      <xdr:row>115</xdr:row>
      <xdr:rowOff>476250</xdr:rowOff>
    </xdr:to>
    <xdr:pic>
      <xdr:nvPicPr>
        <xdr:cNvPr id="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5857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</xdr:row>
      <xdr:rowOff>279400</xdr:rowOff>
    </xdr:from>
    <xdr:to>
      <xdr:col>3</xdr:col>
      <xdr:colOff>196850</xdr:colOff>
      <xdr:row>125</xdr:row>
      <xdr:rowOff>498475</xdr:rowOff>
    </xdr:to>
    <xdr:pic>
      <xdr:nvPicPr>
        <xdr:cNvPr id="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2727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125</xdr:row>
      <xdr:rowOff>257175</xdr:rowOff>
    </xdr:from>
    <xdr:to>
      <xdr:col>3</xdr:col>
      <xdr:colOff>514350</xdr:colOff>
      <xdr:row>125</xdr:row>
      <xdr:rowOff>476250</xdr:rowOff>
    </xdr:to>
    <xdr:pic>
      <xdr:nvPicPr>
        <xdr:cNvPr id="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2705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9004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136</xdr:row>
      <xdr:rowOff>257175</xdr:rowOff>
    </xdr:from>
    <xdr:to>
      <xdr:col>3</xdr:col>
      <xdr:colOff>514350</xdr:colOff>
      <xdr:row>136</xdr:row>
      <xdr:rowOff>476250</xdr:rowOff>
    </xdr:to>
    <xdr:pic>
      <xdr:nvPicPr>
        <xdr:cNvPr id="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8982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919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145</xdr:row>
      <xdr:rowOff>257175</xdr:rowOff>
    </xdr:from>
    <xdr:to>
      <xdr:col>3</xdr:col>
      <xdr:colOff>514350</xdr:colOff>
      <xdr:row>145</xdr:row>
      <xdr:rowOff>476250</xdr:rowOff>
    </xdr:to>
    <xdr:pic>
      <xdr:nvPicPr>
        <xdr:cNvPr id="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58977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</xdr:row>
      <xdr:rowOff>279400</xdr:rowOff>
    </xdr:from>
    <xdr:to>
      <xdr:col>10</xdr:col>
      <xdr:colOff>196850</xdr:colOff>
      <xdr:row>23</xdr:row>
      <xdr:rowOff>498475</xdr:rowOff>
    </xdr:to>
    <xdr:pic>
      <xdr:nvPicPr>
        <xdr:cNvPr id="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814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23</xdr:row>
      <xdr:rowOff>257175</xdr:rowOff>
    </xdr:from>
    <xdr:to>
      <xdr:col>10</xdr:col>
      <xdr:colOff>514350</xdr:colOff>
      <xdr:row>23</xdr:row>
      <xdr:rowOff>476250</xdr:rowOff>
    </xdr:to>
    <xdr:pic>
      <xdr:nvPicPr>
        <xdr:cNvPr id="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3792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36</xdr:row>
      <xdr:rowOff>279400</xdr:rowOff>
    </xdr:from>
    <xdr:to>
      <xdr:col>10</xdr:col>
      <xdr:colOff>196850</xdr:colOff>
      <xdr:row>36</xdr:row>
      <xdr:rowOff>498475</xdr:rowOff>
    </xdr:to>
    <xdr:pic>
      <xdr:nvPicPr>
        <xdr:cNvPr id="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2821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36</xdr:row>
      <xdr:rowOff>257175</xdr:rowOff>
    </xdr:from>
    <xdr:to>
      <xdr:col>10</xdr:col>
      <xdr:colOff>514350</xdr:colOff>
      <xdr:row>36</xdr:row>
      <xdr:rowOff>476250</xdr:rowOff>
    </xdr:to>
    <xdr:pic>
      <xdr:nvPicPr>
        <xdr:cNvPr id="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2259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50</xdr:row>
      <xdr:rowOff>279400</xdr:rowOff>
    </xdr:from>
    <xdr:to>
      <xdr:col>10</xdr:col>
      <xdr:colOff>196850</xdr:colOff>
      <xdr:row>50</xdr:row>
      <xdr:rowOff>498475</xdr:rowOff>
    </xdr:to>
    <xdr:pic>
      <xdr:nvPicPr>
        <xdr:cNvPr id="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2321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50</xdr:row>
      <xdr:rowOff>257175</xdr:rowOff>
    </xdr:from>
    <xdr:to>
      <xdr:col>10</xdr:col>
      <xdr:colOff>514350</xdr:colOff>
      <xdr:row>50</xdr:row>
      <xdr:rowOff>476250</xdr:rowOff>
    </xdr:to>
    <xdr:pic>
      <xdr:nvPicPr>
        <xdr:cNvPr id="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32299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60</xdr:row>
      <xdr:rowOff>279400</xdr:rowOff>
    </xdr:from>
    <xdr:to>
      <xdr:col>10</xdr:col>
      <xdr:colOff>196850</xdr:colOff>
      <xdr:row>60</xdr:row>
      <xdr:rowOff>498475</xdr:rowOff>
    </xdr:to>
    <xdr:pic>
      <xdr:nvPicPr>
        <xdr:cNvPr id="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93509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60</xdr:row>
      <xdr:rowOff>257175</xdr:rowOff>
    </xdr:from>
    <xdr:to>
      <xdr:col>10</xdr:col>
      <xdr:colOff>514350</xdr:colOff>
      <xdr:row>60</xdr:row>
      <xdr:rowOff>476250</xdr:rowOff>
    </xdr:to>
    <xdr:pic>
      <xdr:nvPicPr>
        <xdr:cNvPr id="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393287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74</xdr:row>
      <xdr:rowOff>279400</xdr:rowOff>
    </xdr:from>
    <xdr:to>
      <xdr:col>10</xdr:col>
      <xdr:colOff>196850</xdr:colOff>
      <xdr:row>74</xdr:row>
      <xdr:rowOff>498475</xdr:rowOff>
    </xdr:to>
    <xdr:pic>
      <xdr:nvPicPr>
        <xdr:cNvPr id="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48733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74</xdr:row>
      <xdr:rowOff>257175</xdr:rowOff>
    </xdr:from>
    <xdr:to>
      <xdr:col>10</xdr:col>
      <xdr:colOff>514350</xdr:colOff>
      <xdr:row>74</xdr:row>
      <xdr:rowOff>476250</xdr:rowOff>
    </xdr:to>
    <xdr:pic>
      <xdr:nvPicPr>
        <xdr:cNvPr id="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48710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83</xdr:row>
      <xdr:rowOff>279400</xdr:rowOff>
    </xdr:from>
    <xdr:to>
      <xdr:col>10</xdr:col>
      <xdr:colOff>196850</xdr:colOff>
      <xdr:row>83</xdr:row>
      <xdr:rowOff>498475</xdr:rowOff>
    </xdr:to>
    <xdr:pic>
      <xdr:nvPicPr>
        <xdr:cNvPr id="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493385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83</xdr:row>
      <xdr:rowOff>257175</xdr:rowOff>
    </xdr:from>
    <xdr:to>
      <xdr:col>10</xdr:col>
      <xdr:colOff>514350</xdr:colOff>
      <xdr:row>83</xdr:row>
      <xdr:rowOff>476250</xdr:rowOff>
    </xdr:to>
    <xdr:pic>
      <xdr:nvPicPr>
        <xdr:cNvPr id="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54911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92</xdr:row>
      <xdr:rowOff>279400</xdr:rowOff>
    </xdr:from>
    <xdr:to>
      <xdr:col>10</xdr:col>
      <xdr:colOff>196850</xdr:colOff>
      <xdr:row>92</xdr:row>
      <xdr:rowOff>498475</xdr:rowOff>
    </xdr:to>
    <xdr:pic>
      <xdr:nvPicPr>
        <xdr:cNvPr id="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08393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92</xdr:row>
      <xdr:rowOff>257175</xdr:rowOff>
    </xdr:from>
    <xdr:to>
      <xdr:col>10</xdr:col>
      <xdr:colOff>514350</xdr:colOff>
      <xdr:row>92</xdr:row>
      <xdr:rowOff>476250</xdr:rowOff>
    </xdr:to>
    <xdr:pic>
      <xdr:nvPicPr>
        <xdr:cNvPr id="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608171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102</xdr:row>
      <xdr:rowOff>279400</xdr:rowOff>
    </xdr:from>
    <xdr:to>
      <xdr:col>10</xdr:col>
      <xdr:colOff>196850</xdr:colOff>
      <xdr:row>102</xdr:row>
      <xdr:rowOff>498475</xdr:rowOff>
    </xdr:to>
    <xdr:pic>
      <xdr:nvPicPr>
        <xdr:cNvPr id="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794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102</xdr:row>
      <xdr:rowOff>257175</xdr:rowOff>
    </xdr:from>
    <xdr:to>
      <xdr:col>10</xdr:col>
      <xdr:colOff>514350</xdr:colOff>
      <xdr:row>102</xdr:row>
      <xdr:rowOff>476250</xdr:rowOff>
    </xdr:to>
    <xdr:pic>
      <xdr:nvPicPr>
        <xdr:cNvPr id="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67922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115</xdr:row>
      <xdr:rowOff>279400</xdr:rowOff>
    </xdr:from>
    <xdr:to>
      <xdr:col>10</xdr:col>
      <xdr:colOff>196850</xdr:colOff>
      <xdr:row>115</xdr:row>
      <xdr:rowOff>498475</xdr:rowOff>
    </xdr:to>
    <xdr:pic>
      <xdr:nvPicPr>
        <xdr:cNvPr id="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5879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115</xdr:row>
      <xdr:rowOff>257175</xdr:rowOff>
    </xdr:from>
    <xdr:to>
      <xdr:col>10</xdr:col>
      <xdr:colOff>514350</xdr:colOff>
      <xdr:row>115</xdr:row>
      <xdr:rowOff>476250</xdr:rowOff>
    </xdr:to>
    <xdr:pic>
      <xdr:nvPicPr>
        <xdr:cNvPr id="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5857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125</xdr:row>
      <xdr:rowOff>279400</xdr:rowOff>
    </xdr:from>
    <xdr:to>
      <xdr:col>10</xdr:col>
      <xdr:colOff>196850</xdr:colOff>
      <xdr:row>125</xdr:row>
      <xdr:rowOff>498475</xdr:rowOff>
    </xdr:to>
    <xdr:pic>
      <xdr:nvPicPr>
        <xdr:cNvPr id="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2727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125</xdr:row>
      <xdr:rowOff>257175</xdr:rowOff>
    </xdr:from>
    <xdr:to>
      <xdr:col>10</xdr:col>
      <xdr:colOff>514350</xdr:colOff>
      <xdr:row>125</xdr:row>
      <xdr:rowOff>476250</xdr:rowOff>
    </xdr:to>
    <xdr:pic>
      <xdr:nvPicPr>
        <xdr:cNvPr id="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82705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136</xdr:row>
      <xdr:rowOff>279400</xdr:rowOff>
    </xdr:from>
    <xdr:to>
      <xdr:col>10</xdr:col>
      <xdr:colOff>196850</xdr:colOff>
      <xdr:row>136</xdr:row>
      <xdr:rowOff>498475</xdr:rowOff>
    </xdr:to>
    <xdr:pic>
      <xdr:nvPicPr>
        <xdr:cNvPr id="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9004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136</xdr:row>
      <xdr:rowOff>257175</xdr:rowOff>
    </xdr:from>
    <xdr:to>
      <xdr:col>10</xdr:col>
      <xdr:colOff>514350</xdr:colOff>
      <xdr:row>136</xdr:row>
      <xdr:rowOff>476250</xdr:rowOff>
    </xdr:to>
    <xdr:pic>
      <xdr:nvPicPr>
        <xdr:cNvPr id="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88982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145</xdr:row>
      <xdr:rowOff>279400</xdr:rowOff>
    </xdr:from>
    <xdr:to>
      <xdr:col>10</xdr:col>
      <xdr:colOff>196850</xdr:colOff>
      <xdr:row>145</xdr:row>
      <xdr:rowOff>498475</xdr:rowOff>
    </xdr:to>
    <xdr:pic>
      <xdr:nvPicPr>
        <xdr:cNvPr id="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5919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145</xdr:row>
      <xdr:rowOff>257175</xdr:rowOff>
    </xdr:from>
    <xdr:to>
      <xdr:col>10</xdr:col>
      <xdr:colOff>514350</xdr:colOff>
      <xdr:row>145</xdr:row>
      <xdr:rowOff>476250</xdr:rowOff>
    </xdr:to>
    <xdr:pic>
      <xdr:nvPicPr>
        <xdr:cNvPr id="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958977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250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154</xdr:row>
      <xdr:rowOff>257175</xdr:rowOff>
    </xdr:from>
    <xdr:to>
      <xdr:col>10</xdr:col>
      <xdr:colOff>514350</xdr:colOff>
      <xdr:row>154</xdr:row>
      <xdr:rowOff>476250</xdr:rowOff>
    </xdr:to>
    <xdr:pic>
      <xdr:nvPicPr>
        <xdr:cNvPr id="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02479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167</xdr:row>
      <xdr:rowOff>279400</xdr:rowOff>
    </xdr:from>
    <xdr:to>
      <xdr:col>10</xdr:col>
      <xdr:colOff>196850</xdr:colOff>
      <xdr:row>167</xdr:row>
      <xdr:rowOff>498475</xdr:rowOff>
    </xdr:to>
    <xdr:pic>
      <xdr:nvPicPr>
        <xdr:cNvPr id="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157902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167</xdr:row>
      <xdr:rowOff>257175</xdr:rowOff>
    </xdr:from>
    <xdr:to>
      <xdr:col>10</xdr:col>
      <xdr:colOff>514350</xdr:colOff>
      <xdr:row>167</xdr:row>
      <xdr:rowOff>476250</xdr:rowOff>
    </xdr:to>
    <xdr:pic>
      <xdr:nvPicPr>
        <xdr:cNvPr id="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11556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960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176</xdr:row>
      <xdr:rowOff>257175</xdr:rowOff>
    </xdr:from>
    <xdr:to>
      <xdr:col>10</xdr:col>
      <xdr:colOff>514350</xdr:colOff>
      <xdr:row>176</xdr:row>
      <xdr:rowOff>476250</xdr:rowOff>
    </xdr:to>
    <xdr:pic>
      <xdr:nvPicPr>
        <xdr:cNvPr id="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17938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186</xdr:row>
      <xdr:rowOff>279400</xdr:rowOff>
    </xdr:from>
    <xdr:to>
      <xdr:col>10</xdr:col>
      <xdr:colOff>196850</xdr:colOff>
      <xdr:row>186</xdr:row>
      <xdr:rowOff>498475</xdr:rowOff>
    </xdr:to>
    <xdr:pic>
      <xdr:nvPicPr>
        <xdr:cNvPr id="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4675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186</xdr:row>
      <xdr:rowOff>257175</xdr:rowOff>
    </xdr:from>
    <xdr:to>
      <xdr:col>10</xdr:col>
      <xdr:colOff>514350</xdr:colOff>
      <xdr:row>186</xdr:row>
      <xdr:rowOff>476250</xdr:rowOff>
    </xdr:to>
    <xdr:pic>
      <xdr:nvPicPr>
        <xdr:cNvPr id="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24653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187</xdr:row>
      <xdr:rowOff>0</xdr:rowOff>
    </xdr:from>
    <xdr:to>
      <xdr:col>10</xdr:col>
      <xdr:colOff>196850</xdr:colOff>
      <xdr:row>187</xdr:row>
      <xdr:rowOff>0</xdr:rowOff>
    </xdr:to>
    <xdr:pic>
      <xdr:nvPicPr>
        <xdr:cNvPr id="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48918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196</xdr:row>
      <xdr:rowOff>279400</xdr:rowOff>
    </xdr:from>
    <xdr:to>
      <xdr:col>10</xdr:col>
      <xdr:colOff>196850</xdr:colOff>
      <xdr:row>196</xdr:row>
      <xdr:rowOff>498475</xdr:rowOff>
    </xdr:to>
    <xdr:pic>
      <xdr:nvPicPr>
        <xdr:cNvPr id="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0467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196</xdr:row>
      <xdr:rowOff>257175</xdr:rowOff>
    </xdr:from>
    <xdr:to>
      <xdr:col>10</xdr:col>
      <xdr:colOff>514350</xdr:colOff>
      <xdr:row>196</xdr:row>
      <xdr:rowOff>476250</xdr:rowOff>
    </xdr:to>
    <xdr:pic>
      <xdr:nvPicPr>
        <xdr:cNvPr id="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30444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206</xdr:row>
      <xdr:rowOff>279400</xdr:rowOff>
    </xdr:from>
    <xdr:to>
      <xdr:col>10</xdr:col>
      <xdr:colOff>196850</xdr:colOff>
      <xdr:row>206</xdr:row>
      <xdr:rowOff>498475</xdr:rowOff>
    </xdr:to>
    <xdr:pic>
      <xdr:nvPicPr>
        <xdr:cNvPr id="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362487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206</xdr:row>
      <xdr:rowOff>257175</xdr:rowOff>
    </xdr:from>
    <xdr:to>
      <xdr:col>10</xdr:col>
      <xdr:colOff>514350</xdr:colOff>
      <xdr:row>206</xdr:row>
      <xdr:rowOff>476250</xdr:rowOff>
    </xdr:to>
    <xdr:pic>
      <xdr:nvPicPr>
        <xdr:cNvPr id="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36226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215</xdr:row>
      <xdr:rowOff>279400</xdr:rowOff>
    </xdr:from>
    <xdr:to>
      <xdr:col>10</xdr:col>
      <xdr:colOff>196850</xdr:colOff>
      <xdr:row>215</xdr:row>
      <xdr:rowOff>498475</xdr:rowOff>
    </xdr:to>
    <xdr:pic>
      <xdr:nvPicPr>
        <xdr:cNvPr id="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422209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215</xdr:row>
      <xdr:rowOff>257175</xdr:rowOff>
    </xdr:from>
    <xdr:to>
      <xdr:col>10</xdr:col>
      <xdr:colOff>514350</xdr:colOff>
      <xdr:row>215</xdr:row>
      <xdr:rowOff>476250</xdr:rowOff>
    </xdr:to>
    <xdr:pic>
      <xdr:nvPicPr>
        <xdr:cNvPr id="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421987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227</xdr:row>
      <xdr:rowOff>279400</xdr:rowOff>
    </xdr:from>
    <xdr:to>
      <xdr:col>10</xdr:col>
      <xdr:colOff>196850</xdr:colOff>
      <xdr:row>227</xdr:row>
      <xdr:rowOff>498475</xdr:rowOff>
    </xdr:to>
    <xdr:pic>
      <xdr:nvPicPr>
        <xdr:cNvPr id="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25555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227</xdr:row>
      <xdr:rowOff>257175</xdr:rowOff>
    </xdr:from>
    <xdr:to>
      <xdr:col>10</xdr:col>
      <xdr:colOff>514350</xdr:colOff>
      <xdr:row>227</xdr:row>
      <xdr:rowOff>476250</xdr:rowOff>
    </xdr:to>
    <xdr:pic>
      <xdr:nvPicPr>
        <xdr:cNvPr id="1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52533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236</xdr:row>
      <xdr:rowOff>279400</xdr:rowOff>
    </xdr:from>
    <xdr:to>
      <xdr:col>10</xdr:col>
      <xdr:colOff>196850</xdr:colOff>
      <xdr:row>236</xdr:row>
      <xdr:rowOff>498475</xdr:rowOff>
    </xdr:to>
    <xdr:pic>
      <xdr:nvPicPr>
        <xdr:cNvPr id="1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586706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236</xdr:row>
      <xdr:rowOff>257175</xdr:rowOff>
    </xdr:from>
    <xdr:to>
      <xdr:col>10</xdr:col>
      <xdr:colOff>514350</xdr:colOff>
      <xdr:row>236</xdr:row>
      <xdr:rowOff>476250</xdr:rowOff>
    </xdr:to>
    <xdr:pic>
      <xdr:nvPicPr>
        <xdr:cNvPr id="1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586484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245</xdr:row>
      <xdr:rowOff>279400</xdr:rowOff>
    </xdr:from>
    <xdr:to>
      <xdr:col>10</xdr:col>
      <xdr:colOff>196850</xdr:colOff>
      <xdr:row>245</xdr:row>
      <xdr:rowOff>498475</xdr:rowOff>
    </xdr:to>
    <xdr:pic>
      <xdr:nvPicPr>
        <xdr:cNvPr id="1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659191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245</xdr:row>
      <xdr:rowOff>257175</xdr:rowOff>
    </xdr:from>
    <xdr:to>
      <xdr:col>10</xdr:col>
      <xdr:colOff>514350</xdr:colOff>
      <xdr:row>245</xdr:row>
      <xdr:rowOff>476250</xdr:rowOff>
    </xdr:to>
    <xdr:pic>
      <xdr:nvPicPr>
        <xdr:cNvPr id="1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65896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1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2081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255</xdr:row>
      <xdr:rowOff>257175</xdr:rowOff>
    </xdr:from>
    <xdr:to>
      <xdr:col>10</xdr:col>
      <xdr:colOff>514350</xdr:colOff>
      <xdr:row>255</xdr:row>
      <xdr:rowOff>476250</xdr:rowOff>
    </xdr:to>
    <xdr:pic>
      <xdr:nvPicPr>
        <xdr:cNvPr id="1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72059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1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784921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265</xdr:row>
      <xdr:rowOff>257175</xdr:rowOff>
    </xdr:from>
    <xdr:to>
      <xdr:col>10</xdr:col>
      <xdr:colOff>514350</xdr:colOff>
      <xdr:row>265</xdr:row>
      <xdr:rowOff>476250</xdr:rowOff>
    </xdr:to>
    <xdr:pic>
      <xdr:nvPicPr>
        <xdr:cNvPr id="1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78469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1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84273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275</xdr:row>
      <xdr:rowOff>257175</xdr:rowOff>
    </xdr:from>
    <xdr:to>
      <xdr:col>10</xdr:col>
      <xdr:colOff>514350</xdr:colOff>
      <xdr:row>275</xdr:row>
      <xdr:rowOff>476250</xdr:rowOff>
    </xdr:to>
    <xdr:pic>
      <xdr:nvPicPr>
        <xdr:cNvPr id="1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84251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288</xdr:row>
      <xdr:rowOff>279400</xdr:rowOff>
    </xdr:from>
    <xdr:to>
      <xdr:col>10</xdr:col>
      <xdr:colOff>196850</xdr:colOff>
      <xdr:row>288</xdr:row>
      <xdr:rowOff>498475</xdr:rowOff>
    </xdr:to>
    <xdr:pic>
      <xdr:nvPicPr>
        <xdr:cNvPr id="1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933416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288</xdr:row>
      <xdr:rowOff>257175</xdr:rowOff>
    </xdr:from>
    <xdr:to>
      <xdr:col>10</xdr:col>
      <xdr:colOff>514350</xdr:colOff>
      <xdr:row>288</xdr:row>
      <xdr:rowOff>476250</xdr:rowOff>
    </xdr:to>
    <xdr:pic>
      <xdr:nvPicPr>
        <xdr:cNvPr id="1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933194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301</xdr:row>
      <xdr:rowOff>279400</xdr:rowOff>
    </xdr:from>
    <xdr:to>
      <xdr:col>10</xdr:col>
      <xdr:colOff>196850</xdr:colOff>
      <xdr:row>301</xdr:row>
      <xdr:rowOff>498475</xdr:rowOff>
    </xdr:to>
    <xdr:pic>
      <xdr:nvPicPr>
        <xdr:cNvPr id="1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1066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301</xdr:row>
      <xdr:rowOff>257175</xdr:rowOff>
    </xdr:from>
    <xdr:to>
      <xdr:col>10</xdr:col>
      <xdr:colOff>514350</xdr:colOff>
      <xdr:row>301</xdr:row>
      <xdr:rowOff>476250</xdr:rowOff>
    </xdr:to>
    <xdr:pic>
      <xdr:nvPicPr>
        <xdr:cNvPr id="1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01044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310</xdr:row>
      <xdr:rowOff>279400</xdr:rowOff>
    </xdr:from>
    <xdr:to>
      <xdr:col>10</xdr:col>
      <xdr:colOff>196850</xdr:colOff>
      <xdr:row>310</xdr:row>
      <xdr:rowOff>498475</xdr:rowOff>
    </xdr:to>
    <xdr:pic>
      <xdr:nvPicPr>
        <xdr:cNvPr id="1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07086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310</xdr:row>
      <xdr:rowOff>257175</xdr:rowOff>
    </xdr:from>
    <xdr:to>
      <xdr:col>10</xdr:col>
      <xdr:colOff>514350</xdr:colOff>
      <xdr:row>310</xdr:row>
      <xdr:rowOff>476250</xdr:rowOff>
    </xdr:to>
    <xdr:pic>
      <xdr:nvPicPr>
        <xdr:cNvPr id="1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070639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1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13201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321</xdr:row>
      <xdr:rowOff>257175</xdr:rowOff>
    </xdr:from>
    <xdr:to>
      <xdr:col>10</xdr:col>
      <xdr:colOff>514350</xdr:colOff>
      <xdr:row>321</xdr:row>
      <xdr:rowOff>476250</xdr:rowOff>
    </xdr:to>
    <xdr:pic>
      <xdr:nvPicPr>
        <xdr:cNvPr id="1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13179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331</xdr:row>
      <xdr:rowOff>279400</xdr:rowOff>
    </xdr:from>
    <xdr:to>
      <xdr:col>10</xdr:col>
      <xdr:colOff>196850</xdr:colOff>
      <xdr:row>331</xdr:row>
      <xdr:rowOff>498475</xdr:rowOff>
    </xdr:to>
    <xdr:pic>
      <xdr:nvPicPr>
        <xdr:cNvPr id="1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19166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331</xdr:row>
      <xdr:rowOff>257175</xdr:rowOff>
    </xdr:from>
    <xdr:to>
      <xdr:col>10</xdr:col>
      <xdr:colOff>514350</xdr:colOff>
      <xdr:row>331</xdr:row>
      <xdr:rowOff>476250</xdr:rowOff>
    </xdr:to>
    <xdr:pic>
      <xdr:nvPicPr>
        <xdr:cNvPr id="1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218944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342</xdr:row>
      <xdr:rowOff>279400</xdr:rowOff>
    </xdr:from>
    <xdr:to>
      <xdr:col>10</xdr:col>
      <xdr:colOff>196850</xdr:colOff>
      <xdr:row>342</xdr:row>
      <xdr:rowOff>498475</xdr:rowOff>
    </xdr:to>
    <xdr:pic>
      <xdr:nvPicPr>
        <xdr:cNvPr id="1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79554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342</xdr:row>
      <xdr:rowOff>257175</xdr:rowOff>
    </xdr:from>
    <xdr:to>
      <xdr:col>10</xdr:col>
      <xdr:colOff>514350</xdr:colOff>
      <xdr:row>342</xdr:row>
      <xdr:rowOff>476250</xdr:rowOff>
    </xdr:to>
    <xdr:pic>
      <xdr:nvPicPr>
        <xdr:cNvPr id="1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27933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1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34203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351</xdr:row>
      <xdr:rowOff>257175</xdr:rowOff>
    </xdr:from>
    <xdr:to>
      <xdr:col>10</xdr:col>
      <xdr:colOff>514350</xdr:colOff>
      <xdr:row>351</xdr:row>
      <xdr:rowOff>476250</xdr:rowOff>
    </xdr:to>
    <xdr:pic>
      <xdr:nvPicPr>
        <xdr:cNvPr id="1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34181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361</xdr:row>
      <xdr:rowOff>279400</xdr:rowOff>
    </xdr:from>
    <xdr:to>
      <xdr:col>10</xdr:col>
      <xdr:colOff>196850</xdr:colOff>
      <xdr:row>361</xdr:row>
      <xdr:rowOff>498475</xdr:rowOff>
    </xdr:to>
    <xdr:pic>
      <xdr:nvPicPr>
        <xdr:cNvPr id="1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044275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361</xdr:row>
      <xdr:rowOff>257175</xdr:rowOff>
    </xdr:from>
    <xdr:to>
      <xdr:col>10</xdr:col>
      <xdr:colOff>514350</xdr:colOff>
      <xdr:row>361</xdr:row>
      <xdr:rowOff>476250</xdr:rowOff>
    </xdr:to>
    <xdr:pic>
      <xdr:nvPicPr>
        <xdr:cNvPr id="1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404205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371</xdr:row>
      <xdr:rowOff>279400</xdr:rowOff>
    </xdr:from>
    <xdr:to>
      <xdr:col>10</xdr:col>
      <xdr:colOff>196850</xdr:colOff>
      <xdr:row>371</xdr:row>
      <xdr:rowOff>498475</xdr:rowOff>
    </xdr:to>
    <xdr:pic>
      <xdr:nvPicPr>
        <xdr:cNvPr id="1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463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371</xdr:row>
      <xdr:rowOff>257175</xdr:rowOff>
    </xdr:from>
    <xdr:to>
      <xdr:col>10</xdr:col>
      <xdr:colOff>514350</xdr:colOff>
      <xdr:row>371</xdr:row>
      <xdr:rowOff>476250</xdr:rowOff>
    </xdr:to>
    <xdr:pic>
      <xdr:nvPicPr>
        <xdr:cNvPr id="1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46345075"/>
          <a:ext cx="2190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381</xdr:row>
      <xdr:rowOff>279400</xdr:rowOff>
    </xdr:from>
    <xdr:to>
      <xdr:col>10</xdr:col>
      <xdr:colOff>196850</xdr:colOff>
      <xdr:row>381</xdr:row>
      <xdr:rowOff>498475</xdr:rowOff>
    </xdr:to>
    <xdr:pic>
      <xdr:nvPicPr>
        <xdr:cNvPr id="1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52377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381</xdr:row>
      <xdr:rowOff>257175</xdr:rowOff>
    </xdr:from>
    <xdr:to>
      <xdr:col>10</xdr:col>
      <xdr:colOff>514350</xdr:colOff>
      <xdr:row>381</xdr:row>
      <xdr:rowOff>476250</xdr:rowOff>
    </xdr:to>
    <xdr:pic>
      <xdr:nvPicPr>
        <xdr:cNvPr id="1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52355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390</xdr:row>
      <xdr:rowOff>279400</xdr:rowOff>
    </xdr:from>
    <xdr:to>
      <xdr:col>10</xdr:col>
      <xdr:colOff>196850</xdr:colOff>
      <xdr:row>390</xdr:row>
      <xdr:rowOff>498475</xdr:rowOff>
    </xdr:to>
    <xdr:pic>
      <xdr:nvPicPr>
        <xdr:cNvPr id="1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58568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390</xdr:row>
      <xdr:rowOff>257175</xdr:rowOff>
    </xdr:from>
    <xdr:to>
      <xdr:col>10</xdr:col>
      <xdr:colOff>514350</xdr:colOff>
      <xdr:row>390</xdr:row>
      <xdr:rowOff>476250</xdr:rowOff>
    </xdr:to>
    <xdr:pic>
      <xdr:nvPicPr>
        <xdr:cNvPr id="1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58546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400</xdr:row>
      <xdr:rowOff>279400</xdr:rowOff>
    </xdr:from>
    <xdr:to>
      <xdr:col>10</xdr:col>
      <xdr:colOff>196850</xdr:colOff>
      <xdr:row>400</xdr:row>
      <xdr:rowOff>498475</xdr:rowOff>
    </xdr:to>
    <xdr:pic>
      <xdr:nvPicPr>
        <xdr:cNvPr id="1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644552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400</xdr:row>
      <xdr:rowOff>257175</xdr:rowOff>
    </xdr:from>
    <xdr:to>
      <xdr:col>10</xdr:col>
      <xdr:colOff>514350</xdr:colOff>
      <xdr:row>400</xdr:row>
      <xdr:rowOff>476250</xdr:rowOff>
    </xdr:to>
    <xdr:pic>
      <xdr:nvPicPr>
        <xdr:cNvPr id="1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64433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410</xdr:row>
      <xdr:rowOff>279400</xdr:rowOff>
    </xdr:from>
    <xdr:to>
      <xdr:col>10</xdr:col>
      <xdr:colOff>196850</xdr:colOff>
      <xdr:row>410</xdr:row>
      <xdr:rowOff>498475</xdr:rowOff>
    </xdr:to>
    <xdr:pic>
      <xdr:nvPicPr>
        <xdr:cNvPr id="1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701702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410</xdr:row>
      <xdr:rowOff>257175</xdr:rowOff>
    </xdr:from>
    <xdr:to>
      <xdr:col>10</xdr:col>
      <xdr:colOff>514350</xdr:colOff>
      <xdr:row>410</xdr:row>
      <xdr:rowOff>476250</xdr:rowOff>
    </xdr:to>
    <xdr:pic>
      <xdr:nvPicPr>
        <xdr:cNvPr id="1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70148050"/>
          <a:ext cx="2190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438</xdr:row>
      <xdr:rowOff>279400</xdr:rowOff>
    </xdr:from>
    <xdr:to>
      <xdr:col>10</xdr:col>
      <xdr:colOff>196850</xdr:colOff>
      <xdr:row>438</xdr:row>
      <xdr:rowOff>498475</xdr:rowOff>
    </xdr:to>
    <xdr:pic>
      <xdr:nvPicPr>
        <xdr:cNvPr id="1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9172535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438</xdr:row>
      <xdr:rowOff>257175</xdr:rowOff>
    </xdr:from>
    <xdr:to>
      <xdr:col>10</xdr:col>
      <xdr:colOff>514350</xdr:colOff>
      <xdr:row>438</xdr:row>
      <xdr:rowOff>476250</xdr:rowOff>
    </xdr:to>
    <xdr:pic>
      <xdr:nvPicPr>
        <xdr:cNvPr id="1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2917031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466</xdr:row>
      <xdr:rowOff>279400</xdr:rowOff>
    </xdr:from>
    <xdr:to>
      <xdr:col>10</xdr:col>
      <xdr:colOff>196850</xdr:colOff>
      <xdr:row>466</xdr:row>
      <xdr:rowOff>498475</xdr:rowOff>
    </xdr:to>
    <xdr:pic>
      <xdr:nvPicPr>
        <xdr:cNvPr id="1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10975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466</xdr:row>
      <xdr:rowOff>257175</xdr:rowOff>
    </xdr:from>
    <xdr:to>
      <xdr:col>10</xdr:col>
      <xdr:colOff>514350</xdr:colOff>
      <xdr:row>466</xdr:row>
      <xdr:rowOff>476250</xdr:rowOff>
    </xdr:to>
    <xdr:pic>
      <xdr:nvPicPr>
        <xdr:cNvPr id="1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310953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497</xdr:row>
      <xdr:rowOff>279400</xdr:rowOff>
    </xdr:from>
    <xdr:to>
      <xdr:col>10</xdr:col>
      <xdr:colOff>196850</xdr:colOff>
      <xdr:row>497</xdr:row>
      <xdr:rowOff>498475</xdr:rowOff>
    </xdr:to>
    <xdr:pic>
      <xdr:nvPicPr>
        <xdr:cNvPr id="1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31711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497</xdr:row>
      <xdr:rowOff>257175</xdr:rowOff>
    </xdr:from>
    <xdr:to>
      <xdr:col>10</xdr:col>
      <xdr:colOff>514350</xdr:colOff>
      <xdr:row>497</xdr:row>
      <xdr:rowOff>476250</xdr:rowOff>
    </xdr:to>
    <xdr:pic>
      <xdr:nvPicPr>
        <xdr:cNvPr id="1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331689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534</xdr:row>
      <xdr:rowOff>279400</xdr:rowOff>
    </xdr:from>
    <xdr:to>
      <xdr:col>10</xdr:col>
      <xdr:colOff>196850</xdr:colOff>
      <xdr:row>534</xdr:row>
      <xdr:rowOff>498475</xdr:rowOff>
    </xdr:to>
    <xdr:pic>
      <xdr:nvPicPr>
        <xdr:cNvPr id="1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517709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534</xdr:row>
      <xdr:rowOff>257175</xdr:rowOff>
    </xdr:from>
    <xdr:to>
      <xdr:col>10</xdr:col>
      <xdr:colOff>514350</xdr:colOff>
      <xdr:row>534</xdr:row>
      <xdr:rowOff>476250</xdr:rowOff>
    </xdr:to>
    <xdr:pic>
      <xdr:nvPicPr>
        <xdr:cNvPr id="1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3517487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562</xdr:row>
      <xdr:rowOff>279400</xdr:rowOff>
    </xdr:from>
    <xdr:to>
      <xdr:col>10</xdr:col>
      <xdr:colOff>196850</xdr:colOff>
      <xdr:row>562</xdr:row>
      <xdr:rowOff>498475</xdr:rowOff>
    </xdr:to>
    <xdr:pic>
      <xdr:nvPicPr>
        <xdr:cNvPr id="1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712686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562</xdr:row>
      <xdr:rowOff>257175</xdr:rowOff>
    </xdr:from>
    <xdr:to>
      <xdr:col>10</xdr:col>
      <xdr:colOff>514350</xdr:colOff>
      <xdr:row>562</xdr:row>
      <xdr:rowOff>476250</xdr:rowOff>
    </xdr:to>
    <xdr:pic>
      <xdr:nvPicPr>
        <xdr:cNvPr id="1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3712464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590</xdr:row>
      <xdr:rowOff>279400</xdr:rowOff>
    </xdr:from>
    <xdr:to>
      <xdr:col>10</xdr:col>
      <xdr:colOff>196850</xdr:colOff>
      <xdr:row>590</xdr:row>
      <xdr:rowOff>498475</xdr:rowOff>
    </xdr:to>
    <xdr:pic>
      <xdr:nvPicPr>
        <xdr:cNvPr id="1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91680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590</xdr:row>
      <xdr:rowOff>257175</xdr:rowOff>
    </xdr:from>
    <xdr:to>
      <xdr:col>10</xdr:col>
      <xdr:colOff>514350</xdr:colOff>
      <xdr:row>590</xdr:row>
      <xdr:rowOff>476250</xdr:rowOff>
    </xdr:to>
    <xdr:pic>
      <xdr:nvPicPr>
        <xdr:cNvPr id="1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391658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618</xdr:row>
      <xdr:rowOff>279400</xdr:rowOff>
    </xdr:from>
    <xdr:to>
      <xdr:col>10</xdr:col>
      <xdr:colOff>196850</xdr:colOff>
      <xdr:row>618</xdr:row>
      <xdr:rowOff>498475</xdr:rowOff>
    </xdr:to>
    <xdr:pic>
      <xdr:nvPicPr>
        <xdr:cNvPr id="1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411064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618</xdr:row>
      <xdr:rowOff>257175</xdr:rowOff>
    </xdr:from>
    <xdr:to>
      <xdr:col>10</xdr:col>
      <xdr:colOff>514350</xdr:colOff>
      <xdr:row>618</xdr:row>
      <xdr:rowOff>476250</xdr:rowOff>
    </xdr:to>
    <xdr:pic>
      <xdr:nvPicPr>
        <xdr:cNvPr id="1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411041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650</xdr:row>
      <xdr:rowOff>279400</xdr:rowOff>
    </xdr:from>
    <xdr:to>
      <xdr:col>10</xdr:col>
      <xdr:colOff>196850</xdr:colOff>
      <xdr:row>650</xdr:row>
      <xdr:rowOff>498475</xdr:rowOff>
    </xdr:to>
    <xdr:pic>
      <xdr:nvPicPr>
        <xdr:cNvPr id="1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4339526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650</xdr:row>
      <xdr:rowOff>257175</xdr:rowOff>
    </xdr:from>
    <xdr:to>
      <xdr:col>10</xdr:col>
      <xdr:colOff>514350</xdr:colOff>
      <xdr:row>650</xdr:row>
      <xdr:rowOff>476250</xdr:rowOff>
    </xdr:to>
    <xdr:pic>
      <xdr:nvPicPr>
        <xdr:cNvPr id="1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433930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678</xdr:row>
      <xdr:rowOff>279400</xdr:rowOff>
    </xdr:from>
    <xdr:to>
      <xdr:col>10</xdr:col>
      <xdr:colOff>196850</xdr:colOff>
      <xdr:row>678</xdr:row>
      <xdr:rowOff>498475</xdr:rowOff>
    </xdr:to>
    <xdr:pic>
      <xdr:nvPicPr>
        <xdr:cNvPr id="1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451269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678</xdr:row>
      <xdr:rowOff>257175</xdr:rowOff>
    </xdr:from>
    <xdr:to>
      <xdr:col>10</xdr:col>
      <xdr:colOff>514350</xdr:colOff>
      <xdr:row>678</xdr:row>
      <xdr:rowOff>476250</xdr:rowOff>
    </xdr:to>
    <xdr:pic>
      <xdr:nvPicPr>
        <xdr:cNvPr id="1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451246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706</xdr:row>
      <xdr:rowOff>279400</xdr:rowOff>
    </xdr:from>
    <xdr:to>
      <xdr:col>10</xdr:col>
      <xdr:colOff>196850</xdr:colOff>
      <xdr:row>706</xdr:row>
      <xdr:rowOff>498475</xdr:rowOff>
    </xdr:to>
    <xdr:pic>
      <xdr:nvPicPr>
        <xdr:cNvPr id="1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47092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706</xdr:row>
      <xdr:rowOff>257175</xdr:rowOff>
    </xdr:from>
    <xdr:to>
      <xdr:col>10</xdr:col>
      <xdr:colOff>514350</xdr:colOff>
      <xdr:row>706</xdr:row>
      <xdr:rowOff>476250</xdr:rowOff>
    </xdr:to>
    <xdr:pic>
      <xdr:nvPicPr>
        <xdr:cNvPr id="1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470906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734</xdr:row>
      <xdr:rowOff>279400</xdr:rowOff>
    </xdr:from>
    <xdr:to>
      <xdr:col>10</xdr:col>
      <xdr:colOff>196850</xdr:colOff>
      <xdr:row>734</xdr:row>
      <xdr:rowOff>498475</xdr:rowOff>
    </xdr:to>
    <xdr:pic>
      <xdr:nvPicPr>
        <xdr:cNvPr id="1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490483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734</xdr:row>
      <xdr:rowOff>257175</xdr:rowOff>
    </xdr:from>
    <xdr:to>
      <xdr:col>10</xdr:col>
      <xdr:colOff>514350</xdr:colOff>
      <xdr:row>734</xdr:row>
      <xdr:rowOff>476250</xdr:rowOff>
    </xdr:to>
    <xdr:pic>
      <xdr:nvPicPr>
        <xdr:cNvPr id="1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490461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762</xdr:row>
      <xdr:rowOff>279400</xdr:rowOff>
    </xdr:from>
    <xdr:to>
      <xdr:col>10</xdr:col>
      <xdr:colOff>196850</xdr:colOff>
      <xdr:row>762</xdr:row>
      <xdr:rowOff>498475</xdr:rowOff>
    </xdr:to>
    <xdr:pic>
      <xdr:nvPicPr>
        <xdr:cNvPr id="1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1017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762</xdr:row>
      <xdr:rowOff>257175</xdr:rowOff>
    </xdr:from>
    <xdr:to>
      <xdr:col>10</xdr:col>
      <xdr:colOff>514350</xdr:colOff>
      <xdr:row>762</xdr:row>
      <xdr:rowOff>476250</xdr:rowOff>
    </xdr:to>
    <xdr:pic>
      <xdr:nvPicPr>
        <xdr:cNvPr id="1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510149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790</xdr:row>
      <xdr:rowOff>279400</xdr:rowOff>
    </xdr:from>
    <xdr:to>
      <xdr:col>10</xdr:col>
      <xdr:colOff>196850</xdr:colOff>
      <xdr:row>790</xdr:row>
      <xdr:rowOff>498475</xdr:rowOff>
    </xdr:to>
    <xdr:pic>
      <xdr:nvPicPr>
        <xdr:cNvPr id="1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29278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790</xdr:row>
      <xdr:rowOff>257175</xdr:rowOff>
    </xdr:from>
    <xdr:to>
      <xdr:col>10</xdr:col>
      <xdr:colOff>514350</xdr:colOff>
      <xdr:row>790</xdr:row>
      <xdr:rowOff>476250</xdr:rowOff>
    </xdr:to>
    <xdr:pic>
      <xdr:nvPicPr>
        <xdr:cNvPr id="1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529256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818</xdr:row>
      <xdr:rowOff>279400</xdr:rowOff>
    </xdr:from>
    <xdr:to>
      <xdr:col>10</xdr:col>
      <xdr:colOff>196850</xdr:colOff>
      <xdr:row>818</xdr:row>
      <xdr:rowOff>498475</xdr:rowOff>
    </xdr:to>
    <xdr:pic>
      <xdr:nvPicPr>
        <xdr:cNvPr id="1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49033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818</xdr:row>
      <xdr:rowOff>257175</xdr:rowOff>
    </xdr:from>
    <xdr:to>
      <xdr:col>10</xdr:col>
      <xdr:colOff>514350</xdr:colOff>
      <xdr:row>818</xdr:row>
      <xdr:rowOff>476250</xdr:rowOff>
    </xdr:to>
    <xdr:pic>
      <xdr:nvPicPr>
        <xdr:cNvPr id="1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549011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846</xdr:row>
      <xdr:rowOff>279400</xdr:rowOff>
    </xdr:from>
    <xdr:to>
      <xdr:col>10</xdr:col>
      <xdr:colOff>196850</xdr:colOff>
      <xdr:row>846</xdr:row>
      <xdr:rowOff>498475</xdr:rowOff>
    </xdr:to>
    <xdr:pic>
      <xdr:nvPicPr>
        <xdr:cNvPr id="1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69560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846</xdr:row>
      <xdr:rowOff>257175</xdr:rowOff>
    </xdr:from>
    <xdr:to>
      <xdr:col>10</xdr:col>
      <xdr:colOff>514350</xdr:colOff>
      <xdr:row>846</xdr:row>
      <xdr:rowOff>476250</xdr:rowOff>
    </xdr:to>
    <xdr:pic>
      <xdr:nvPicPr>
        <xdr:cNvPr id="1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569537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874</xdr:row>
      <xdr:rowOff>279400</xdr:rowOff>
    </xdr:from>
    <xdr:to>
      <xdr:col>10</xdr:col>
      <xdr:colOff>196850</xdr:colOff>
      <xdr:row>874</xdr:row>
      <xdr:rowOff>498475</xdr:rowOff>
    </xdr:to>
    <xdr:pic>
      <xdr:nvPicPr>
        <xdr:cNvPr id="1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89772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874</xdr:row>
      <xdr:rowOff>257175</xdr:rowOff>
    </xdr:from>
    <xdr:to>
      <xdr:col>10</xdr:col>
      <xdr:colOff>514350</xdr:colOff>
      <xdr:row>874</xdr:row>
      <xdr:rowOff>476250</xdr:rowOff>
    </xdr:to>
    <xdr:pic>
      <xdr:nvPicPr>
        <xdr:cNvPr id="1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5897499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898</xdr:row>
      <xdr:rowOff>279400</xdr:rowOff>
    </xdr:from>
    <xdr:to>
      <xdr:col>10</xdr:col>
      <xdr:colOff>196850</xdr:colOff>
      <xdr:row>898</xdr:row>
      <xdr:rowOff>498475</xdr:rowOff>
    </xdr:to>
    <xdr:pic>
      <xdr:nvPicPr>
        <xdr:cNvPr id="1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09727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898</xdr:row>
      <xdr:rowOff>257175</xdr:rowOff>
    </xdr:from>
    <xdr:to>
      <xdr:col>10</xdr:col>
      <xdr:colOff>514350</xdr:colOff>
      <xdr:row>898</xdr:row>
      <xdr:rowOff>476250</xdr:rowOff>
    </xdr:to>
    <xdr:pic>
      <xdr:nvPicPr>
        <xdr:cNvPr id="1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609704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926</xdr:row>
      <xdr:rowOff>279400</xdr:rowOff>
    </xdr:from>
    <xdr:to>
      <xdr:col>10</xdr:col>
      <xdr:colOff>196850</xdr:colOff>
      <xdr:row>926</xdr:row>
      <xdr:rowOff>498475</xdr:rowOff>
    </xdr:to>
    <xdr:pic>
      <xdr:nvPicPr>
        <xdr:cNvPr id="1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296723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926</xdr:row>
      <xdr:rowOff>257175</xdr:rowOff>
    </xdr:from>
    <xdr:to>
      <xdr:col>10</xdr:col>
      <xdr:colOff>514350</xdr:colOff>
      <xdr:row>926</xdr:row>
      <xdr:rowOff>476250</xdr:rowOff>
    </xdr:to>
    <xdr:pic>
      <xdr:nvPicPr>
        <xdr:cNvPr id="1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6296501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954</xdr:row>
      <xdr:rowOff>279400</xdr:rowOff>
    </xdr:from>
    <xdr:to>
      <xdr:col>10</xdr:col>
      <xdr:colOff>196850</xdr:colOff>
      <xdr:row>954</xdr:row>
      <xdr:rowOff>498475</xdr:rowOff>
    </xdr:to>
    <xdr:pic>
      <xdr:nvPicPr>
        <xdr:cNvPr id="1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50303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954</xdr:row>
      <xdr:rowOff>257175</xdr:rowOff>
    </xdr:from>
    <xdr:to>
      <xdr:col>10</xdr:col>
      <xdr:colOff>514350</xdr:colOff>
      <xdr:row>954</xdr:row>
      <xdr:rowOff>476250</xdr:rowOff>
    </xdr:to>
    <xdr:pic>
      <xdr:nvPicPr>
        <xdr:cNvPr id="1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650281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987</xdr:row>
      <xdr:rowOff>279400</xdr:rowOff>
    </xdr:from>
    <xdr:to>
      <xdr:col>10</xdr:col>
      <xdr:colOff>196850</xdr:colOff>
      <xdr:row>987</xdr:row>
      <xdr:rowOff>498475</xdr:rowOff>
    </xdr:to>
    <xdr:pic>
      <xdr:nvPicPr>
        <xdr:cNvPr id="1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75182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987</xdr:row>
      <xdr:rowOff>257175</xdr:rowOff>
    </xdr:from>
    <xdr:to>
      <xdr:col>10</xdr:col>
      <xdr:colOff>514350</xdr:colOff>
      <xdr:row>987</xdr:row>
      <xdr:rowOff>476250</xdr:rowOff>
    </xdr:to>
    <xdr:pic>
      <xdr:nvPicPr>
        <xdr:cNvPr id="1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675160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1015</xdr:row>
      <xdr:rowOff>279400</xdr:rowOff>
    </xdr:from>
    <xdr:to>
      <xdr:col>10</xdr:col>
      <xdr:colOff>196850</xdr:colOff>
      <xdr:row>1015</xdr:row>
      <xdr:rowOff>498475</xdr:rowOff>
    </xdr:to>
    <xdr:pic>
      <xdr:nvPicPr>
        <xdr:cNvPr id="1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94642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1015</xdr:row>
      <xdr:rowOff>257175</xdr:rowOff>
    </xdr:from>
    <xdr:to>
      <xdr:col>10</xdr:col>
      <xdr:colOff>514350</xdr:colOff>
      <xdr:row>1015</xdr:row>
      <xdr:rowOff>476250</xdr:rowOff>
    </xdr:to>
    <xdr:pic>
      <xdr:nvPicPr>
        <xdr:cNvPr id="1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694620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1043</xdr:row>
      <xdr:rowOff>279400</xdr:rowOff>
    </xdr:from>
    <xdr:to>
      <xdr:col>10</xdr:col>
      <xdr:colOff>196850</xdr:colOff>
      <xdr:row>1043</xdr:row>
      <xdr:rowOff>498475</xdr:rowOff>
    </xdr:to>
    <xdr:pic>
      <xdr:nvPicPr>
        <xdr:cNvPr id="1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142924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1043</xdr:row>
      <xdr:rowOff>257175</xdr:rowOff>
    </xdr:from>
    <xdr:to>
      <xdr:col>10</xdr:col>
      <xdr:colOff>514350</xdr:colOff>
      <xdr:row>1043</xdr:row>
      <xdr:rowOff>476250</xdr:rowOff>
    </xdr:to>
    <xdr:pic>
      <xdr:nvPicPr>
        <xdr:cNvPr id="1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142702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1074</xdr:row>
      <xdr:rowOff>279400</xdr:rowOff>
    </xdr:from>
    <xdr:to>
      <xdr:col>10</xdr:col>
      <xdr:colOff>196850</xdr:colOff>
      <xdr:row>1074</xdr:row>
      <xdr:rowOff>498475</xdr:rowOff>
    </xdr:to>
    <xdr:pic>
      <xdr:nvPicPr>
        <xdr:cNvPr id="1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33894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1074</xdr:row>
      <xdr:rowOff>257175</xdr:rowOff>
    </xdr:from>
    <xdr:to>
      <xdr:col>10</xdr:col>
      <xdr:colOff>514350</xdr:colOff>
      <xdr:row>1074</xdr:row>
      <xdr:rowOff>476250</xdr:rowOff>
    </xdr:to>
    <xdr:pic>
      <xdr:nvPicPr>
        <xdr:cNvPr id="1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33872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1102</xdr:row>
      <xdr:rowOff>279400</xdr:rowOff>
    </xdr:from>
    <xdr:to>
      <xdr:col>10</xdr:col>
      <xdr:colOff>196850</xdr:colOff>
      <xdr:row>1102</xdr:row>
      <xdr:rowOff>498475</xdr:rowOff>
    </xdr:to>
    <xdr:pic>
      <xdr:nvPicPr>
        <xdr:cNvPr id="1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53887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1102</xdr:row>
      <xdr:rowOff>257175</xdr:rowOff>
    </xdr:from>
    <xdr:to>
      <xdr:col>10</xdr:col>
      <xdr:colOff>514350</xdr:colOff>
      <xdr:row>1102</xdr:row>
      <xdr:rowOff>476250</xdr:rowOff>
    </xdr:to>
    <xdr:pic>
      <xdr:nvPicPr>
        <xdr:cNvPr id="1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53865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1130</xdr:row>
      <xdr:rowOff>279400</xdr:rowOff>
    </xdr:from>
    <xdr:to>
      <xdr:col>10</xdr:col>
      <xdr:colOff>196850</xdr:colOff>
      <xdr:row>1130</xdr:row>
      <xdr:rowOff>498475</xdr:rowOff>
    </xdr:to>
    <xdr:pic>
      <xdr:nvPicPr>
        <xdr:cNvPr id="1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739951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1130</xdr:row>
      <xdr:rowOff>257175</xdr:rowOff>
    </xdr:from>
    <xdr:to>
      <xdr:col>10</xdr:col>
      <xdr:colOff>514350</xdr:colOff>
      <xdr:row>1130</xdr:row>
      <xdr:rowOff>476250</xdr:rowOff>
    </xdr:to>
    <xdr:pic>
      <xdr:nvPicPr>
        <xdr:cNvPr id="1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73972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1158</xdr:row>
      <xdr:rowOff>279400</xdr:rowOff>
    </xdr:from>
    <xdr:to>
      <xdr:col>10</xdr:col>
      <xdr:colOff>196850</xdr:colOff>
      <xdr:row>1158</xdr:row>
      <xdr:rowOff>498475</xdr:rowOff>
    </xdr:to>
    <xdr:pic>
      <xdr:nvPicPr>
        <xdr:cNvPr id="1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92816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1158</xdr:row>
      <xdr:rowOff>257175</xdr:rowOff>
    </xdr:from>
    <xdr:to>
      <xdr:col>10</xdr:col>
      <xdr:colOff>514350</xdr:colOff>
      <xdr:row>1158</xdr:row>
      <xdr:rowOff>476250</xdr:rowOff>
    </xdr:to>
    <xdr:pic>
      <xdr:nvPicPr>
        <xdr:cNvPr id="1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792794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1214</xdr:row>
      <xdr:rowOff>279400</xdr:rowOff>
    </xdr:from>
    <xdr:to>
      <xdr:col>10</xdr:col>
      <xdr:colOff>196850</xdr:colOff>
      <xdr:row>1214</xdr:row>
      <xdr:rowOff>498475</xdr:rowOff>
    </xdr:to>
    <xdr:pic>
      <xdr:nvPicPr>
        <xdr:cNvPr id="1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33450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1214</xdr:row>
      <xdr:rowOff>257175</xdr:rowOff>
    </xdr:from>
    <xdr:to>
      <xdr:col>10</xdr:col>
      <xdr:colOff>514350</xdr:colOff>
      <xdr:row>1214</xdr:row>
      <xdr:rowOff>476250</xdr:rowOff>
    </xdr:to>
    <xdr:pic>
      <xdr:nvPicPr>
        <xdr:cNvPr id="1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8334279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1242</xdr:row>
      <xdr:rowOff>279400</xdr:rowOff>
    </xdr:from>
    <xdr:to>
      <xdr:col>10</xdr:col>
      <xdr:colOff>196850</xdr:colOff>
      <xdr:row>1242</xdr:row>
      <xdr:rowOff>498475</xdr:rowOff>
    </xdr:to>
    <xdr:pic>
      <xdr:nvPicPr>
        <xdr:cNvPr id="1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53062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1242</xdr:row>
      <xdr:rowOff>257175</xdr:rowOff>
    </xdr:from>
    <xdr:to>
      <xdr:col>10</xdr:col>
      <xdr:colOff>514350</xdr:colOff>
      <xdr:row>1242</xdr:row>
      <xdr:rowOff>476250</xdr:rowOff>
    </xdr:to>
    <xdr:pic>
      <xdr:nvPicPr>
        <xdr:cNvPr id="1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853039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1270</xdr:row>
      <xdr:rowOff>279400</xdr:rowOff>
    </xdr:from>
    <xdr:to>
      <xdr:col>10</xdr:col>
      <xdr:colOff>196850</xdr:colOff>
      <xdr:row>1270</xdr:row>
      <xdr:rowOff>498475</xdr:rowOff>
    </xdr:to>
    <xdr:pic>
      <xdr:nvPicPr>
        <xdr:cNvPr id="1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72940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1270</xdr:row>
      <xdr:rowOff>257175</xdr:rowOff>
    </xdr:from>
    <xdr:to>
      <xdr:col>10</xdr:col>
      <xdr:colOff>514350</xdr:colOff>
      <xdr:row>1270</xdr:row>
      <xdr:rowOff>476250</xdr:rowOff>
    </xdr:to>
    <xdr:pic>
      <xdr:nvPicPr>
        <xdr:cNvPr id="1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872918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1298</xdr:row>
      <xdr:rowOff>279400</xdr:rowOff>
    </xdr:from>
    <xdr:to>
      <xdr:col>10</xdr:col>
      <xdr:colOff>196850</xdr:colOff>
      <xdr:row>1298</xdr:row>
      <xdr:rowOff>498475</xdr:rowOff>
    </xdr:to>
    <xdr:pic>
      <xdr:nvPicPr>
        <xdr:cNvPr id="1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93152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1298</xdr:row>
      <xdr:rowOff>257175</xdr:rowOff>
    </xdr:from>
    <xdr:to>
      <xdr:col>10</xdr:col>
      <xdr:colOff>514350</xdr:colOff>
      <xdr:row>1298</xdr:row>
      <xdr:rowOff>476250</xdr:rowOff>
    </xdr:to>
    <xdr:pic>
      <xdr:nvPicPr>
        <xdr:cNvPr id="1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893130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1326</xdr:row>
      <xdr:rowOff>279400</xdr:rowOff>
    </xdr:from>
    <xdr:to>
      <xdr:col>10</xdr:col>
      <xdr:colOff>196850</xdr:colOff>
      <xdr:row>1326</xdr:row>
      <xdr:rowOff>498475</xdr:rowOff>
    </xdr:to>
    <xdr:pic>
      <xdr:nvPicPr>
        <xdr:cNvPr id="1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13203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1326</xdr:row>
      <xdr:rowOff>257175</xdr:rowOff>
    </xdr:from>
    <xdr:to>
      <xdr:col>10</xdr:col>
      <xdr:colOff>514350</xdr:colOff>
      <xdr:row>1326</xdr:row>
      <xdr:rowOff>476250</xdr:rowOff>
    </xdr:to>
    <xdr:pic>
      <xdr:nvPicPr>
        <xdr:cNvPr id="1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913180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1354</xdr:row>
      <xdr:rowOff>279400</xdr:rowOff>
    </xdr:from>
    <xdr:to>
      <xdr:col>10</xdr:col>
      <xdr:colOff>196850</xdr:colOff>
      <xdr:row>1354</xdr:row>
      <xdr:rowOff>498475</xdr:rowOff>
    </xdr:to>
    <xdr:pic>
      <xdr:nvPicPr>
        <xdr:cNvPr id="1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32653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1354</xdr:row>
      <xdr:rowOff>257175</xdr:rowOff>
    </xdr:from>
    <xdr:to>
      <xdr:col>10</xdr:col>
      <xdr:colOff>514350</xdr:colOff>
      <xdr:row>1354</xdr:row>
      <xdr:rowOff>476250</xdr:rowOff>
    </xdr:to>
    <xdr:pic>
      <xdr:nvPicPr>
        <xdr:cNvPr id="2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932630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1382</xdr:row>
      <xdr:rowOff>279400</xdr:rowOff>
    </xdr:from>
    <xdr:to>
      <xdr:col>10</xdr:col>
      <xdr:colOff>196850</xdr:colOff>
      <xdr:row>1382</xdr:row>
      <xdr:rowOff>498475</xdr:rowOff>
    </xdr:to>
    <xdr:pic>
      <xdr:nvPicPr>
        <xdr:cNvPr id="2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520650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1382</xdr:row>
      <xdr:rowOff>257175</xdr:rowOff>
    </xdr:from>
    <xdr:to>
      <xdr:col>10</xdr:col>
      <xdr:colOff>514350</xdr:colOff>
      <xdr:row>1382</xdr:row>
      <xdr:rowOff>476250</xdr:rowOff>
    </xdr:to>
    <xdr:pic>
      <xdr:nvPicPr>
        <xdr:cNvPr id="2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952042800"/>
          <a:ext cx="2190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1410</xdr:row>
      <xdr:rowOff>279400</xdr:rowOff>
    </xdr:from>
    <xdr:to>
      <xdr:col>10</xdr:col>
      <xdr:colOff>196850</xdr:colOff>
      <xdr:row>1410</xdr:row>
      <xdr:rowOff>498475</xdr:rowOff>
    </xdr:to>
    <xdr:pic>
      <xdr:nvPicPr>
        <xdr:cNvPr id="2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71134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1410</xdr:row>
      <xdr:rowOff>257175</xdr:rowOff>
    </xdr:from>
    <xdr:to>
      <xdr:col>10</xdr:col>
      <xdr:colOff>514350</xdr:colOff>
      <xdr:row>1410</xdr:row>
      <xdr:rowOff>476250</xdr:rowOff>
    </xdr:to>
    <xdr:pic>
      <xdr:nvPicPr>
        <xdr:cNvPr id="2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971111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1438</xdr:row>
      <xdr:rowOff>279400</xdr:rowOff>
    </xdr:from>
    <xdr:to>
      <xdr:col>10</xdr:col>
      <xdr:colOff>196850</xdr:colOff>
      <xdr:row>1438</xdr:row>
      <xdr:rowOff>498475</xdr:rowOff>
    </xdr:to>
    <xdr:pic>
      <xdr:nvPicPr>
        <xdr:cNvPr id="2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90574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1438</xdr:row>
      <xdr:rowOff>257175</xdr:rowOff>
    </xdr:from>
    <xdr:to>
      <xdr:col>10</xdr:col>
      <xdr:colOff>514350</xdr:colOff>
      <xdr:row>1438</xdr:row>
      <xdr:rowOff>476250</xdr:rowOff>
    </xdr:to>
    <xdr:pic>
      <xdr:nvPicPr>
        <xdr:cNvPr id="2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990552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1452</xdr:row>
      <xdr:rowOff>279400</xdr:rowOff>
    </xdr:from>
    <xdr:to>
      <xdr:col>10</xdr:col>
      <xdr:colOff>196850</xdr:colOff>
      <xdr:row>1452</xdr:row>
      <xdr:rowOff>498475</xdr:rowOff>
    </xdr:to>
    <xdr:pic>
      <xdr:nvPicPr>
        <xdr:cNvPr id="2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196449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1452</xdr:row>
      <xdr:rowOff>257175</xdr:rowOff>
    </xdr:from>
    <xdr:to>
      <xdr:col>10</xdr:col>
      <xdr:colOff>514350</xdr:colOff>
      <xdr:row>1452</xdr:row>
      <xdr:rowOff>476250</xdr:rowOff>
    </xdr:to>
    <xdr:pic>
      <xdr:nvPicPr>
        <xdr:cNvPr id="2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1019622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2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50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154</xdr:row>
      <xdr:rowOff>257175</xdr:rowOff>
    </xdr:from>
    <xdr:to>
      <xdr:col>3</xdr:col>
      <xdr:colOff>514350</xdr:colOff>
      <xdr:row>154</xdr:row>
      <xdr:rowOff>476250</xdr:rowOff>
    </xdr:to>
    <xdr:pic>
      <xdr:nvPicPr>
        <xdr:cNvPr id="2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2479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167</xdr:row>
      <xdr:rowOff>279400</xdr:rowOff>
    </xdr:from>
    <xdr:to>
      <xdr:col>3</xdr:col>
      <xdr:colOff>196850</xdr:colOff>
      <xdr:row>167</xdr:row>
      <xdr:rowOff>498475</xdr:rowOff>
    </xdr:to>
    <xdr:pic>
      <xdr:nvPicPr>
        <xdr:cNvPr id="2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157902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167</xdr:row>
      <xdr:rowOff>257175</xdr:rowOff>
    </xdr:from>
    <xdr:to>
      <xdr:col>3</xdr:col>
      <xdr:colOff>514350</xdr:colOff>
      <xdr:row>167</xdr:row>
      <xdr:rowOff>476250</xdr:rowOff>
    </xdr:to>
    <xdr:pic>
      <xdr:nvPicPr>
        <xdr:cNvPr id="2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11556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960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176</xdr:row>
      <xdr:rowOff>257175</xdr:rowOff>
    </xdr:from>
    <xdr:to>
      <xdr:col>3</xdr:col>
      <xdr:colOff>514350</xdr:colOff>
      <xdr:row>176</xdr:row>
      <xdr:rowOff>476250</xdr:rowOff>
    </xdr:to>
    <xdr:pic>
      <xdr:nvPicPr>
        <xdr:cNvPr id="2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17938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4675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186</xdr:row>
      <xdr:rowOff>257175</xdr:rowOff>
    </xdr:from>
    <xdr:to>
      <xdr:col>3</xdr:col>
      <xdr:colOff>514350</xdr:colOff>
      <xdr:row>186</xdr:row>
      <xdr:rowOff>476250</xdr:rowOff>
    </xdr:to>
    <xdr:pic>
      <xdr:nvPicPr>
        <xdr:cNvPr id="2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24653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187</xdr:row>
      <xdr:rowOff>0</xdr:rowOff>
    </xdr:from>
    <xdr:to>
      <xdr:col>3</xdr:col>
      <xdr:colOff>196850</xdr:colOff>
      <xdr:row>187</xdr:row>
      <xdr:rowOff>0</xdr:rowOff>
    </xdr:to>
    <xdr:pic>
      <xdr:nvPicPr>
        <xdr:cNvPr id="2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48918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0467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196</xdr:row>
      <xdr:rowOff>257175</xdr:rowOff>
    </xdr:from>
    <xdr:to>
      <xdr:col>3</xdr:col>
      <xdr:colOff>514350</xdr:colOff>
      <xdr:row>196</xdr:row>
      <xdr:rowOff>476250</xdr:rowOff>
    </xdr:to>
    <xdr:pic>
      <xdr:nvPicPr>
        <xdr:cNvPr id="2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30444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62487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206</xdr:row>
      <xdr:rowOff>257175</xdr:rowOff>
    </xdr:from>
    <xdr:to>
      <xdr:col>3</xdr:col>
      <xdr:colOff>514350</xdr:colOff>
      <xdr:row>206</xdr:row>
      <xdr:rowOff>476250</xdr:rowOff>
    </xdr:to>
    <xdr:pic>
      <xdr:nvPicPr>
        <xdr:cNvPr id="2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36226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209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215</xdr:row>
      <xdr:rowOff>257175</xdr:rowOff>
    </xdr:from>
    <xdr:to>
      <xdr:col>3</xdr:col>
      <xdr:colOff>514350</xdr:colOff>
      <xdr:row>215</xdr:row>
      <xdr:rowOff>476250</xdr:rowOff>
    </xdr:to>
    <xdr:pic>
      <xdr:nvPicPr>
        <xdr:cNvPr id="2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421987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227</xdr:row>
      <xdr:rowOff>279400</xdr:rowOff>
    </xdr:from>
    <xdr:to>
      <xdr:col>3</xdr:col>
      <xdr:colOff>196850</xdr:colOff>
      <xdr:row>227</xdr:row>
      <xdr:rowOff>498475</xdr:rowOff>
    </xdr:to>
    <xdr:pic>
      <xdr:nvPicPr>
        <xdr:cNvPr id="2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25555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227</xdr:row>
      <xdr:rowOff>257175</xdr:rowOff>
    </xdr:from>
    <xdr:to>
      <xdr:col>3</xdr:col>
      <xdr:colOff>514350</xdr:colOff>
      <xdr:row>227</xdr:row>
      <xdr:rowOff>476250</xdr:rowOff>
    </xdr:to>
    <xdr:pic>
      <xdr:nvPicPr>
        <xdr:cNvPr id="2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2533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236</xdr:row>
      <xdr:rowOff>279400</xdr:rowOff>
    </xdr:from>
    <xdr:to>
      <xdr:col>3</xdr:col>
      <xdr:colOff>196850</xdr:colOff>
      <xdr:row>236</xdr:row>
      <xdr:rowOff>498475</xdr:rowOff>
    </xdr:to>
    <xdr:pic>
      <xdr:nvPicPr>
        <xdr:cNvPr id="2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86706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236</xdr:row>
      <xdr:rowOff>257175</xdr:rowOff>
    </xdr:from>
    <xdr:to>
      <xdr:col>3</xdr:col>
      <xdr:colOff>514350</xdr:colOff>
      <xdr:row>236</xdr:row>
      <xdr:rowOff>476250</xdr:rowOff>
    </xdr:to>
    <xdr:pic>
      <xdr:nvPicPr>
        <xdr:cNvPr id="2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86484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245</xdr:row>
      <xdr:rowOff>279400</xdr:rowOff>
    </xdr:from>
    <xdr:to>
      <xdr:col>3</xdr:col>
      <xdr:colOff>196850</xdr:colOff>
      <xdr:row>245</xdr:row>
      <xdr:rowOff>498475</xdr:rowOff>
    </xdr:to>
    <xdr:pic>
      <xdr:nvPicPr>
        <xdr:cNvPr id="2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59191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245</xdr:row>
      <xdr:rowOff>257175</xdr:rowOff>
    </xdr:from>
    <xdr:to>
      <xdr:col>3</xdr:col>
      <xdr:colOff>514350</xdr:colOff>
      <xdr:row>245</xdr:row>
      <xdr:rowOff>476250</xdr:rowOff>
    </xdr:to>
    <xdr:pic>
      <xdr:nvPicPr>
        <xdr:cNvPr id="2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5896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2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2081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255</xdr:row>
      <xdr:rowOff>257175</xdr:rowOff>
    </xdr:from>
    <xdr:to>
      <xdr:col>3</xdr:col>
      <xdr:colOff>514350</xdr:colOff>
      <xdr:row>255</xdr:row>
      <xdr:rowOff>476250</xdr:rowOff>
    </xdr:to>
    <xdr:pic>
      <xdr:nvPicPr>
        <xdr:cNvPr id="2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72059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2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784921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265</xdr:row>
      <xdr:rowOff>257175</xdr:rowOff>
    </xdr:from>
    <xdr:to>
      <xdr:col>3</xdr:col>
      <xdr:colOff>514350</xdr:colOff>
      <xdr:row>265</xdr:row>
      <xdr:rowOff>476250</xdr:rowOff>
    </xdr:to>
    <xdr:pic>
      <xdr:nvPicPr>
        <xdr:cNvPr id="2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78469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2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84273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275</xdr:row>
      <xdr:rowOff>257175</xdr:rowOff>
    </xdr:from>
    <xdr:to>
      <xdr:col>3</xdr:col>
      <xdr:colOff>514350</xdr:colOff>
      <xdr:row>275</xdr:row>
      <xdr:rowOff>476250</xdr:rowOff>
    </xdr:to>
    <xdr:pic>
      <xdr:nvPicPr>
        <xdr:cNvPr id="2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84251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288</xdr:row>
      <xdr:rowOff>279400</xdr:rowOff>
    </xdr:from>
    <xdr:to>
      <xdr:col>3</xdr:col>
      <xdr:colOff>196850</xdr:colOff>
      <xdr:row>288</xdr:row>
      <xdr:rowOff>498475</xdr:rowOff>
    </xdr:to>
    <xdr:pic>
      <xdr:nvPicPr>
        <xdr:cNvPr id="2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933416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288</xdr:row>
      <xdr:rowOff>257175</xdr:rowOff>
    </xdr:from>
    <xdr:to>
      <xdr:col>3</xdr:col>
      <xdr:colOff>514350</xdr:colOff>
      <xdr:row>288</xdr:row>
      <xdr:rowOff>476250</xdr:rowOff>
    </xdr:to>
    <xdr:pic>
      <xdr:nvPicPr>
        <xdr:cNvPr id="2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933194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301</xdr:row>
      <xdr:rowOff>279400</xdr:rowOff>
    </xdr:from>
    <xdr:to>
      <xdr:col>3</xdr:col>
      <xdr:colOff>196850</xdr:colOff>
      <xdr:row>301</xdr:row>
      <xdr:rowOff>498475</xdr:rowOff>
    </xdr:to>
    <xdr:pic>
      <xdr:nvPicPr>
        <xdr:cNvPr id="2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1066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301</xdr:row>
      <xdr:rowOff>257175</xdr:rowOff>
    </xdr:from>
    <xdr:to>
      <xdr:col>3</xdr:col>
      <xdr:colOff>514350</xdr:colOff>
      <xdr:row>301</xdr:row>
      <xdr:rowOff>476250</xdr:rowOff>
    </xdr:to>
    <xdr:pic>
      <xdr:nvPicPr>
        <xdr:cNvPr id="2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1044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310</xdr:row>
      <xdr:rowOff>279400</xdr:rowOff>
    </xdr:from>
    <xdr:to>
      <xdr:col>3</xdr:col>
      <xdr:colOff>196850</xdr:colOff>
      <xdr:row>310</xdr:row>
      <xdr:rowOff>498475</xdr:rowOff>
    </xdr:to>
    <xdr:pic>
      <xdr:nvPicPr>
        <xdr:cNvPr id="2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07086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310</xdr:row>
      <xdr:rowOff>257175</xdr:rowOff>
    </xdr:from>
    <xdr:to>
      <xdr:col>3</xdr:col>
      <xdr:colOff>514350</xdr:colOff>
      <xdr:row>310</xdr:row>
      <xdr:rowOff>476250</xdr:rowOff>
    </xdr:to>
    <xdr:pic>
      <xdr:nvPicPr>
        <xdr:cNvPr id="2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070639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2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13201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321</xdr:row>
      <xdr:rowOff>257175</xdr:rowOff>
    </xdr:from>
    <xdr:to>
      <xdr:col>3</xdr:col>
      <xdr:colOff>514350</xdr:colOff>
      <xdr:row>321</xdr:row>
      <xdr:rowOff>476250</xdr:rowOff>
    </xdr:to>
    <xdr:pic>
      <xdr:nvPicPr>
        <xdr:cNvPr id="2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3179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331</xdr:row>
      <xdr:rowOff>279400</xdr:rowOff>
    </xdr:from>
    <xdr:to>
      <xdr:col>3</xdr:col>
      <xdr:colOff>196850</xdr:colOff>
      <xdr:row>331</xdr:row>
      <xdr:rowOff>498475</xdr:rowOff>
    </xdr:to>
    <xdr:pic>
      <xdr:nvPicPr>
        <xdr:cNvPr id="2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19166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331</xdr:row>
      <xdr:rowOff>257175</xdr:rowOff>
    </xdr:from>
    <xdr:to>
      <xdr:col>3</xdr:col>
      <xdr:colOff>514350</xdr:colOff>
      <xdr:row>331</xdr:row>
      <xdr:rowOff>476250</xdr:rowOff>
    </xdr:to>
    <xdr:pic>
      <xdr:nvPicPr>
        <xdr:cNvPr id="2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218944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342</xdr:row>
      <xdr:rowOff>279400</xdr:rowOff>
    </xdr:from>
    <xdr:to>
      <xdr:col>3</xdr:col>
      <xdr:colOff>196850</xdr:colOff>
      <xdr:row>342</xdr:row>
      <xdr:rowOff>498475</xdr:rowOff>
    </xdr:to>
    <xdr:pic>
      <xdr:nvPicPr>
        <xdr:cNvPr id="2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79554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342</xdr:row>
      <xdr:rowOff>257175</xdr:rowOff>
    </xdr:from>
    <xdr:to>
      <xdr:col>3</xdr:col>
      <xdr:colOff>514350</xdr:colOff>
      <xdr:row>342</xdr:row>
      <xdr:rowOff>476250</xdr:rowOff>
    </xdr:to>
    <xdr:pic>
      <xdr:nvPicPr>
        <xdr:cNvPr id="2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27933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2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34203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351</xdr:row>
      <xdr:rowOff>257175</xdr:rowOff>
    </xdr:from>
    <xdr:to>
      <xdr:col>3</xdr:col>
      <xdr:colOff>514350</xdr:colOff>
      <xdr:row>351</xdr:row>
      <xdr:rowOff>476250</xdr:rowOff>
    </xdr:to>
    <xdr:pic>
      <xdr:nvPicPr>
        <xdr:cNvPr id="2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34181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361</xdr:row>
      <xdr:rowOff>279400</xdr:rowOff>
    </xdr:from>
    <xdr:to>
      <xdr:col>3</xdr:col>
      <xdr:colOff>196850</xdr:colOff>
      <xdr:row>361</xdr:row>
      <xdr:rowOff>498475</xdr:rowOff>
    </xdr:to>
    <xdr:pic>
      <xdr:nvPicPr>
        <xdr:cNvPr id="2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044275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361</xdr:row>
      <xdr:rowOff>257175</xdr:rowOff>
    </xdr:from>
    <xdr:to>
      <xdr:col>3</xdr:col>
      <xdr:colOff>514350</xdr:colOff>
      <xdr:row>361</xdr:row>
      <xdr:rowOff>476250</xdr:rowOff>
    </xdr:to>
    <xdr:pic>
      <xdr:nvPicPr>
        <xdr:cNvPr id="2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04205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371</xdr:row>
      <xdr:rowOff>279400</xdr:rowOff>
    </xdr:from>
    <xdr:to>
      <xdr:col>3</xdr:col>
      <xdr:colOff>196850</xdr:colOff>
      <xdr:row>371</xdr:row>
      <xdr:rowOff>498475</xdr:rowOff>
    </xdr:to>
    <xdr:pic>
      <xdr:nvPicPr>
        <xdr:cNvPr id="2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463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371</xdr:row>
      <xdr:rowOff>257175</xdr:rowOff>
    </xdr:from>
    <xdr:to>
      <xdr:col>3</xdr:col>
      <xdr:colOff>514350</xdr:colOff>
      <xdr:row>371</xdr:row>
      <xdr:rowOff>476250</xdr:rowOff>
    </xdr:to>
    <xdr:pic>
      <xdr:nvPicPr>
        <xdr:cNvPr id="2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46345075"/>
          <a:ext cx="2190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381</xdr:row>
      <xdr:rowOff>279400</xdr:rowOff>
    </xdr:from>
    <xdr:to>
      <xdr:col>3</xdr:col>
      <xdr:colOff>196850</xdr:colOff>
      <xdr:row>381</xdr:row>
      <xdr:rowOff>498475</xdr:rowOff>
    </xdr:to>
    <xdr:pic>
      <xdr:nvPicPr>
        <xdr:cNvPr id="2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523775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381</xdr:row>
      <xdr:rowOff>257175</xdr:rowOff>
    </xdr:from>
    <xdr:to>
      <xdr:col>3</xdr:col>
      <xdr:colOff>514350</xdr:colOff>
      <xdr:row>381</xdr:row>
      <xdr:rowOff>476250</xdr:rowOff>
    </xdr:to>
    <xdr:pic>
      <xdr:nvPicPr>
        <xdr:cNvPr id="2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52355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390</xdr:row>
      <xdr:rowOff>279400</xdr:rowOff>
    </xdr:from>
    <xdr:to>
      <xdr:col>3</xdr:col>
      <xdr:colOff>196850</xdr:colOff>
      <xdr:row>390</xdr:row>
      <xdr:rowOff>498475</xdr:rowOff>
    </xdr:to>
    <xdr:pic>
      <xdr:nvPicPr>
        <xdr:cNvPr id="2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585688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390</xdr:row>
      <xdr:rowOff>257175</xdr:rowOff>
    </xdr:from>
    <xdr:to>
      <xdr:col>3</xdr:col>
      <xdr:colOff>514350</xdr:colOff>
      <xdr:row>390</xdr:row>
      <xdr:rowOff>476250</xdr:rowOff>
    </xdr:to>
    <xdr:pic>
      <xdr:nvPicPr>
        <xdr:cNvPr id="2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58546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400</xdr:row>
      <xdr:rowOff>279400</xdr:rowOff>
    </xdr:from>
    <xdr:to>
      <xdr:col>3</xdr:col>
      <xdr:colOff>196850</xdr:colOff>
      <xdr:row>400</xdr:row>
      <xdr:rowOff>498475</xdr:rowOff>
    </xdr:to>
    <xdr:pic>
      <xdr:nvPicPr>
        <xdr:cNvPr id="2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644552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400</xdr:row>
      <xdr:rowOff>257175</xdr:rowOff>
    </xdr:from>
    <xdr:to>
      <xdr:col>3</xdr:col>
      <xdr:colOff>514350</xdr:colOff>
      <xdr:row>400</xdr:row>
      <xdr:rowOff>476250</xdr:rowOff>
    </xdr:to>
    <xdr:pic>
      <xdr:nvPicPr>
        <xdr:cNvPr id="2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64433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410</xdr:row>
      <xdr:rowOff>279400</xdr:rowOff>
    </xdr:from>
    <xdr:to>
      <xdr:col>3</xdr:col>
      <xdr:colOff>196850</xdr:colOff>
      <xdr:row>410</xdr:row>
      <xdr:rowOff>498475</xdr:rowOff>
    </xdr:to>
    <xdr:pic>
      <xdr:nvPicPr>
        <xdr:cNvPr id="2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701702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410</xdr:row>
      <xdr:rowOff>257175</xdr:rowOff>
    </xdr:from>
    <xdr:to>
      <xdr:col>3</xdr:col>
      <xdr:colOff>514350</xdr:colOff>
      <xdr:row>410</xdr:row>
      <xdr:rowOff>476250</xdr:rowOff>
    </xdr:to>
    <xdr:pic>
      <xdr:nvPicPr>
        <xdr:cNvPr id="2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70148050"/>
          <a:ext cx="2190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438</xdr:row>
      <xdr:rowOff>279400</xdr:rowOff>
    </xdr:from>
    <xdr:to>
      <xdr:col>3</xdr:col>
      <xdr:colOff>196850</xdr:colOff>
      <xdr:row>438</xdr:row>
      <xdr:rowOff>498475</xdr:rowOff>
    </xdr:to>
    <xdr:pic>
      <xdr:nvPicPr>
        <xdr:cNvPr id="2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9172535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438</xdr:row>
      <xdr:rowOff>257175</xdr:rowOff>
    </xdr:from>
    <xdr:to>
      <xdr:col>3</xdr:col>
      <xdr:colOff>514350</xdr:colOff>
      <xdr:row>438</xdr:row>
      <xdr:rowOff>476250</xdr:rowOff>
    </xdr:to>
    <xdr:pic>
      <xdr:nvPicPr>
        <xdr:cNvPr id="2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917031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101600</xdr:colOff>
      <xdr:row>466</xdr:row>
      <xdr:rowOff>320221</xdr:rowOff>
    </xdr:from>
    <xdr:to>
      <xdr:col>3</xdr:col>
      <xdr:colOff>292100</xdr:colOff>
      <xdr:row>466</xdr:row>
      <xdr:rowOff>539296</xdr:rowOff>
    </xdr:to>
    <xdr:pic>
      <xdr:nvPicPr>
        <xdr:cNvPr id="2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2050" y="31101619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376918</xdr:colOff>
      <xdr:row>466</xdr:row>
      <xdr:rowOff>325211</xdr:rowOff>
    </xdr:from>
    <xdr:to>
      <xdr:col>3</xdr:col>
      <xdr:colOff>595993</xdr:colOff>
      <xdr:row>466</xdr:row>
      <xdr:rowOff>544286</xdr:rowOff>
    </xdr:to>
    <xdr:pic>
      <xdr:nvPicPr>
        <xdr:cNvPr id="2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77368" y="31102118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497</xdr:row>
      <xdr:rowOff>279400</xdr:rowOff>
    </xdr:from>
    <xdr:to>
      <xdr:col>3</xdr:col>
      <xdr:colOff>196850</xdr:colOff>
      <xdr:row>497</xdr:row>
      <xdr:rowOff>498475</xdr:rowOff>
    </xdr:to>
    <xdr:pic>
      <xdr:nvPicPr>
        <xdr:cNvPr id="2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317113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497</xdr:row>
      <xdr:rowOff>257175</xdr:rowOff>
    </xdr:from>
    <xdr:to>
      <xdr:col>3</xdr:col>
      <xdr:colOff>514350</xdr:colOff>
      <xdr:row>497</xdr:row>
      <xdr:rowOff>476250</xdr:rowOff>
    </xdr:to>
    <xdr:pic>
      <xdr:nvPicPr>
        <xdr:cNvPr id="2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331689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534</xdr:row>
      <xdr:rowOff>279400</xdr:rowOff>
    </xdr:from>
    <xdr:to>
      <xdr:col>3</xdr:col>
      <xdr:colOff>196850</xdr:colOff>
      <xdr:row>534</xdr:row>
      <xdr:rowOff>498475</xdr:rowOff>
    </xdr:to>
    <xdr:pic>
      <xdr:nvPicPr>
        <xdr:cNvPr id="2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517709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534</xdr:row>
      <xdr:rowOff>257175</xdr:rowOff>
    </xdr:from>
    <xdr:to>
      <xdr:col>3</xdr:col>
      <xdr:colOff>514350</xdr:colOff>
      <xdr:row>534</xdr:row>
      <xdr:rowOff>476250</xdr:rowOff>
    </xdr:to>
    <xdr:pic>
      <xdr:nvPicPr>
        <xdr:cNvPr id="2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3517487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562</xdr:row>
      <xdr:rowOff>279400</xdr:rowOff>
    </xdr:from>
    <xdr:to>
      <xdr:col>3</xdr:col>
      <xdr:colOff>196850</xdr:colOff>
      <xdr:row>562</xdr:row>
      <xdr:rowOff>498475</xdr:rowOff>
    </xdr:to>
    <xdr:pic>
      <xdr:nvPicPr>
        <xdr:cNvPr id="2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712686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562</xdr:row>
      <xdr:rowOff>257175</xdr:rowOff>
    </xdr:from>
    <xdr:to>
      <xdr:col>3</xdr:col>
      <xdr:colOff>514350</xdr:colOff>
      <xdr:row>562</xdr:row>
      <xdr:rowOff>476250</xdr:rowOff>
    </xdr:to>
    <xdr:pic>
      <xdr:nvPicPr>
        <xdr:cNvPr id="2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3712464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590</xdr:row>
      <xdr:rowOff>279400</xdr:rowOff>
    </xdr:from>
    <xdr:to>
      <xdr:col>3</xdr:col>
      <xdr:colOff>196850</xdr:colOff>
      <xdr:row>590</xdr:row>
      <xdr:rowOff>498475</xdr:rowOff>
    </xdr:to>
    <xdr:pic>
      <xdr:nvPicPr>
        <xdr:cNvPr id="2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91680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590</xdr:row>
      <xdr:rowOff>257175</xdr:rowOff>
    </xdr:from>
    <xdr:to>
      <xdr:col>3</xdr:col>
      <xdr:colOff>514350</xdr:colOff>
      <xdr:row>590</xdr:row>
      <xdr:rowOff>476250</xdr:rowOff>
    </xdr:to>
    <xdr:pic>
      <xdr:nvPicPr>
        <xdr:cNvPr id="2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391658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618</xdr:row>
      <xdr:rowOff>279400</xdr:rowOff>
    </xdr:from>
    <xdr:to>
      <xdr:col>3</xdr:col>
      <xdr:colOff>196850</xdr:colOff>
      <xdr:row>618</xdr:row>
      <xdr:rowOff>498475</xdr:rowOff>
    </xdr:to>
    <xdr:pic>
      <xdr:nvPicPr>
        <xdr:cNvPr id="2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11064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618</xdr:row>
      <xdr:rowOff>257175</xdr:rowOff>
    </xdr:from>
    <xdr:to>
      <xdr:col>3</xdr:col>
      <xdr:colOff>514350</xdr:colOff>
      <xdr:row>618</xdr:row>
      <xdr:rowOff>476250</xdr:rowOff>
    </xdr:to>
    <xdr:pic>
      <xdr:nvPicPr>
        <xdr:cNvPr id="2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411041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650</xdr:row>
      <xdr:rowOff>279400</xdr:rowOff>
    </xdr:from>
    <xdr:to>
      <xdr:col>3</xdr:col>
      <xdr:colOff>196850</xdr:colOff>
      <xdr:row>650</xdr:row>
      <xdr:rowOff>498475</xdr:rowOff>
    </xdr:to>
    <xdr:pic>
      <xdr:nvPicPr>
        <xdr:cNvPr id="2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339526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650</xdr:row>
      <xdr:rowOff>257175</xdr:rowOff>
    </xdr:from>
    <xdr:to>
      <xdr:col>3</xdr:col>
      <xdr:colOff>514350</xdr:colOff>
      <xdr:row>650</xdr:row>
      <xdr:rowOff>476250</xdr:rowOff>
    </xdr:to>
    <xdr:pic>
      <xdr:nvPicPr>
        <xdr:cNvPr id="2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433930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678</xdr:row>
      <xdr:rowOff>279400</xdr:rowOff>
    </xdr:from>
    <xdr:to>
      <xdr:col>3</xdr:col>
      <xdr:colOff>196850</xdr:colOff>
      <xdr:row>678</xdr:row>
      <xdr:rowOff>498475</xdr:rowOff>
    </xdr:to>
    <xdr:pic>
      <xdr:nvPicPr>
        <xdr:cNvPr id="2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51269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678</xdr:row>
      <xdr:rowOff>257175</xdr:rowOff>
    </xdr:from>
    <xdr:to>
      <xdr:col>3</xdr:col>
      <xdr:colOff>514350</xdr:colOff>
      <xdr:row>678</xdr:row>
      <xdr:rowOff>476250</xdr:rowOff>
    </xdr:to>
    <xdr:pic>
      <xdr:nvPicPr>
        <xdr:cNvPr id="2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451246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706</xdr:row>
      <xdr:rowOff>279400</xdr:rowOff>
    </xdr:from>
    <xdr:to>
      <xdr:col>3</xdr:col>
      <xdr:colOff>196850</xdr:colOff>
      <xdr:row>706</xdr:row>
      <xdr:rowOff>498475</xdr:rowOff>
    </xdr:to>
    <xdr:pic>
      <xdr:nvPicPr>
        <xdr:cNvPr id="2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70928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706</xdr:row>
      <xdr:rowOff>257175</xdr:rowOff>
    </xdr:from>
    <xdr:to>
      <xdr:col>3</xdr:col>
      <xdr:colOff>514350</xdr:colOff>
      <xdr:row>706</xdr:row>
      <xdr:rowOff>476250</xdr:rowOff>
    </xdr:to>
    <xdr:pic>
      <xdr:nvPicPr>
        <xdr:cNvPr id="2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470906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734</xdr:row>
      <xdr:rowOff>279400</xdr:rowOff>
    </xdr:from>
    <xdr:to>
      <xdr:col>3</xdr:col>
      <xdr:colOff>196850</xdr:colOff>
      <xdr:row>734</xdr:row>
      <xdr:rowOff>498475</xdr:rowOff>
    </xdr:to>
    <xdr:pic>
      <xdr:nvPicPr>
        <xdr:cNvPr id="2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904835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734</xdr:row>
      <xdr:rowOff>257175</xdr:rowOff>
    </xdr:from>
    <xdr:to>
      <xdr:col>3</xdr:col>
      <xdr:colOff>514350</xdr:colOff>
      <xdr:row>734</xdr:row>
      <xdr:rowOff>476250</xdr:rowOff>
    </xdr:to>
    <xdr:pic>
      <xdr:nvPicPr>
        <xdr:cNvPr id="2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490461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762</xdr:row>
      <xdr:rowOff>279400</xdr:rowOff>
    </xdr:from>
    <xdr:to>
      <xdr:col>3</xdr:col>
      <xdr:colOff>196850</xdr:colOff>
      <xdr:row>762</xdr:row>
      <xdr:rowOff>498475</xdr:rowOff>
    </xdr:to>
    <xdr:pic>
      <xdr:nvPicPr>
        <xdr:cNvPr id="2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1017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762</xdr:row>
      <xdr:rowOff>257175</xdr:rowOff>
    </xdr:from>
    <xdr:to>
      <xdr:col>3</xdr:col>
      <xdr:colOff>514350</xdr:colOff>
      <xdr:row>762</xdr:row>
      <xdr:rowOff>476250</xdr:rowOff>
    </xdr:to>
    <xdr:pic>
      <xdr:nvPicPr>
        <xdr:cNvPr id="2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510149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790</xdr:row>
      <xdr:rowOff>279400</xdr:rowOff>
    </xdr:from>
    <xdr:to>
      <xdr:col>3</xdr:col>
      <xdr:colOff>196850</xdr:colOff>
      <xdr:row>790</xdr:row>
      <xdr:rowOff>498475</xdr:rowOff>
    </xdr:to>
    <xdr:pic>
      <xdr:nvPicPr>
        <xdr:cNvPr id="3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29278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790</xdr:row>
      <xdr:rowOff>257175</xdr:rowOff>
    </xdr:from>
    <xdr:to>
      <xdr:col>3</xdr:col>
      <xdr:colOff>514350</xdr:colOff>
      <xdr:row>790</xdr:row>
      <xdr:rowOff>476250</xdr:rowOff>
    </xdr:to>
    <xdr:pic>
      <xdr:nvPicPr>
        <xdr:cNvPr id="3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529256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818</xdr:row>
      <xdr:rowOff>279400</xdr:rowOff>
    </xdr:from>
    <xdr:to>
      <xdr:col>3</xdr:col>
      <xdr:colOff>196850</xdr:colOff>
      <xdr:row>818</xdr:row>
      <xdr:rowOff>498475</xdr:rowOff>
    </xdr:to>
    <xdr:pic>
      <xdr:nvPicPr>
        <xdr:cNvPr id="3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49033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818</xdr:row>
      <xdr:rowOff>257175</xdr:rowOff>
    </xdr:from>
    <xdr:to>
      <xdr:col>3</xdr:col>
      <xdr:colOff>514350</xdr:colOff>
      <xdr:row>818</xdr:row>
      <xdr:rowOff>476250</xdr:rowOff>
    </xdr:to>
    <xdr:pic>
      <xdr:nvPicPr>
        <xdr:cNvPr id="3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549011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846</xdr:row>
      <xdr:rowOff>279400</xdr:rowOff>
    </xdr:from>
    <xdr:to>
      <xdr:col>3</xdr:col>
      <xdr:colOff>196850</xdr:colOff>
      <xdr:row>846</xdr:row>
      <xdr:rowOff>498475</xdr:rowOff>
    </xdr:to>
    <xdr:pic>
      <xdr:nvPicPr>
        <xdr:cNvPr id="3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69560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846</xdr:row>
      <xdr:rowOff>257175</xdr:rowOff>
    </xdr:from>
    <xdr:to>
      <xdr:col>3</xdr:col>
      <xdr:colOff>514350</xdr:colOff>
      <xdr:row>846</xdr:row>
      <xdr:rowOff>476250</xdr:rowOff>
    </xdr:to>
    <xdr:pic>
      <xdr:nvPicPr>
        <xdr:cNvPr id="3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569537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874</xdr:row>
      <xdr:rowOff>279400</xdr:rowOff>
    </xdr:from>
    <xdr:to>
      <xdr:col>3</xdr:col>
      <xdr:colOff>196850</xdr:colOff>
      <xdr:row>874</xdr:row>
      <xdr:rowOff>498475</xdr:rowOff>
    </xdr:to>
    <xdr:pic>
      <xdr:nvPicPr>
        <xdr:cNvPr id="3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897721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874</xdr:row>
      <xdr:rowOff>257175</xdr:rowOff>
    </xdr:from>
    <xdr:to>
      <xdr:col>3</xdr:col>
      <xdr:colOff>514350</xdr:colOff>
      <xdr:row>874</xdr:row>
      <xdr:rowOff>476250</xdr:rowOff>
    </xdr:to>
    <xdr:pic>
      <xdr:nvPicPr>
        <xdr:cNvPr id="3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5897499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898</xdr:row>
      <xdr:rowOff>279400</xdr:rowOff>
    </xdr:from>
    <xdr:to>
      <xdr:col>3</xdr:col>
      <xdr:colOff>196850</xdr:colOff>
      <xdr:row>898</xdr:row>
      <xdr:rowOff>498475</xdr:rowOff>
    </xdr:to>
    <xdr:pic>
      <xdr:nvPicPr>
        <xdr:cNvPr id="3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09727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898</xdr:row>
      <xdr:rowOff>257175</xdr:rowOff>
    </xdr:from>
    <xdr:to>
      <xdr:col>3</xdr:col>
      <xdr:colOff>514350</xdr:colOff>
      <xdr:row>898</xdr:row>
      <xdr:rowOff>476250</xdr:rowOff>
    </xdr:to>
    <xdr:pic>
      <xdr:nvPicPr>
        <xdr:cNvPr id="3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609704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926</xdr:row>
      <xdr:rowOff>279400</xdr:rowOff>
    </xdr:from>
    <xdr:to>
      <xdr:col>3</xdr:col>
      <xdr:colOff>196850</xdr:colOff>
      <xdr:row>926</xdr:row>
      <xdr:rowOff>498475</xdr:rowOff>
    </xdr:to>
    <xdr:pic>
      <xdr:nvPicPr>
        <xdr:cNvPr id="3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296723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926</xdr:row>
      <xdr:rowOff>257175</xdr:rowOff>
    </xdr:from>
    <xdr:to>
      <xdr:col>3</xdr:col>
      <xdr:colOff>514350</xdr:colOff>
      <xdr:row>926</xdr:row>
      <xdr:rowOff>476250</xdr:rowOff>
    </xdr:to>
    <xdr:pic>
      <xdr:nvPicPr>
        <xdr:cNvPr id="3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6296501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954</xdr:row>
      <xdr:rowOff>279400</xdr:rowOff>
    </xdr:from>
    <xdr:to>
      <xdr:col>3</xdr:col>
      <xdr:colOff>196850</xdr:colOff>
      <xdr:row>954</xdr:row>
      <xdr:rowOff>498475</xdr:rowOff>
    </xdr:to>
    <xdr:pic>
      <xdr:nvPicPr>
        <xdr:cNvPr id="3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50303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954</xdr:row>
      <xdr:rowOff>257175</xdr:rowOff>
    </xdr:from>
    <xdr:to>
      <xdr:col>3</xdr:col>
      <xdr:colOff>514350</xdr:colOff>
      <xdr:row>954</xdr:row>
      <xdr:rowOff>476250</xdr:rowOff>
    </xdr:to>
    <xdr:pic>
      <xdr:nvPicPr>
        <xdr:cNvPr id="3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650281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987</xdr:row>
      <xdr:rowOff>279400</xdr:rowOff>
    </xdr:from>
    <xdr:to>
      <xdr:col>3</xdr:col>
      <xdr:colOff>196850</xdr:colOff>
      <xdr:row>987</xdr:row>
      <xdr:rowOff>498475</xdr:rowOff>
    </xdr:to>
    <xdr:pic>
      <xdr:nvPicPr>
        <xdr:cNvPr id="3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75182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987</xdr:row>
      <xdr:rowOff>257175</xdr:rowOff>
    </xdr:from>
    <xdr:to>
      <xdr:col>3</xdr:col>
      <xdr:colOff>514350</xdr:colOff>
      <xdr:row>987</xdr:row>
      <xdr:rowOff>476250</xdr:rowOff>
    </xdr:to>
    <xdr:pic>
      <xdr:nvPicPr>
        <xdr:cNvPr id="3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675160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1015</xdr:row>
      <xdr:rowOff>279400</xdr:rowOff>
    </xdr:from>
    <xdr:to>
      <xdr:col>3</xdr:col>
      <xdr:colOff>196850</xdr:colOff>
      <xdr:row>1015</xdr:row>
      <xdr:rowOff>498475</xdr:rowOff>
    </xdr:to>
    <xdr:pic>
      <xdr:nvPicPr>
        <xdr:cNvPr id="3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946423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1015</xdr:row>
      <xdr:rowOff>257175</xdr:rowOff>
    </xdr:from>
    <xdr:to>
      <xdr:col>3</xdr:col>
      <xdr:colOff>514350</xdr:colOff>
      <xdr:row>1015</xdr:row>
      <xdr:rowOff>476250</xdr:rowOff>
    </xdr:to>
    <xdr:pic>
      <xdr:nvPicPr>
        <xdr:cNvPr id="3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694620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1043</xdr:row>
      <xdr:rowOff>279400</xdr:rowOff>
    </xdr:from>
    <xdr:to>
      <xdr:col>3</xdr:col>
      <xdr:colOff>196850</xdr:colOff>
      <xdr:row>1043</xdr:row>
      <xdr:rowOff>498475</xdr:rowOff>
    </xdr:to>
    <xdr:pic>
      <xdr:nvPicPr>
        <xdr:cNvPr id="3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142924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1043</xdr:row>
      <xdr:rowOff>257175</xdr:rowOff>
    </xdr:from>
    <xdr:to>
      <xdr:col>3</xdr:col>
      <xdr:colOff>514350</xdr:colOff>
      <xdr:row>1043</xdr:row>
      <xdr:rowOff>476250</xdr:rowOff>
    </xdr:to>
    <xdr:pic>
      <xdr:nvPicPr>
        <xdr:cNvPr id="3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142702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1074</xdr:row>
      <xdr:rowOff>279400</xdr:rowOff>
    </xdr:from>
    <xdr:to>
      <xdr:col>3</xdr:col>
      <xdr:colOff>196850</xdr:colOff>
      <xdr:row>1074</xdr:row>
      <xdr:rowOff>498475</xdr:rowOff>
    </xdr:to>
    <xdr:pic>
      <xdr:nvPicPr>
        <xdr:cNvPr id="3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33894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1074</xdr:row>
      <xdr:rowOff>257175</xdr:rowOff>
    </xdr:from>
    <xdr:to>
      <xdr:col>3</xdr:col>
      <xdr:colOff>514350</xdr:colOff>
      <xdr:row>1074</xdr:row>
      <xdr:rowOff>476250</xdr:rowOff>
    </xdr:to>
    <xdr:pic>
      <xdr:nvPicPr>
        <xdr:cNvPr id="3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33872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1102</xdr:row>
      <xdr:rowOff>279400</xdr:rowOff>
    </xdr:from>
    <xdr:to>
      <xdr:col>3</xdr:col>
      <xdr:colOff>196850</xdr:colOff>
      <xdr:row>1102</xdr:row>
      <xdr:rowOff>498475</xdr:rowOff>
    </xdr:to>
    <xdr:pic>
      <xdr:nvPicPr>
        <xdr:cNvPr id="3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538878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1102</xdr:row>
      <xdr:rowOff>257175</xdr:rowOff>
    </xdr:from>
    <xdr:to>
      <xdr:col>3</xdr:col>
      <xdr:colOff>514350</xdr:colOff>
      <xdr:row>1102</xdr:row>
      <xdr:rowOff>476250</xdr:rowOff>
    </xdr:to>
    <xdr:pic>
      <xdr:nvPicPr>
        <xdr:cNvPr id="3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538656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1130</xdr:row>
      <xdr:rowOff>279400</xdr:rowOff>
    </xdr:from>
    <xdr:to>
      <xdr:col>3</xdr:col>
      <xdr:colOff>196850</xdr:colOff>
      <xdr:row>1130</xdr:row>
      <xdr:rowOff>498475</xdr:rowOff>
    </xdr:to>
    <xdr:pic>
      <xdr:nvPicPr>
        <xdr:cNvPr id="3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739951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1130</xdr:row>
      <xdr:rowOff>257175</xdr:rowOff>
    </xdr:from>
    <xdr:to>
      <xdr:col>3</xdr:col>
      <xdr:colOff>514350</xdr:colOff>
      <xdr:row>1130</xdr:row>
      <xdr:rowOff>476250</xdr:rowOff>
    </xdr:to>
    <xdr:pic>
      <xdr:nvPicPr>
        <xdr:cNvPr id="3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73972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1158</xdr:row>
      <xdr:rowOff>279400</xdr:rowOff>
    </xdr:from>
    <xdr:to>
      <xdr:col>3</xdr:col>
      <xdr:colOff>196850</xdr:colOff>
      <xdr:row>1158</xdr:row>
      <xdr:rowOff>498475</xdr:rowOff>
    </xdr:to>
    <xdr:pic>
      <xdr:nvPicPr>
        <xdr:cNvPr id="3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928165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1158</xdr:row>
      <xdr:rowOff>257175</xdr:rowOff>
    </xdr:from>
    <xdr:to>
      <xdr:col>3</xdr:col>
      <xdr:colOff>514350</xdr:colOff>
      <xdr:row>1158</xdr:row>
      <xdr:rowOff>476250</xdr:rowOff>
    </xdr:to>
    <xdr:pic>
      <xdr:nvPicPr>
        <xdr:cNvPr id="3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92794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1214</xdr:row>
      <xdr:rowOff>279400</xdr:rowOff>
    </xdr:from>
    <xdr:to>
      <xdr:col>3</xdr:col>
      <xdr:colOff>196850</xdr:colOff>
      <xdr:row>1214</xdr:row>
      <xdr:rowOff>498475</xdr:rowOff>
    </xdr:to>
    <xdr:pic>
      <xdr:nvPicPr>
        <xdr:cNvPr id="3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334502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1214</xdr:row>
      <xdr:rowOff>257175</xdr:rowOff>
    </xdr:from>
    <xdr:to>
      <xdr:col>3</xdr:col>
      <xdr:colOff>514350</xdr:colOff>
      <xdr:row>1214</xdr:row>
      <xdr:rowOff>476250</xdr:rowOff>
    </xdr:to>
    <xdr:pic>
      <xdr:nvPicPr>
        <xdr:cNvPr id="3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334279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1242</xdr:row>
      <xdr:rowOff>279400</xdr:rowOff>
    </xdr:from>
    <xdr:to>
      <xdr:col>3</xdr:col>
      <xdr:colOff>196850</xdr:colOff>
      <xdr:row>1242</xdr:row>
      <xdr:rowOff>498475</xdr:rowOff>
    </xdr:to>
    <xdr:pic>
      <xdr:nvPicPr>
        <xdr:cNvPr id="3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53062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1242</xdr:row>
      <xdr:rowOff>257175</xdr:rowOff>
    </xdr:from>
    <xdr:to>
      <xdr:col>3</xdr:col>
      <xdr:colOff>514350</xdr:colOff>
      <xdr:row>1242</xdr:row>
      <xdr:rowOff>476250</xdr:rowOff>
    </xdr:to>
    <xdr:pic>
      <xdr:nvPicPr>
        <xdr:cNvPr id="3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53039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1270</xdr:row>
      <xdr:rowOff>279400</xdr:rowOff>
    </xdr:from>
    <xdr:to>
      <xdr:col>3</xdr:col>
      <xdr:colOff>196850</xdr:colOff>
      <xdr:row>1270</xdr:row>
      <xdr:rowOff>498475</xdr:rowOff>
    </xdr:to>
    <xdr:pic>
      <xdr:nvPicPr>
        <xdr:cNvPr id="3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72940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1270</xdr:row>
      <xdr:rowOff>257175</xdr:rowOff>
    </xdr:from>
    <xdr:to>
      <xdr:col>3</xdr:col>
      <xdr:colOff>514350</xdr:colOff>
      <xdr:row>1270</xdr:row>
      <xdr:rowOff>476250</xdr:rowOff>
    </xdr:to>
    <xdr:pic>
      <xdr:nvPicPr>
        <xdr:cNvPr id="3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72918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1298</xdr:row>
      <xdr:rowOff>279400</xdr:rowOff>
    </xdr:from>
    <xdr:to>
      <xdr:col>3</xdr:col>
      <xdr:colOff>196850</xdr:colOff>
      <xdr:row>1298</xdr:row>
      <xdr:rowOff>498475</xdr:rowOff>
    </xdr:to>
    <xdr:pic>
      <xdr:nvPicPr>
        <xdr:cNvPr id="3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93152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1298</xdr:row>
      <xdr:rowOff>257175</xdr:rowOff>
    </xdr:from>
    <xdr:to>
      <xdr:col>3</xdr:col>
      <xdr:colOff>514350</xdr:colOff>
      <xdr:row>1298</xdr:row>
      <xdr:rowOff>476250</xdr:rowOff>
    </xdr:to>
    <xdr:pic>
      <xdr:nvPicPr>
        <xdr:cNvPr id="3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93130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1326</xdr:row>
      <xdr:rowOff>279400</xdr:rowOff>
    </xdr:from>
    <xdr:to>
      <xdr:col>3</xdr:col>
      <xdr:colOff>196850</xdr:colOff>
      <xdr:row>1326</xdr:row>
      <xdr:rowOff>498475</xdr:rowOff>
    </xdr:to>
    <xdr:pic>
      <xdr:nvPicPr>
        <xdr:cNvPr id="3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132030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1326</xdr:row>
      <xdr:rowOff>257175</xdr:rowOff>
    </xdr:from>
    <xdr:to>
      <xdr:col>3</xdr:col>
      <xdr:colOff>514350</xdr:colOff>
      <xdr:row>1326</xdr:row>
      <xdr:rowOff>476250</xdr:rowOff>
    </xdr:to>
    <xdr:pic>
      <xdr:nvPicPr>
        <xdr:cNvPr id="3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13180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1354</xdr:row>
      <xdr:rowOff>279400</xdr:rowOff>
    </xdr:from>
    <xdr:to>
      <xdr:col>3</xdr:col>
      <xdr:colOff>196850</xdr:colOff>
      <xdr:row>1354</xdr:row>
      <xdr:rowOff>498475</xdr:rowOff>
    </xdr:to>
    <xdr:pic>
      <xdr:nvPicPr>
        <xdr:cNvPr id="3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32653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1354</xdr:row>
      <xdr:rowOff>257175</xdr:rowOff>
    </xdr:from>
    <xdr:to>
      <xdr:col>3</xdr:col>
      <xdr:colOff>514350</xdr:colOff>
      <xdr:row>1354</xdr:row>
      <xdr:rowOff>476250</xdr:rowOff>
    </xdr:to>
    <xdr:pic>
      <xdr:nvPicPr>
        <xdr:cNvPr id="3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32630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1382</xdr:row>
      <xdr:rowOff>279400</xdr:rowOff>
    </xdr:from>
    <xdr:to>
      <xdr:col>3</xdr:col>
      <xdr:colOff>196850</xdr:colOff>
      <xdr:row>1382</xdr:row>
      <xdr:rowOff>498475</xdr:rowOff>
    </xdr:to>
    <xdr:pic>
      <xdr:nvPicPr>
        <xdr:cNvPr id="3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20650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1382</xdr:row>
      <xdr:rowOff>257175</xdr:rowOff>
    </xdr:from>
    <xdr:to>
      <xdr:col>3</xdr:col>
      <xdr:colOff>514350</xdr:colOff>
      <xdr:row>1382</xdr:row>
      <xdr:rowOff>476250</xdr:rowOff>
    </xdr:to>
    <xdr:pic>
      <xdr:nvPicPr>
        <xdr:cNvPr id="3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52042800"/>
          <a:ext cx="2190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1410</xdr:row>
      <xdr:rowOff>279400</xdr:rowOff>
    </xdr:from>
    <xdr:to>
      <xdr:col>3</xdr:col>
      <xdr:colOff>196850</xdr:colOff>
      <xdr:row>1410</xdr:row>
      <xdr:rowOff>498475</xdr:rowOff>
    </xdr:to>
    <xdr:pic>
      <xdr:nvPicPr>
        <xdr:cNvPr id="3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71134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1410</xdr:row>
      <xdr:rowOff>257175</xdr:rowOff>
    </xdr:from>
    <xdr:to>
      <xdr:col>3</xdr:col>
      <xdr:colOff>514350</xdr:colOff>
      <xdr:row>1410</xdr:row>
      <xdr:rowOff>476250</xdr:rowOff>
    </xdr:to>
    <xdr:pic>
      <xdr:nvPicPr>
        <xdr:cNvPr id="3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71111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1438</xdr:row>
      <xdr:rowOff>279400</xdr:rowOff>
    </xdr:from>
    <xdr:to>
      <xdr:col>3</xdr:col>
      <xdr:colOff>196850</xdr:colOff>
      <xdr:row>1438</xdr:row>
      <xdr:rowOff>498475</xdr:rowOff>
    </xdr:to>
    <xdr:pic>
      <xdr:nvPicPr>
        <xdr:cNvPr id="3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90574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1438</xdr:row>
      <xdr:rowOff>257175</xdr:rowOff>
    </xdr:from>
    <xdr:to>
      <xdr:col>3</xdr:col>
      <xdr:colOff>514350</xdr:colOff>
      <xdr:row>1438</xdr:row>
      <xdr:rowOff>476250</xdr:rowOff>
    </xdr:to>
    <xdr:pic>
      <xdr:nvPicPr>
        <xdr:cNvPr id="3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90552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1452</xdr:row>
      <xdr:rowOff>279400</xdr:rowOff>
    </xdr:from>
    <xdr:to>
      <xdr:col>3</xdr:col>
      <xdr:colOff>196850</xdr:colOff>
      <xdr:row>1452</xdr:row>
      <xdr:rowOff>498475</xdr:rowOff>
    </xdr:to>
    <xdr:pic>
      <xdr:nvPicPr>
        <xdr:cNvPr id="3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196449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1452</xdr:row>
      <xdr:rowOff>257175</xdr:rowOff>
    </xdr:from>
    <xdr:to>
      <xdr:col>3</xdr:col>
      <xdr:colOff>514350</xdr:colOff>
      <xdr:row>1452</xdr:row>
      <xdr:rowOff>476250</xdr:rowOff>
    </xdr:to>
    <xdr:pic>
      <xdr:nvPicPr>
        <xdr:cNvPr id="3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19622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</xdr:row>
      <xdr:rowOff>279400</xdr:rowOff>
    </xdr:from>
    <xdr:to>
      <xdr:col>3</xdr:col>
      <xdr:colOff>196850</xdr:colOff>
      <xdr:row>23</xdr:row>
      <xdr:rowOff>498475</xdr:rowOff>
    </xdr:to>
    <xdr:pic>
      <xdr:nvPicPr>
        <xdr:cNvPr id="3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814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</xdr:row>
      <xdr:rowOff>257175</xdr:rowOff>
    </xdr:from>
    <xdr:to>
      <xdr:col>3</xdr:col>
      <xdr:colOff>514350</xdr:colOff>
      <xdr:row>23</xdr:row>
      <xdr:rowOff>476250</xdr:rowOff>
    </xdr:to>
    <xdr:pic>
      <xdr:nvPicPr>
        <xdr:cNvPr id="3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3792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36</xdr:row>
      <xdr:rowOff>279400</xdr:rowOff>
    </xdr:from>
    <xdr:to>
      <xdr:col>3</xdr:col>
      <xdr:colOff>196850</xdr:colOff>
      <xdr:row>36</xdr:row>
      <xdr:rowOff>498475</xdr:rowOff>
    </xdr:to>
    <xdr:pic>
      <xdr:nvPicPr>
        <xdr:cNvPr id="3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2821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36</xdr:row>
      <xdr:rowOff>257175</xdr:rowOff>
    </xdr:from>
    <xdr:to>
      <xdr:col>3</xdr:col>
      <xdr:colOff>514350</xdr:colOff>
      <xdr:row>36</xdr:row>
      <xdr:rowOff>476250</xdr:rowOff>
    </xdr:to>
    <xdr:pic>
      <xdr:nvPicPr>
        <xdr:cNvPr id="3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2259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50</xdr:row>
      <xdr:rowOff>279400</xdr:rowOff>
    </xdr:from>
    <xdr:to>
      <xdr:col>3</xdr:col>
      <xdr:colOff>196850</xdr:colOff>
      <xdr:row>50</xdr:row>
      <xdr:rowOff>498475</xdr:rowOff>
    </xdr:to>
    <xdr:pic>
      <xdr:nvPicPr>
        <xdr:cNvPr id="3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2321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50</xdr:row>
      <xdr:rowOff>257175</xdr:rowOff>
    </xdr:from>
    <xdr:to>
      <xdr:col>3</xdr:col>
      <xdr:colOff>514350</xdr:colOff>
      <xdr:row>50</xdr:row>
      <xdr:rowOff>476250</xdr:rowOff>
    </xdr:to>
    <xdr:pic>
      <xdr:nvPicPr>
        <xdr:cNvPr id="3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32299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60</xdr:row>
      <xdr:rowOff>279400</xdr:rowOff>
    </xdr:from>
    <xdr:to>
      <xdr:col>3</xdr:col>
      <xdr:colOff>196850</xdr:colOff>
      <xdr:row>60</xdr:row>
      <xdr:rowOff>498475</xdr:rowOff>
    </xdr:to>
    <xdr:pic>
      <xdr:nvPicPr>
        <xdr:cNvPr id="3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93509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60</xdr:row>
      <xdr:rowOff>257175</xdr:rowOff>
    </xdr:from>
    <xdr:to>
      <xdr:col>3</xdr:col>
      <xdr:colOff>514350</xdr:colOff>
      <xdr:row>60</xdr:row>
      <xdr:rowOff>476250</xdr:rowOff>
    </xdr:to>
    <xdr:pic>
      <xdr:nvPicPr>
        <xdr:cNvPr id="3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393287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74</xdr:row>
      <xdr:rowOff>279400</xdr:rowOff>
    </xdr:from>
    <xdr:to>
      <xdr:col>3</xdr:col>
      <xdr:colOff>196850</xdr:colOff>
      <xdr:row>74</xdr:row>
      <xdr:rowOff>498475</xdr:rowOff>
    </xdr:to>
    <xdr:pic>
      <xdr:nvPicPr>
        <xdr:cNvPr id="3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8733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74</xdr:row>
      <xdr:rowOff>257175</xdr:rowOff>
    </xdr:from>
    <xdr:to>
      <xdr:col>3</xdr:col>
      <xdr:colOff>514350</xdr:colOff>
      <xdr:row>74</xdr:row>
      <xdr:rowOff>476250</xdr:rowOff>
    </xdr:to>
    <xdr:pic>
      <xdr:nvPicPr>
        <xdr:cNvPr id="3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48710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3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493385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83</xdr:row>
      <xdr:rowOff>257175</xdr:rowOff>
    </xdr:from>
    <xdr:to>
      <xdr:col>3</xdr:col>
      <xdr:colOff>514350</xdr:colOff>
      <xdr:row>83</xdr:row>
      <xdr:rowOff>476250</xdr:rowOff>
    </xdr:to>
    <xdr:pic>
      <xdr:nvPicPr>
        <xdr:cNvPr id="3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54911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92</xdr:row>
      <xdr:rowOff>279400</xdr:rowOff>
    </xdr:from>
    <xdr:to>
      <xdr:col>3</xdr:col>
      <xdr:colOff>196850</xdr:colOff>
      <xdr:row>92</xdr:row>
      <xdr:rowOff>498475</xdr:rowOff>
    </xdr:to>
    <xdr:pic>
      <xdr:nvPicPr>
        <xdr:cNvPr id="3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08393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92</xdr:row>
      <xdr:rowOff>257175</xdr:rowOff>
    </xdr:from>
    <xdr:to>
      <xdr:col>3</xdr:col>
      <xdr:colOff>514350</xdr:colOff>
      <xdr:row>92</xdr:row>
      <xdr:rowOff>476250</xdr:rowOff>
    </xdr:to>
    <xdr:pic>
      <xdr:nvPicPr>
        <xdr:cNvPr id="3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608171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102</xdr:row>
      <xdr:rowOff>279400</xdr:rowOff>
    </xdr:from>
    <xdr:to>
      <xdr:col>3</xdr:col>
      <xdr:colOff>196850</xdr:colOff>
      <xdr:row>102</xdr:row>
      <xdr:rowOff>498475</xdr:rowOff>
    </xdr:to>
    <xdr:pic>
      <xdr:nvPicPr>
        <xdr:cNvPr id="3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794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102</xdr:row>
      <xdr:rowOff>257175</xdr:rowOff>
    </xdr:from>
    <xdr:to>
      <xdr:col>3</xdr:col>
      <xdr:colOff>514350</xdr:colOff>
      <xdr:row>102</xdr:row>
      <xdr:rowOff>476250</xdr:rowOff>
    </xdr:to>
    <xdr:pic>
      <xdr:nvPicPr>
        <xdr:cNvPr id="3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67922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115</xdr:row>
      <xdr:rowOff>279400</xdr:rowOff>
    </xdr:from>
    <xdr:to>
      <xdr:col>3</xdr:col>
      <xdr:colOff>196850</xdr:colOff>
      <xdr:row>115</xdr:row>
      <xdr:rowOff>498475</xdr:rowOff>
    </xdr:to>
    <xdr:pic>
      <xdr:nvPicPr>
        <xdr:cNvPr id="3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5879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115</xdr:row>
      <xdr:rowOff>257175</xdr:rowOff>
    </xdr:from>
    <xdr:to>
      <xdr:col>3</xdr:col>
      <xdr:colOff>514350</xdr:colOff>
      <xdr:row>115</xdr:row>
      <xdr:rowOff>476250</xdr:rowOff>
    </xdr:to>
    <xdr:pic>
      <xdr:nvPicPr>
        <xdr:cNvPr id="3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75857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</xdr:row>
      <xdr:rowOff>279400</xdr:rowOff>
    </xdr:from>
    <xdr:to>
      <xdr:col>3</xdr:col>
      <xdr:colOff>196850</xdr:colOff>
      <xdr:row>125</xdr:row>
      <xdr:rowOff>498475</xdr:rowOff>
    </xdr:to>
    <xdr:pic>
      <xdr:nvPicPr>
        <xdr:cNvPr id="3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2727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125</xdr:row>
      <xdr:rowOff>257175</xdr:rowOff>
    </xdr:from>
    <xdr:to>
      <xdr:col>3</xdr:col>
      <xdr:colOff>514350</xdr:colOff>
      <xdr:row>125</xdr:row>
      <xdr:rowOff>476250</xdr:rowOff>
    </xdr:to>
    <xdr:pic>
      <xdr:nvPicPr>
        <xdr:cNvPr id="3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2705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3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9004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136</xdr:row>
      <xdr:rowOff>257175</xdr:rowOff>
    </xdr:from>
    <xdr:to>
      <xdr:col>3</xdr:col>
      <xdr:colOff>514350</xdr:colOff>
      <xdr:row>136</xdr:row>
      <xdr:rowOff>476250</xdr:rowOff>
    </xdr:to>
    <xdr:pic>
      <xdr:nvPicPr>
        <xdr:cNvPr id="3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8982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3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919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145</xdr:row>
      <xdr:rowOff>257175</xdr:rowOff>
    </xdr:from>
    <xdr:to>
      <xdr:col>3</xdr:col>
      <xdr:colOff>514350</xdr:colOff>
      <xdr:row>145</xdr:row>
      <xdr:rowOff>476250</xdr:rowOff>
    </xdr:to>
    <xdr:pic>
      <xdr:nvPicPr>
        <xdr:cNvPr id="3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958977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3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50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154</xdr:row>
      <xdr:rowOff>257175</xdr:rowOff>
    </xdr:from>
    <xdr:to>
      <xdr:col>3</xdr:col>
      <xdr:colOff>514350</xdr:colOff>
      <xdr:row>154</xdr:row>
      <xdr:rowOff>476250</xdr:rowOff>
    </xdr:to>
    <xdr:pic>
      <xdr:nvPicPr>
        <xdr:cNvPr id="3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02479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167</xdr:row>
      <xdr:rowOff>279400</xdr:rowOff>
    </xdr:from>
    <xdr:to>
      <xdr:col>3</xdr:col>
      <xdr:colOff>196850</xdr:colOff>
      <xdr:row>167</xdr:row>
      <xdr:rowOff>498475</xdr:rowOff>
    </xdr:to>
    <xdr:pic>
      <xdr:nvPicPr>
        <xdr:cNvPr id="3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157902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167</xdr:row>
      <xdr:rowOff>257175</xdr:rowOff>
    </xdr:from>
    <xdr:to>
      <xdr:col>3</xdr:col>
      <xdr:colOff>514350</xdr:colOff>
      <xdr:row>167</xdr:row>
      <xdr:rowOff>476250</xdr:rowOff>
    </xdr:to>
    <xdr:pic>
      <xdr:nvPicPr>
        <xdr:cNvPr id="3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115568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3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960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176</xdr:row>
      <xdr:rowOff>257175</xdr:rowOff>
    </xdr:from>
    <xdr:to>
      <xdr:col>3</xdr:col>
      <xdr:colOff>514350</xdr:colOff>
      <xdr:row>176</xdr:row>
      <xdr:rowOff>476250</xdr:rowOff>
    </xdr:to>
    <xdr:pic>
      <xdr:nvPicPr>
        <xdr:cNvPr id="3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17938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3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4675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186</xdr:row>
      <xdr:rowOff>257175</xdr:rowOff>
    </xdr:from>
    <xdr:to>
      <xdr:col>3</xdr:col>
      <xdr:colOff>514350</xdr:colOff>
      <xdr:row>186</xdr:row>
      <xdr:rowOff>476250</xdr:rowOff>
    </xdr:to>
    <xdr:pic>
      <xdr:nvPicPr>
        <xdr:cNvPr id="3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24653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187</xdr:row>
      <xdr:rowOff>0</xdr:rowOff>
    </xdr:from>
    <xdr:to>
      <xdr:col>3</xdr:col>
      <xdr:colOff>196850</xdr:colOff>
      <xdr:row>187</xdr:row>
      <xdr:rowOff>0</xdr:rowOff>
    </xdr:to>
    <xdr:pic>
      <xdr:nvPicPr>
        <xdr:cNvPr id="3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48918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3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0467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196</xdr:row>
      <xdr:rowOff>257175</xdr:rowOff>
    </xdr:from>
    <xdr:to>
      <xdr:col>3</xdr:col>
      <xdr:colOff>514350</xdr:colOff>
      <xdr:row>196</xdr:row>
      <xdr:rowOff>476250</xdr:rowOff>
    </xdr:to>
    <xdr:pic>
      <xdr:nvPicPr>
        <xdr:cNvPr id="3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30444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3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362487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206</xdr:row>
      <xdr:rowOff>257175</xdr:rowOff>
    </xdr:from>
    <xdr:to>
      <xdr:col>3</xdr:col>
      <xdr:colOff>514350</xdr:colOff>
      <xdr:row>206</xdr:row>
      <xdr:rowOff>476250</xdr:rowOff>
    </xdr:to>
    <xdr:pic>
      <xdr:nvPicPr>
        <xdr:cNvPr id="3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36226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3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422209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215</xdr:row>
      <xdr:rowOff>257175</xdr:rowOff>
    </xdr:from>
    <xdr:to>
      <xdr:col>3</xdr:col>
      <xdr:colOff>514350</xdr:colOff>
      <xdr:row>215</xdr:row>
      <xdr:rowOff>476250</xdr:rowOff>
    </xdr:to>
    <xdr:pic>
      <xdr:nvPicPr>
        <xdr:cNvPr id="4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421987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227</xdr:row>
      <xdr:rowOff>279400</xdr:rowOff>
    </xdr:from>
    <xdr:to>
      <xdr:col>3</xdr:col>
      <xdr:colOff>196850</xdr:colOff>
      <xdr:row>227</xdr:row>
      <xdr:rowOff>498475</xdr:rowOff>
    </xdr:to>
    <xdr:pic>
      <xdr:nvPicPr>
        <xdr:cNvPr id="4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25555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227</xdr:row>
      <xdr:rowOff>257175</xdr:rowOff>
    </xdr:from>
    <xdr:to>
      <xdr:col>3</xdr:col>
      <xdr:colOff>514350</xdr:colOff>
      <xdr:row>227</xdr:row>
      <xdr:rowOff>476250</xdr:rowOff>
    </xdr:to>
    <xdr:pic>
      <xdr:nvPicPr>
        <xdr:cNvPr id="4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2533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236</xdr:row>
      <xdr:rowOff>279400</xdr:rowOff>
    </xdr:from>
    <xdr:to>
      <xdr:col>3</xdr:col>
      <xdr:colOff>196850</xdr:colOff>
      <xdr:row>236</xdr:row>
      <xdr:rowOff>498475</xdr:rowOff>
    </xdr:to>
    <xdr:pic>
      <xdr:nvPicPr>
        <xdr:cNvPr id="4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586706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236</xdr:row>
      <xdr:rowOff>257175</xdr:rowOff>
    </xdr:from>
    <xdr:to>
      <xdr:col>3</xdr:col>
      <xdr:colOff>514350</xdr:colOff>
      <xdr:row>236</xdr:row>
      <xdr:rowOff>476250</xdr:rowOff>
    </xdr:to>
    <xdr:pic>
      <xdr:nvPicPr>
        <xdr:cNvPr id="4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586484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245</xdr:row>
      <xdr:rowOff>279400</xdr:rowOff>
    </xdr:from>
    <xdr:to>
      <xdr:col>3</xdr:col>
      <xdr:colOff>196850</xdr:colOff>
      <xdr:row>245</xdr:row>
      <xdr:rowOff>498475</xdr:rowOff>
    </xdr:to>
    <xdr:pic>
      <xdr:nvPicPr>
        <xdr:cNvPr id="4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659191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245</xdr:row>
      <xdr:rowOff>257175</xdr:rowOff>
    </xdr:from>
    <xdr:to>
      <xdr:col>3</xdr:col>
      <xdr:colOff>514350</xdr:colOff>
      <xdr:row>245</xdr:row>
      <xdr:rowOff>476250</xdr:rowOff>
    </xdr:to>
    <xdr:pic>
      <xdr:nvPicPr>
        <xdr:cNvPr id="4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65896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36</xdr:row>
      <xdr:rowOff>279400</xdr:rowOff>
    </xdr:from>
    <xdr:to>
      <xdr:col>3</xdr:col>
      <xdr:colOff>196850</xdr:colOff>
      <xdr:row>36</xdr:row>
      <xdr:rowOff>498475</xdr:rowOff>
    </xdr:to>
    <xdr:pic>
      <xdr:nvPicPr>
        <xdr:cNvPr id="4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2821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36</xdr:row>
      <xdr:rowOff>279400</xdr:rowOff>
    </xdr:from>
    <xdr:to>
      <xdr:col>10</xdr:col>
      <xdr:colOff>196850</xdr:colOff>
      <xdr:row>36</xdr:row>
      <xdr:rowOff>498475</xdr:rowOff>
    </xdr:to>
    <xdr:pic>
      <xdr:nvPicPr>
        <xdr:cNvPr id="4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222821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36</xdr:row>
      <xdr:rowOff>279400</xdr:rowOff>
    </xdr:from>
    <xdr:to>
      <xdr:col>3</xdr:col>
      <xdr:colOff>196850</xdr:colOff>
      <xdr:row>36</xdr:row>
      <xdr:rowOff>498475</xdr:rowOff>
    </xdr:to>
    <xdr:pic>
      <xdr:nvPicPr>
        <xdr:cNvPr id="4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222821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50</xdr:row>
      <xdr:rowOff>279400</xdr:rowOff>
    </xdr:from>
    <xdr:to>
      <xdr:col>3</xdr:col>
      <xdr:colOff>196850</xdr:colOff>
      <xdr:row>50</xdr:row>
      <xdr:rowOff>498475</xdr:rowOff>
    </xdr:to>
    <xdr:pic>
      <xdr:nvPicPr>
        <xdr:cNvPr id="4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2321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50</xdr:row>
      <xdr:rowOff>279400</xdr:rowOff>
    </xdr:from>
    <xdr:to>
      <xdr:col>10</xdr:col>
      <xdr:colOff>196850</xdr:colOff>
      <xdr:row>50</xdr:row>
      <xdr:rowOff>498475</xdr:rowOff>
    </xdr:to>
    <xdr:pic>
      <xdr:nvPicPr>
        <xdr:cNvPr id="4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2321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50</xdr:row>
      <xdr:rowOff>279400</xdr:rowOff>
    </xdr:from>
    <xdr:to>
      <xdr:col>3</xdr:col>
      <xdr:colOff>196850</xdr:colOff>
      <xdr:row>50</xdr:row>
      <xdr:rowOff>498475</xdr:rowOff>
    </xdr:to>
    <xdr:pic>
      <xdr:nvPicPr>
        <xdr:cNvPr id="4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2321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50</xdr:row>
      <xdr:rowOff>279400</xdr:rowOff>
    </xdr:from>
    <xdr:to>
      <xdr:col>3</xdr:col>
      <xdr:colOff>196850</xdr:colOff>
      <xdr:row>50</xdr:row>
      <xdr:rowOff>498475</xdr:rowOff>
    </xdr:to>
    <xdr:pic>
      <xdr:nvPicPr>
        <xdr:cNvPr id="4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2321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50</xdr:row>
      <xdr:rowOff>279400</xdr:rowOff>
    </xdr:from>
    <xdr:to>
      <xdr:col>10</xdr:col>
      <xdr:colOff>196850</xdr:colOff>
      <xdr:row>50</xdr:row>
      <xdr:rowOff>498475</xdr:rowOff>
    </xdr:to>
    <xdr:pic>
      <xdr:nvPicPr>
        <xdr:cNvPr id="4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2321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50</xdr:row>
      <xdr:rowOff>279400</xdr:rowOff>
    </xdr:from>
    <xdr:to>
      <xdr:col>3</xdr:col>
      <xdr:colOff>196850</xdr:colOff>
      <xdr:row>50</xdr:row>
      <xdr:rowOff>498475</xdr:rowOff>
    </xdr:to>
    <xdr:pic>
      <xdr:nvPicPr>
        <xdr:cNvPr id="4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23215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60</xdr:row>
      <xdr:rowOff>279400</xdr:rowOff>
    </xdr:from>
    <xdr:to>
      <xdr:col>3</xdr:col>
      <xdr:colOff>196850</xdr:colOff>
      <xdr:row>60</xdr:row>
      <xdr:rowOff>498475</xdr:rowOff>
    </xdr:to>
    <xdr:pic>
      <xdr:nvPicPr>
        <xdr:cNvPr id="4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93509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60</xdr:row>
      <xdr:rowOff>279400</xdr:rowOff>
    </xdr:from>
    <xdr:to>
      <xdr:col>10</xdr:col>
      <xdr:colOff>196850</xdr:colOff>
      <xdr:row>60</xdr:row>
      <xdr:rowOff>498475</xdr:rowOff>
    </xdr:to>
    <xdr:pic>
      <xdr:nvPicPr>
        <xdr:cNvPr id="4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93509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60</xdr:row>
      <xdr:rowOff>279400</xdr:rowOff>
    </xdr:from>
    <xdr:to>
      <xdr:col>3</xdr:col>
      <xdr:colOff>196850</xdr:colOff>
      <xdr:row>60</xdr:row>
      <xdr:rowOff>498475</xdr:rowOff>
    </xdr:to>
    <xdr:pic>
      <xdr:nvPicPr>
        <xdr:cNvPr id="4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93509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60</xdr:row>
      <xdr:rowOff>279400</xdr:rowOff>
    </xdr:from>
    <xdr:to>
      <xdr:col>3</xdr:col>
      <xdr:colOff>196850</xdr:colOff>
      <xdr:row>60</xdr:row>
      <xdr:rowOff>498475</xdr:rowOff>
    </xdr:to>
    <xdr:pic>
      <xdr:nvPicPr>
        <xdr:cNvPr id="4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93509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60</xdr:row>
      <xdr:rowOff>279400</xdr:rowOff>
    </xdr:from>
    <xdr:to>
      <xdr:col>10</xdr:col>
      <xdr:colOff>196850</xdr:colOff>
      <xdr:row>60</xdr:row>
      <xdr:rowOff>498475</xdr:rowOff>
    </xdr:to>
    <xdr:pic>
      <xdr:nvPicPr>
        <xdr:cNvPr id="4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393509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60</xdr:row>
      <xdr:rowOff>279400</xdr:rowOff>
    </xdr:from>
    <xdr:to>
      <xdr:col>3</xdr:col>
      <xdr:colOff>196850</xdr:colOff>
      <xdr:row>60</xdr:row>
      <xdr:rowOff>498475</xdr:rowOff>
    </xdr:to>
    <xdr:pic>
      <xdr:nvPicPr>
        <xdr:cNvPr id="4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93509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74</xdr:row>
      <xdr:rowOff>279400</xdr:rowOff>
    </xdr:from>
    <xdr:to>
      <xdr:col>3</xdr:col>
      <xdr:colOff>196850</xdr:colOff>
      <xdr:row>74</xdr:row>
      <xdr:rowOff>498475</xdr:rowOff>
    </xdr:to>
    <xdr:pic>
      <xdr:nvPicPr>
        <xdr:cNvPr id="4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8733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74</xdr:row>
      <xdr:rowOff>279400</xdr:rowOff>
    </xdr:from>
    <xdr:to>
      <xdr:col>10</xdr:col>
      <xdr:colOff>196850</xdr:colOff>
      <xdr:row>74</xdr:row>
      <xdr:rowOff>498475</xdr:rowOff>
    </xdr:to>
    <xdr:pic>
      <xdr:nvPicPr>
        <xdr:cNvPr id="4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48733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74</xdr:row>
      <xdr:rowOff>279400</xdr:rowOff>
    </xdr:from>
    <xdr:to>
      <xdr:col>3</xdr:col>
      <xdr:colOff>196850</xdr:colOff>
      <xdr:row>74</xdr:row>
      <xdr:rowOff>498475</xdr:rowOff>
    </xdr:to>
    <xdr:pic>
      <xdr:nvPicPr>
        <xdr:cNvPr id="4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8733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74</xdr:row>
      <xdr:rowOff>279400</xdr:rowOff>
    </xdr:from>
    <xdr:to>
      <xdr:col>3</xdr:col>
      <xdr:colOff>196850</xdr:colOff>
      <xdr:row>74</xdr:row>
      <xdr:rowOff>498475</xdr:rowOff>
    </xdr:to>
    <xdr:pic>
      <xdr:nvPicPr>
        <xdr:cNvPr id="4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8733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74</xdr:row>
      <xdr:rowOff>279400</xdr:rowOff>
    </xdr:from>
    <xdr:to>
      <xdr:col>10</xdr:col>
      <xdr:colOff>196850</xdr:colOff>
      <xdr:row>74</xdr:row>
      <xdr:rowOff>498475</xdr:rowOff>
    </xdr:to>
    <xdr:pic>
      <xdr:nvPicPr>
        <xdr:cNvPr id="4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48733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74</xdr:row>
      <xdr:rowOff>279400</xdr:rowOff>
    </xdr:from>
    <xdr:to>
      <xdr:col>3</xdr:col>
      <xdr:colOff>196850</xdr:colOff>
      <xdr:row>74</xdr:row>
      <xdr:rowOff>498475</xdr:rowOff>
    </xdr:to>
    <xdr:pic>
      <xdr:nvPicPr>
        <xdr:cNvPr id="4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8733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74</xdr:row>
      <xdr:rowOff>279400</xdr:rowOff>
    </xdr:from>
    <xdr:to>
      <xdr:col>3</xdr:col>
      <xdr:colOff>196850</xdr:colOff>
      <xdr:row>74</xdr:row>
      <xdr:rowOff>498475</xdr:rowOff>
    </xdr:to>
    <xdr:pic>
      <xdr:nvPicPr>
        <xdr:cNvPr id="4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8733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74</xdr:row>
      <xdr:rowOff>279400</xdr:rowOff>
    </xdr:from>
    <xdr:to>
      <xdr:col>10</xdr:col>
      <xdr:colOff>196850</xdr:colOff>
      <xdr:row>74</xdr:row>
      <xdr:rowOff>498475</xdr:rowOff>
    </xdr:to>
    <xdr:pic>
      <xdr:nvPicPr>
        <xdr:cNvPr id="4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48733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74</xdr:row>
      <xdr:rowOff>279400</xdr:rowOff>
    </xdr:from>
    <xdr:to>
      <xdr:col>3</xdr:col>
      <xdr:colOff>196850</xdr:colOff>
      <xdr:row>74</xdr:row>
      <xdr:rowOff>498475</xdr:rowOff>
    </xdr:to>
    <xdr:pic>
      <xdr:nvPicPr>
        <xdr:cNvPr id="4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48733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4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493385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83</xdr:row>
      <xdr:rowOff>279400</xdr:rowOff>
    </xdr:from>
    <xdr:to>
      <xdr:col>10</xdr:col>
      <xdr:colOff>196850</xdr:colOff>
      <xdr:row>83</xdr:row>
      <xdr:rowOff>498475</xdr:rowOff>
    </xdr:to>
    <xdr:pic>
      <xdr:nvPicPr>
        <xdr:cNvPr id="4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493385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4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493385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4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493385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83</xdr:row>
      <xdr:rowOff>279400</xdr:rowOff>
    </xdr:from>
    <xdr:to>
      <xdr:col>10</xdr:col>
      <xdr:colOff>196850</xdr:colOff>
      <xdr:row>83</xdr:row>
      <xdr:rowOff>498475</xdr:rowOff>
    </xdr:to>
    <xdr:pic>
      <xdr:nvPicPr>
        <xdr:cNvPr id="4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493385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4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493385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4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493385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83</xdr:row>
      <xdr:rowOff>279400</xdr:rowOff>
    </xdr:from>
    <xdr:to>
      <xdr:col>10</xdr:col>
      <xdr:colOff>196850</xdr:colOff>
      <xdr:row>83</xdr:row>
      <xdr:rowOff>498475</xdr:rowOff>
    </xdr:to>
    <xdr:pic>
      <xdr:nvPicPr>
        <xdr:cNvPr id="4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493385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4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493385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4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493385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83</xdr:row>
      <xdr:rowOff>279400</xdr:rowOff>
    </xdr:from>
    <xdr:to>
      <xdr:col>10</xdr:col>
      <xdr:colOff>196850</xdr:colOff>
      <xdr:row>83</xdr:row>
      <xdr:rowOff>498475</xdr:rowOff>
    </xdr:to>
    <xdr:pic>
      <xdr:nvPicPr>
        <xdr:cNvPr id="4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5493385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4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5493385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92</xdr:row>
      <xdr:rowOff>279400</xdr:rowOff>
    </xdr:from>
    <xdr:to>
      <xdr:col>3</xdr:col>
      <xdr:colOff>196850</xdr:colOff>
      <xdr:row>92</xdr:row>
      <xdr:rowOff>498475</xdr:rowOff>
    </xdr:to>
    <xdr:pic>
      <xdr:nvPicPr>
        <xdr:cNvPr id="4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08393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92</xdr:row>
      <xdr:rowOff>279400</xdr:rowOff>
    </xdr:from>
    <xdr:to>
      <xdr:col>10</xdr:col>
      <xdr:colOff>196850</xdr:colOff>
      <xdr:row>92</xdr:row>
      <xdr:rowOff>498475</xdr:rowOff>
    </xdr:to>
    <xdr:pic>
      <xdr:nvPicPr>
        <xdr:cNvPr id="4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08393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92</xdr:row>
      <xdr:rowOff>279400</xdr:rowOff>
    </xdr:from>
    <xdr:to>
      <xdr:col>3</xdr:col>
      <xdr:colOff>196850</xdr:colOff>
      <xdr:row>92</xdr:row>
      <xdr:rowOff>498475</xdr:rowOff>
    </xdr:to>
    <xdr:pic>
      <xdr:nvPicPr>
        <xdr:cNvPr id="4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08393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92</xdr:row>
      <xdr:rowOff>279400</xdr:rowOff>
    </xdr:from>
    <xdr:to>
      <xdr:col>3</xdr:col>
      <xdr:colOff>196850</xdr:colOff>
      <xdr:row>92</xdr:row>
      <xdr:rowOff>498475</xdr:rowOff>
    </xdr:to>
    <xdr:pic>
      <xdr:nvPicPr>
        <xdr:cNvPr id="4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08393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92</xdr:row>
      <xdr:rowOff>279400</xdr:rowOff>
    </xdr:from>
    <xdr:to>
      <xdr:col>10</xdr:col>
      <xdr:colOff>196850</xdr:colOff>
      <xdr:row>92</xdr:row>
      <xdr:rowOff>498475</xdr:rowOff>
    </xdr:to>
    <xdr:pic>
      <xdr:nvPicPr>
        <xdr:cNvPr id="4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08393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92</xdr:row>
      <xdr:rowOff>279400</xdr:rowOff>
    </xdr:from>
    <xdr:to>
      <xdr:col>3</xdr:col>
      <xdr:colOff>196850</xdr:colOff>
      <xdr:row>92</xdr:row>
      <xdr:rowOff>498475</xdr:rowOff>
    </xdr:to>
    <xdr:pic>
      <xdr:nvPicPr>
        <xdr:cNvPr id="4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08393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92</xdr:row>
      <xdr:rowOff>279400</xdr:rowOff>
    </xdr:from>
    <xdr:to>
      <xdr:col>3</xdr:col>
      <xdr:colOff>196850</xdr:colOff>
      <xdr:row>92</xdr:row>
      <xdr:rowOff>498475</xdr:rowOff>
    </xdr:to>
    <xdr:pic>
      <xdr:nvPicPr>
        <xdr:cNvPr id="4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08393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92</xdr:row>
      <xdr:rowOff>279400</xdr:rowOff>
    </xdr:from>
    <xdr:to>
      <xdr:col>10</xdr:col>
      <xdr:colOff>196850</xdr:colOff>
      <xdr:row>92</xdr:row>
      <xdr:rowOff>498475</xdr:rowOff>
    </xdr:to>
    <xdr:pic>
      <xdr:nvPicPr>
        <xdr:cNvPr id="4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08393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92</xdr:row>
      <xdr:rowOff>279400</xdr:rowOff>
    </xdr:from>
    <xdr:to>
      <xdr:col>3</xdr:col>
      <xdr:colOff>196850</xdr:colOff>
      <xdr:row>92</xdr:row>
      <xdr:rowOff>498475</xdr:rowOff>
    </xdr:to>
    <xdr:pic>
      <xdr:nvPicPr>
        <xdr:cNvPr id="4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08393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92</xdr:row>
      <xdr:rowOff>279400</xdr:rowOff>
    </xdr:from>
    <xdr:to>
      <xdr:col>3</xdr:col>
      <xdr:colOff>196850</xdr:colOff>
      <xdr:row>92</xdr:row>
      <xdr:rowOff>498475</xdr:rowOff>
    </xdr:to>
    <xdr:pic>
      <xdr:nvPicPr>
        <xdr:cNvPr id="4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08393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92</xdr:row>
      <xdr:rowOff>279400</xdr:rowOff>
    </xdr:from>
    <xdr:to>
      <xdr:col>10</xdr:col>
      <xdr:colOff>196850</xdr:colOff>
      <xdr:row>92</xdr:row>
      <xdr:rowOff>498475</xdr:rowOff>
    </xdr:to>
    <xdr:pic>
      <xdr:nvPicPr>
        <xdr:cNvPr id="4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08393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92</xdr:row>
      <xdr:rowOff>279400</xdr:rowOff>
    </xdr:from>
    <xdr:to>
      <xdr:col>3</xdr:col>
      <xdr:colOff>196850</xdr:colOff>
      <xdr:row>92</xdr:row>
      <xdr:rowOff>498475</xdr:rowOff>
    </xdr:to>
    <xdr:pic>
      <xdr:nvPicPr>
        <xdr:cNvPr id="4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08393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92</xdr:row>
      <xdr:rowOff>279400</xdr:rowOff>
    </xdr:from>
    <xdr:to>
      <xdr:col>3</xdr:col>
      <xdr:colOff>196850</xdr:colOff>
      <xdr:row>92</xdr:row>
      <xdr:rowOff>498475</xdr:rowOff>
    </xdr:to>
    <xdr:pic>
      <xdr:nvPicPr>
        <xdr:cNvPr id="4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08393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92</xdr:row>
      <xdr:rowOff>279400</xdr:rowOff>
    </xdr:from>
    <xdr:to>
      <xdr:col>10</xdr:col>
      <xdr:colOff>196850</xdr:colOff>
      <xdr:row>92</xdr:row>
      <xdr:rowOff>498475</xdr:rowOff>
    </xdr:to>
    <xdr:pic>
      <xdr:nvPicPr>
        <xdr:cNvPr id="4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08393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92</xdr:row>
      <xdr:rowOff>279400</xdr:rowOff>
    </xdr:from>
    <xdr:to>
      <xdr:col>3</xdr:col>
      <xdr:colOff>196850</xdr:colOff>
      <xdr:row>92</xdr:row>
      <xdr:rowOff>498475</xdr:rowOff>
    </xdr:to>
    <xdr:pic>
      <xdr:nvPicPr>
        <xdr:cNvPr id="4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08393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102</xdr:row>
      <xdr:rowOff>279400</xdr:rowOff>
    </xdr:from>
    <xdr:to>
      <xdr:col>3</xdr:col>
      <xdr:colOff>196850</xdr:colOff>
      <xdr:row>102</xdr:row>
      <xdr:rowOff>498475</xdr:rowOff>
    </xdr:to>
    <xdr:pic>
      <xdr:nvPicPr>
        <xdr:cNvPr id="4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794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102</xdr:row>
      <xdr:rowOff>279400</xdr:rowOff>
    </xdr:from>
    <xdr:to>
      <xdr:col>10</xdr:col>
      <xdr:colOff>196850</xdr:colOff>
      <xdr:row>102</xdr:row>
      <xdr:rowOff>498475</xdr:rowOff>
    </xdr:to>
    <xdr:pic>
      <xdr:nvPicPr>
        <xdr:cNvPr id="4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794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102</xdr:row>
      <xdr:rowOff>279400</xdr:rowOff>
    </xdr:from>
    <xdr:to>
      <xdr:col>3</xdr:col>
      <xdr:colOff>196850</xdr:colOff>
      <xdr:row>102</xdr:row>
      <xdr:rowOff>498475</xdr:rowOff>
    </xdr:to>
    <xdr:pic>
      <xdr:nvPicPr>
        <xdr:cNvPr id="4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794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102</xdr:row>
      <xdr:rowOff>279400</xdr:rowOff>
    </xdr:from>
    <xdr:to>
      <xdr:col>3</xdr:col>
      <xdr:colOff>196850</xdr:colOff>
      <xdr:row>102</xdr:row>
      <xdr:rowOff>498475</xdr:rowOff>
    </xdr:to>
    <xdr:pic>
      <xdr:nvPicPr>
        <xdr:cNvPr id="4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794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102</xdr:row>
      <xdr:rowOff>279400</xdr:rowOff>
    </xdr:from>
    <xdr:to>
      <xdr:col>10</xdr:col>
      <xdr:colOff>196850</xdr:colOff>
      <xdr:row>102</xdr:row>
      <xdr:rowOff>498475</xdr:rowOff>
    </xdr:to>
    <xdr:pic>
      <xdr:nvPicPr>
        <xdr:cNvPr id="4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794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102</xdr:row>
      <xdr:rowOff>279400</xdr:rowOff>
    </xdr:from>
    <xdr:to>
      <xdr:col>3</xdr:col>
      <xdr:colOff>196850</xdr:colOff>
      <xdr:row>102</xdr:row>
      <xdr:rowOff>498475</xdr:rowOff>
    </xdr:to>
    <xdr:pic>
      <xdr:nvPicPr>
        <xdr:cNvPr id="4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794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102</xdr:row>
      <xdr:rowOff>279400</xdr:rowOff>
    </xdr:from>
    <xdr:to>
      <xdr:col>3</xdr:col>
      <xdr:colOff>196850</xdr:colOff>
      <xdr:row>102</xdr:row>
      <xdr:rowOff>498475</xdr:rowOff>
    </xdr:to>
    <xdr:pic>
      <xdr:nvPicPr>
        <xdr:cNvPr id="4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794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102</xdr:row>
      <xdr:rowOff>279400</xdr:rowOff>
    </xdr:from>
    <xdr:to>
      <xdr:col>10</xdr:col>
      <xdr:colOff>196850</xdr:colOff>
      <xdr:row>102</xdr:row>
      <xdr:rowOff>498475</xdr:rowOff>
    </xdr:to>
    <xdr:pic>
      <xdr:nvPicPr>
        <xdr:cNvPr id="4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6794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102</xdr:row>
      <xdr:rowOff>279400</xdr:rowOff>
    </xdr:from>
    <xdr:to>
      <xdr:col>3</xdr:col>
      <xdr:colOff>196850</xdr:colOff>
      <xdr:row>102</xdr:row>
      <xdr:rowOff>498475</xdr:rowOff>
    </xdr:to>
    <xdr:pic>
      <xdr:nvPicPr>
        <xdr:cNvPr id="4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67945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115</xdr:row>
      <xdr:rowOff>279400</xdr:rowOff>
    </xdr:from>
    <xdr:to>
      <xdr:col>3</xdr:col>
      <xdr:colOff>196850</xdr:colOff>
      <xdr:row>115</xdr:row>
      <xdr:rowOff>498475</xdr:rowOff>
    </xdr:to>
    <xdr:pic>
      <xdr:nvPicPr>
        <xdr:cNvPr id="4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5879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115</xdr:row>
      <xdr:rowOff>279400</xdr:rowOff>
    </xdr:from>
    <xdr:to>
      <xdr:col>10</xdr:col>
      <xdr:colOff>196850</xdr:colOff>
      <xdr:row>115</xdr:row>
      <xdr:rowOff>498475</xdr:rowOff>
    </xdr:to>
    <xdr:pic>
      <xdr:nvPicPr>
        <xdr:cNvPr id="4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5879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115</xdr:row>
      <xdr:rowOff>279400</xdr:rowOff>
    </xdr:from>
    <xdr:to>
      <xdr:col>3</xdr:col>
      <xdr:colOff>196850</xdr:colOff>
      <xdr:row>115</xdr:row>
      <xdr:rowOff>498475</xdr:rowOff>
    </xdr:to>
    <xdr:pic>
      <xdr:nvPicPr>
        <xdr:cNvPr id="4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5879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115</xdr:row>
      <xdr:rowOff>279400</xdr:rowOff>
    </xdr:from>
    <xdr:to>
      <xdr:col>3</xdr:col>
      <xdr:colOff>196850</xdr:colOff>
      <xdr:row>115</xdr:row>
      <xdr:rowOff>498475</xdr:rowOff>
    </xdr:to>
    <xdr:pic>
      <xdr:nvPicPr>
        <xdr:cNvPr id="4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5879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115</xdr:row>
      <xdr:rowOff>279400</xdr:rowOff>
    </xdr:from>
    <xdr:to>
      <xdr:col>10</xdr:col>
      <xdr:colOff>196850</xdr:colOff>
      <xdr:row>115</xdr:row>
      <xdr:rowOff>498475</xdr:rowOff>
    </xdr:to>
    <xdr:pic>
      <xdr:nvPicPr>
        <xdr:cNvPr id="4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5879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115</xdr:row>
      <xdr:rowOff>279400</xdr:rowOff>
    </xdr:from>
    <xdr:to>
      <xdr:col>3</xdr:col>
      <xdr:colOff>196850</xdr:colOff>
      <xdr:row>115</xdr:row>
      <xdr:rowOff>498475</xdr:rowOff>
    </xdr:to>
    <xdr:pic>
      <xdr:nvPicPr>
        <xdr:cNvPr id="4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5879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115</xdr:row>
      <xdr:rowOff>279400</xdr:rowOff>
    </xdr:from>
    <xdr:to>
      <xdr:col>3</xdr:col>
      <xdr:colOff>196850</xdr:colOff>
      <xdr:row>115</xdr:row>
      <xdr:rowOff>498475</xdr:rowOff>
    </xdr:to>
    <xdr:pic>
      <xdr:nvPicPr>
        <xdr:cNvPr id="4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5879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115</xdr:row>
      <xdr:rowOff>279400</xdr:rowOff>
    </xdr:from>
    <xdr:to>
      <xdr:col>10</xdr:col>
      <xdr:colOff>196850</xdr:colOff>
      <xdr:row>115</xdr:row>
      <xdr:rowOff>498475</xdr:rowOff>
    </xdr:to>
    <xdr:pic>
      <xdr:nvPicPr>
        <xdr:cNvPr id="4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5879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115</xdr:row>
      <xdr:rowOff>279400</xdr:rowOff>
    </xdr:from>
    <xdr:to>
      <xdr:col>3</xdr:col>
      <xdr:colOff>196850</xdr:colOff>
      <xdr:row>115</xdr:row>
      <xdr:rowOff>498475</xdr:rowOff>
    </xdr:to>
    <xdr:pic>
      <xdr:nvPicPr>
        <xdr:cNvPr id="4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5879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115</xdr:row>
      <xdr:rowOff>279400</xdr:rowOff>
    </xdr:from>
    <xdr:to>
      <xdr:col>3</xdr:col>
      <xdr:colOff>196850</xdr:colOff>
      <xdr:row>115</xdr:row>
      <xdr:rowOff>498475</xdr:rowOff>
    </xdr:to>
    <xdr:pic>
      <xdr:nvPicPr>
        <xdr:cNvPr id="4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5879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115</xdr:row>
      <xdr:rowOff>279400</xdr:rowOff>
    </xdr:from>
    <xdr:to>
      <xdr:col>10</xdr:col>
      <xdr:colOff>196850</xdr:colOff>
      <xdr:row>115</xdr:row>
      <xdr:rowOff>498475</xdr:rowOff>
    </xdr:to>
    <xdr:pic>
      <xdr:nvPicPr>
        <xdr:cNvPr id="4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75879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115</xdr:row>
      <xdr:rowOff>279400</xdr:rowOff>
    </xdr:from>
    <xdr:to>
      <xdr:col>3</xdr:col>
      <xdr:colOff>196850</xdr:colOff>
      <xdr:row>115</xdr:row>
      <xdr:rowOff>498475</xdr:rowOff>
    </xdr:to>
    <xdr:pic>
      <xdr:nvPicPr>
        <xdr:cNvPr id="4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75879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</xdr:row>
      <xdr:rowOff>279400</xdr:rowOff>
    </xdr:from>
    <xdr:to>
      <xdr:col>3</xdr:col>
      <xdr:colOff>196850</xdr:colOff>
      <xdr:row>125</xdr:row>
      <xdr:rowOff>498475</xdr:rowOff>
    </xdr:to>
    <xdr:pic>
      <xdr:nvPicPr>
        <xdr:cNvPr id="4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2727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125</xdr:row>
      <xdr:rowOff>279400</xdr:rowOff>
    </xdr:from>
    <xdr:to>
      <xdr:col>10</xdr:col>
      <xdr:colOff>196850</xdr:colOff>
      <xdr:row>125</xdr:row>
      <xdr:rowOff>498475</xdr:rowOff>
    </xdr:to>
    <xdr:pic>
      <xdr:nvPicPr>
        <xdr:cNvPr id="4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2727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</xdr:row>
      <xdr:rowOff>279400</xdr:rowOff>
    </xdr:from>
    <xdr:to>
      <xdr:col>3</xdr:col>
      <xdr:colOff>196850</xdr:colOff>
      <xdr:row>125</xdr:row>
      <xdr:rowOff>498475</xdr:rowOff>
    </xdr:to>
    <xdr:pic>
      <xdr:nvPicPr>
        <xdr:cNvPr id="4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2727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</xdr:row>
      <xdr:rowOff>279400</xdr:rowOff>
    </xdr:from>
    <xdr:to>
      <xdr:col>3</xdr:col>
      <xdr:colOff>196850</xdr:colOff>
      <xdr:row>125</xdr:row>
      <xdr:rowOff>498475</xdr:rowOff>
    </xdr:to>
    <xdr:pic>
      <xdr:nvPicPr>
        <xdr:cNvPr id="4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2727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125</xdr:row>
      <xdr:rowOff>279400</xdr:rowOff>
    </xdr:from>
    <xdr:to>
      <xdr:col>10</xdr:col>
      <xdr:colOff>196850</xdr:colOff>
      <xdr:row>125</xdr:row>
      <xdr:rowOff>498475</xdr:rowOff>
    </xdr:to>
    <xdr:pic>
      <xdr:nvPicPr>
        <xdr:cNvPr id="4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2727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</xdr:row>
      <xdr:rowOff>279400</xdr:rowOff>
    </xdr:from>
    <xdr:to>
      <xdr:col>3</xdr:col>
      <xdr:colOff>196850</xdr:colOff>
      <xdr:row>125</xdr:row>
      <xdr:rowOff>498475</xdr:rowOff>
    </xdr:to>
    <xdr:pic>
      <xdr:nvPicPr>
        <xdr:cNvPr id="4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2727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</xdr:row>
      <xdr:rowOff>279400</xdr:rowOff>
    </xdr:from>
    <xdr:to>
      <xdr:col>3</xdr:col>
      <xdr:colOff>196850</xdr:colOff>
      <xdr:row>125</xdr:row>
      <xdr:rowOff>498475</xdr:rowOff>
    </xdr:to>
    <xdr:pic>
      <xdr:nvPicPr>
        <xdr:cNvPr id="4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2727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125</xdr:row>
      <xdr:rowOff>279400</xdr:rowOff>
    </xdr:from>
    <xdr:to>
      <xdr:col>10</xdr:col>
      <xdr:colOff>196850</xdr:colOff>
      <xdr:row>125</xdr:row>
      <xdr:rowOff>498475</xdr:rowOff>
    </xdr:to>
    <xdr:pic>
      <xdr:nvPicPr>
        <xdr:cNvPr id="4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2727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</xdr:row>
      <xdr:rowOff>279400</xdr:rowOff>
    </xdr:from>
    <xdr:to>
      <xdr:col>3</xdr:col>
      <xdr:colOff>196850</xdr:colOff>
      <xdr:row>125</xdr:row>
      <xdr:rowOff>498475</xdr:rowOff>
    </xdr:to>
    <xdr:pic>
      <xdr:nvPicPr>
        <xdr:cNvPr id="4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2727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</xdr:row>
      <xdr:rowOff>279400</xdr:rowOff>
    </xdr:from>
    <xdr:to>
      <xdr:col>3</xdr:col>
      <xdr:colOff>196850</xdr:colOff>
      <xdr:row>125</xdr:row>
      <xdr:rowOff>498475</xdr:rowOff>
    </xdr:to>
    <xdr:pic>
      <xdr:nvPicPr>
        <xdr:cNvPr id="4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2727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125</xdr:row>
      <xdr:rowOff>279400</xdr:rowOff>
    </xdr:from>
    <xdr:to>
      <xdr:col>10</xdr:col>
      <xdr:colOff>196850</xdr:colOff>
      <xdr:row>125</xdr:row>
      <xdr:rowOff>498475</xdr:rowOff>
    </xdr:to>
    <xdr:pic>
      <xdr:nvPicPr>
        <xdr:cNvPr id="4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2727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</xdr:row>
      <xdr:rowOff>279400</xdr:rowOff>
    </xdr:from>
    <xdr:to>
      <xdr:col>3</xdr:col>
      <xdr:colOff>196850</xdr:colOff>
      <xdr:row>125</xdr:row>
      <xdr:rowOff>498475</xdr:rowOff>
    </xdr:to>
    <xdr:pic>
      <xdr:nvPicPr>
        <xdr:cNvPr id="4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2727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</xdr:row>
      <xdr:rowOff>279400</xdr:rowOff>
    </xdr:from>
    <xdr:to>
      <xdr:col>3</xdr:col>
      <xdr:colOff>196850</xdr:colOff>
      <xdr:row>125</xdr:row>
      <xdr:rowOff>498475</xdr:rowOff>
    </xdr:to>
    <xdr:pic>
      <xdr:nvPicPr>
        <xdr:cNvPr id="4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2727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125</xdr:row>
      <xdr:rowOff>279400</xdr:rowOff>
    </xdr:from>
    <xdr:to>
      <xdr:col>10</xdr:col>
      <xdr:colOff>196850</xdr:colOff>
      <xdr:row>125</xdr:row>
      <xdr:rowOff>498475</xdr:rowOff>
    </xdr:to>
    <xdr:pic>
      <xdr:nvPicPr>
        <xdr:cNvPr id="4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2727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</xdr:row>
      <xdr:rowOff>279400</xdr:rowOff>
    </xdr:from>
    <xdr:to>
      <xdr:col>3</xdr:col>
      <xdr:colOff>196850</xdr:colOff>
      <xdr:row>125</xdr:row>
      <xdr:rowOff>498475</xdr:rowOff>
    </xdr:to>
    <xdr:pic>
      <xdr:nvPicPr>
        <xdr:cNvPr id="4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27278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4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9004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136</xdr:row>
      <xdr:rowOff>279400</xdr:rowOff>
    </xdr:from>
    <xdr:to>
      <xdr:col>10</xdr:col>
      <xdr:colOff>196850</xdr:colOff>
      <xdr:row>136</xdr:row>
      <xdr:rowOff>498475</xdr:rowOff>
    </xdr:to>
    <xdr:pic>
      <xdr:nvPicPr>
        <xdr:cNvPr id="4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9004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4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9004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4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9004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136</xdr:row>
      <xdr:rowOff>279400</xdr:rowOff>
    </xdr:from>
    <xdr:to>
      <xdr:col>10</xdr:col>
      <xdr:colOff>196850</xdr:colOff>
      <xdr:row>136</xdr:row>
      <xdr:rowOff>498475</xdr:rowOff>
    </xdr:to>
    <xdr:pic>
      <xdr:nvPicPr>
        <xdr:cNvPr id="4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9004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4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9004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5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9004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136</xdr:row>
      <xdr:rowOff>279400</xdr:rowOff>
    </xdr:from>
    <xdr:to>
      <xdr:col>10</xdr:col>
      <xdr:colOff>196850</xdr:colOff>
      <xdr:row>136</xdr:row>
      <xdr:rowOff>498475</xdr:rowOff>
    </xdr:to>
    <xdr:pic>
      <xdr:nvPicPr>
        <xdr:cNvPr id="5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9004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5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9004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5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9004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136</xdr:row>
      <xdr:rowOff>279400</xdr:rowOff>
    </xdr:from>
    <xdr:to>
      <xdr:col>10</xdr:col>
      <xdr:colOff>196850</xdr:colOff>
      <xdr:row>136</xdr:row>
      <xdr:rowOff>498475</xdr:rowOff>
    </xdr:to>
    <xdr:pic>
      <xdr:nvPicPr>
        <xdr:cNvPr id="5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9004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5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9004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5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9004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136</xdr:row>
      <xdr:rowOff>279400</xdr:rowOff>
    </xdr:from>
    <xdr:to>
      <xdr:col>10</xdr:col>
      <xdr:colOff>196850</xdr:colOff>
      <xdr:row>136</xdr:row>
      <xdr:rowOff>498475</xdr:rowOff>
    </xdr:to>
    <xdr:pic>
      <xdr:nvPicPr>
        <xdr:cNvPr id="5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9004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5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9004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5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9004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136</xdr:row>
      <xdr:rowOff>279400</xdr:rowOff>
    </xdr:from>
    <xdr:to>
      <xdr:col>10</xdr:col>
      <xdr:colOff>196850</xdr:colOff>
      <xdr:row>136</xdr:row>
      <xdr:rowOff>498475</xdr:rowOff>
    </xdr:to>
    <xdr:pic>
      <xdr:nvPicPr>
        <xdr:cNvPr id="5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9004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5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9004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5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9004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136</xdr:row>
      <xdr:rowOff>279400</xdr:rowOff>
    </xdr:from>
    <xdr:to>
      <xdr:col>10</xdr:col>
      <xdr:colOff>196850</xdr:colOff>
      <xdr:row>136</xdr:row>
      <xdr:rowOff>498475</xdr:rowOff>
    </xdr:to>
    <xdr:pic>
      <xdr:nvPicPr>
        <xdr:cNvPr id="5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9004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5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9004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5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919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145</xdr:row>
      <xdr:rowOff>279400</xdr:rowOff>
    </xdr:from>
    <xdr:to>
      <xdr:col>10</xdr:col>
      <xdr:colOff>196850</xdr:colOff>
      <xdr:row>145</xdr:row>
      <xdr:rowOff>498475</xdr:rowOff>
    </xdr:to>
    <xdr:pic>
      <xdr:nvPicPr>
        <xdr:cNvPr id="5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5919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5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919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5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919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145</xdr:row>
      <xdr:rowOff>279400</xdr:rowOff>
    </xdr:from>
    <xdr:to>
      <xdr:col>10</xdr:col>
      <xdr:colOff>196850</xdr:colOff>
      <xdr:row>145</xdr:row>
      <xdr:rowOff>498475</xdr:rowOff>
    </xdr:to>
    <xdr:pic>
      <xdr:nvPicPr>
        <xdr:cNvPr id="5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5919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5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919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5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919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145</xdr:row>
      <xdr:rowOff>279400</xdr:rowOff>
    </xdr:from>
    <xdr:to>
      <xdr:col>10</xdr:col>
      <xdr:colOff>196850</xdr:colOff>
      <xdr:row>145</xdr:row>
      <xdr:rowOff>498475</xdr:rowOff>
    </xdr:to>
    <xdr:pic>
      <xdr:nvPicPr>
        <xdr:cNvPr id="5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5919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5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919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5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919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145</xdr:row>
      <xdr:rowOff>279400</xdr:rowOff>
    </xdr:from>
    <xdr:to>
      <xdr:col>10</xdr:col>
      <xdr:colOff>196850</xdr:colOff>
      <xdr:row>145</xdr:row>
      <xdr:rowOff>498475</xdr:rowOff>
    </xdr:to>
    <xdr:pic>
      <xdr:nvPicPr>
        <xdr:cNvPr id="5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5919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5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919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5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919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145</xdr:row>
      <xdr:rowOff>279400</xdr:rowOff>
    </xdr:from>
    <xdr:to>
      <xdr:col>10</xdr:col>
      <xdr:colOff>196850</xdr:colOff>
      <xdr:row>145</xdr:row>
      <xdr:rowOff>498475</xdr:rowOff>
    </xdr:to>
    <xdr:pic>
      <xdr:nvPicPr>
        <xdr:cNvPr id="5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5919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5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919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5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919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145</xdr:row>
      <xdr:rowOff>279400</xdr:rowOff>
    </xdr:from>
    <xdr:to>
      <xdr:col>10</xdr:col>
      <xdr:colOff>196850</xdr:colOff>
      <xdr:row>145</xdr:row>
      <xdr:rowOff>498475</xdr:rowOff>
    </xdr:to>
    <xdr:pic>
      <xdr:nvPicPr>
        <xdr:cNvPr id="5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5919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5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919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5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919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145</xdr:row>
      <xdr:rowOff>279400</xdr:rowOff>
    </xdr:from>
    <xdr:to>
      <xdr:col>10</xdr:col>
      <xdr:colOff>196850</xdr:colOff>
      <xdr:row>145</xdr:row>
      <xdr:rowOff>498475</xdr:rowOff>
    </xdr:to>
    <xdr:pic>
      <xdr:nvPicPr>
        <xdr:cNvPr id="5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5919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5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919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5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919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145</xdr:row>
      <xdr:rowOff>279400</xdr:rowOff>
    </xdr:from>
    <xdr:to>
      <xdr:col>10</xdr:col>
      <xdr:colOff>196850</xdr:colOff>
      <xdr:row>145</xdr:row>
      <xdr:rowOff>498475</xdr:rowOff>
    </xdr:to>
    <xdr:pic>
      <xdr:nvPicPr>
        <xdr:cNvPr id="5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5919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5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5919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5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50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5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250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5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50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5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50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5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250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5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50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5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50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5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250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5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50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5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50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5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0250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5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02501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167</xdr:row>
      <xdr:rowOff>279400</xdr:rowOff>
    </xdr:from>
    <xdr:to>
      <xdr:col>10</xdr:col>
      <xdr:colOff>196850</xdr:colOff>
      <xdr:row>167</xdr:row>
      <xdr:rowOff>498475</xdr:rowOff>
    </xdr:to>
    <xdr:pic>
      <xdr:nvPicPr>
        <xdr:cNvPr id="5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157902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167</xdr:row>
      <xdr:rowOff>279400</xdr:rowOff>
    </xdr:from>
    <xdr:to>
      <xdr:col>3</xdr:col>
      <xdr:colOff>196850</xdr:colOff>
      <xdr:row>167</xdr:row>
      <xdr:rowOff>498475</xdr:rowOff>
    </xdr:to>
    <xdr:pic>
      <xdr:nvPicPr>
        <xdr:cNvPr id="5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157902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167</xdr:row>
      <xdr:rowOff>279400</xdr:rowOff>
    </xdr:from>
    <xdr:to>
      <xdr:col>3</xdr:col>
      <xdr:colOff>196850</xdr:colOff>
      <xdr:row>167</xdr:row>
      <xdr:rowOff>498475</xdr:rowOff>
    </xdr:to>
    <xdr:pic>
      <xdr:nvPicPr>
        <xdr:cNvPr id="5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157902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167</xdr:row>
      <xdr:rowOff>279400</xdr:rowOff>
    </xdr:from>
    <xdr:to>
      <xdr:col>3</xdr:col>
      <xdr:colOff>196850</xdr:colOff>
      <xdr:row>167</xdr:row>
      <xdr:rowOff>498475</xdr:rowOff>
    </xdr:to>
    <xdr:pic>
      <xdr:nvPicPr>
        <xdr:cNvPr id="5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157902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167</xdr:row>
      <xdr:rowOff>279400</xdr:rowOff>
    </xdr:from>
    <xdr:to>
      <xdr:col>10</xdr:col>
      <xdr:colOff>196850</xdr:colOff>
      <xdr:row>167</xdr:row>
      <xdr:rowOff>498475</xdr:rowOff>
    </xdr:to>
    <xdr:pic>
      <xdr:nvPicPr>
        <xdr:cNvPr id="5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157902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167</xdr:row>
      <xdr:rowOff>279400</xdr:rowOff>
    </xdr:from>
    <xdr:to>
      <xdr:col>3</xdr:col>
      <xdr:colOff>196850</xdr:colOff>
      <xdr:row>167</xdr:row>
      <xdr:rowOff>498475</xdr:rowOff>
    </xdr:to>
    <xdr:pic>
      <xdr:nvPicPr>
        <xdr:cNvPr id="5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157902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167</xdr:row>
      <xdr:rowOff>279400</xdr:rowOff>
    </xdr:from>
    <xdr:to>
      <xdr:col>3</xdr:col>
      <xdr:colOff>196850</xdr:colOff>
      <xdr:row>167</xdr:row>
      <xdr:rowOff>498475</xdr:rowOff>
    </xdr:to>
    <xdr:pic>
      <xdr:nvPicPr>
        <xdr:cNvPr id="5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157902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167</xdr:row>
      <xdr:rowOff>279400</xdr:rowOff>
    </xdr:from>
    <xdr:to>
      <xdr:col>10</xdr:col>
      <xdr:colOff>196850</xdr:colOff>
      <xdr:row>167</xdr:row>
      <xdr:rowOff>498475</xdr:rowOff>
    </xdr:to>
    <xdr:pic>
      <xdr:nvPicPr>
        <xdr:cNvPr id="5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157902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167</xdr:row>
      <xdr:rowOff>279400</xdr:rowOff>
    </xdr:from>
    <xdr:to>
      <xdr:col>3</xdr:col>
      <xdr:colOff>196850</xdr:colOff>
      <xdr:row>167</xdr:row>
      <xdr:rowOff>498475</xdr:rowOff>
    </xdr:to>
    <xdr:pic>
      <xdr:nvPicPr>
        <xdr:cNvPr id="5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157902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167</xdr:row>
      <xdr:rowOff>279400</xdr:rowOff>
    </xdr:from>
    <xdr:to>
      <xdr:col>3</xdr:col>
      <xdr:colOff>196850</xdr:colOff>
      <xdr:row>167</xdr:row>
      <xdr:rowOff>498475</xdr:rowOff>
    </xdr:to>
    <xdr:pic>
      <xdr:nvPicPr>
        <xdr:cNvPr id="5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157902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167</xdr:row>
      <xdr:rowOff>279400</xdr:rowOff>
    </xdr:from>
    <xdr:to>
      <xdr:col>10</xdr:col>
      <xdr:colOff>196850</xdr:colOff>
      <xdr:row>167</xdr:row>
      <xdr:rowOff>498475</xdr:rowOff>
    </xdr:to>
    <xdr:pic>
      <xdr:nvPicPr>
        <xdr:cNvPr id="5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157902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167</xdr:row>
      <xdr:rowOff>279400</xdr:rowOff>
    </xdr:from>
    <xdr:to>
      <xdr:col>3</xdr:col>
      <xdr:colOff>196850</xdr:colOff>
      <xdr:row>167</xdr:row>
      <xdr:rowOff>498475</xdr:rowOff>
    </xdr:to>
    <xdr:pic>
      <xdr:nvPicPr>
        <xdr:cNvPr id="5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157902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167</xdr:row>
      <xdr:rowOff>279400</xdr:rowOff>
    </xdr:from>
    <xdr:to>
      <xdr:col>3</xdr:col>
      <xdr:colOff>196850</xdr:colOff>
      <xdr:row>167</xdr:row>
      <xdr:rowOff>498475</xdr:rowOff>
    </xdr:to>
    <xdr:pic>
      <xdr:nvPicPr>
        <xdr:cNvPr id="5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157902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167</xdr:row>
      <xdr:rowOff>279400</xdr:rowOff>
    </xdr:from>
    <xdr:to>
      <xdr:col>10</xdr:col>
      <xdr:colOff>196850</xdr:colOff>
      <xdr:row>167</xdr:row>
      <xdr:rowOff>498475</xdr:rowOff>
    </xdr:to>
    <xdr:pic>
      <xdr:nvPicPr>
        <xdr:cNvPr id="5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157902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167</xdr:row>
      <xdr:rowOff>279400</xdr:rowOff>
    </xdr:from>
    <xdr:to>
      <xdr:col>3</xdr:col>
      <xdr:colOff>196850</xdr:colOff>
      <xdr:row>167</xdr:row>
      <xdr:rowOff>498475</xdr:rowOff>
    </xdr:to>
    <xdr:pic>
      <xdr:nvPicPr>
        <xdr:cNvPr id="5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157902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5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960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5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960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5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960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5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960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5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960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5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960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5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960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5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960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5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960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5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960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5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960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5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960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5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960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5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960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5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960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5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960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5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17960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5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17960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186</xdr:row>
      <xdr:rowOff>279400</xdr:rowOff>
    </xdr:from>
    <xdr:to>
      <xdr:col>10</xdr:col>
      <xdr:colOff>196850</xdr:colOff>
      <xdr:row>186</xdr:row>
      <xdr:rowOff>498475</xdr:rowOff>
    </xdr:to>
    <xdr:pic>
      <xdr:nvPicPr>
        <xdr:cNvPr id="5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4675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5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4675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5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4675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186</xdr:row>
      <xdr:rowOff>279400</xdr:rowOff>
    </xdr:from>
    <xdr:to>
      <xdr:col>10</xdr:col>
      <xdr:colOff>196850</xdr:colOff>
      <xdr:row>186</xdr:row>
      <xdr:rowOff>498475</xdr:rowOff>
    </xdr:to>
    <xdr:pic>
      <xdr:nvPicPr>
        <xdr:cNvPr id="5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4675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5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4675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5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4675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186</xdr:row>
      <xdr:rowOff>279400</xdr:rowOff>
    </xdr:from>
    <xdr:to>
      <xdr:col>10</xdr:col>
      <xdr:colOff>196850</xdr:colOff>
      <xdr:row>186</xdr:row>
      <xdr:rowOff>498475</xdr:rowOff>
    </xdr:to>
    <xdr:pic>
      <xdr:nvPicPr>
        <xdr:cNvPr id="5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4675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5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4675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5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4675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5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4675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186</xdr:row>
      <xdr:rowOff>279400</xdr:rowOff>
    </xdr:from>
    <xdr:to>
      <xdr:col>10</xdr:col>
      <xdr:colOff>196850</xdr:colOff>
      <xdr:row>186</xdr:row>
      <xdr:rowOff>498475</xdr:rowOff>
    </xdr:to>
    <xdr:pic>
      <xdr:nvPicPr>
        <xdr:cNvPr id="5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4675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5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4675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5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4675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186</xdr:row>
      <xdr:rowOff>279400</xdr:rowOff>
    </xdr:from>
    <xdr:to>
      <xdr:col>10</xdr:col>
      <xdr:colOff>196850</xdr:colOff>
      <xdr:row>186</xdr:row>
      <xdr:rowOff>498475</xdr:rowOff>
    </xdr:to>
    <xdr:pic>
      <xdr:nvPicPr>
        <xdr:cNvPr id="5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4675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5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4675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5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4675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186</xdr:row>
      <xdr:rowOff>279400</xdr:rowOff>
    </xdr:from>
    <xdr:to>
      <xdr:col>10</xdr:col>
      <xdr:colOff>196850</xdr:colOff>
      <xdr:row>186</xdr:row>
      <xdr:rowOff>498475</xdr:rowOff>
    </xdr:to>
    <xdr:pic>
      <xdr:nvPicPr>
        <xdr:cNvPr id="6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4675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6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4675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6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4675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186</xdr:row>
      <xdr:rowOff>279400</xdr:rowOff>
    </xdr:from>
    <xdr:to>
      <xdr:col>10</xdr:col>
      <xdr:colOff>196850</xdr:colOff>
      <xdr:row>186</xdr:row>
      <xdr:rowOff>498475</xdr:rowOff>
    </xdr:to>
    <xdr:pic>
      <xdr:nvPicPr>
        <xdr:cNvPr id="6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124675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6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124675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1410</xdr:row>
      <xdr:rowOff>279400</xdr:rowOff>
    </xdr:from>
    <xdr:to>
      <xdr:col>10</xdr:col>
      <xdr:colOff>196850</xdr:colOff>
      <xdr:row>1410</xdr:row>
      <xdr:rowOff>498475</xdr:rowOff>
    </xdr:to>
    <xdr:pic>
      <xdr:nvPicPr>
        <xdr:cNvPr id="6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971134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1410</xdr:row>
      <xdr:rowOff>279400</xdr:rowOff>
    </xdr:from>
    <xdr:to>
      <xdr:col>3</xdr:col>
      <xdr:colOff>196850</xdr:colOff>
      <xdr:row>1410</xdr:row>
      <xdr:rowOff>498475</xdr:rowOff>
    </xdr:to>
    <xdr:pic>
      <xdr:nvPicPr>
        <xdr:cNvPr id="6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9711340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1981200</xdr:colOff>
      <xdr:row>1890</xdr:row>
      <xdr:rowOff>0</xdr:rowOff>
    </xdr:from>
    <xdr:to>
      <xdr:col>3</xdr:col>
      <xdr:colOff>2200275</xdr:colOff>
      <xdr:row>1890</xdr:row>
      <xdr:rowOff>161925</xdr:rowOff>
    </xdr:to>
    <xdr:sp macro="" textlink="">
      <xdr:nvSpPr>
        <xdr:cNvPr id="608" name="AutoShape 6"/>
        <xdr:cNvSpPr>
          <a:spLocks noChangeAspect="1" noChangeArrowheads="1"/>
        </xdr:cNvSpPr>
      </xdr:nvSpPr>
      <xdr:spPr bwMode="auto">
        <a:xfrm>
          <a:off x="5581650" y="1189129575"/>
          <a:ext cx="2190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6350</xdr:colOff>
      <xdr:row>1186</xdr:row>
      <xdr:rowOff>279400</xdr:rowOff>
    </xdr:from>
    <xdr:to>
      <xdr:col>10</xdr:col>
      <xdr:colOff>196850</xdr:colOff>
      <xdr:row>1186</xdr:row>
      <xdr:rowOff>498475</xdr:rowOff>
    </xdr:to>
    <xdr:pic>
      <xdr:nvPicPr>
        <xdr:cNvPr id="6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2975" y="81345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1186</xdr:row>
      <xdr:rowOff>257175</xdr:rowOff>
    </xdr:from>
    <xdr:to>
      <xdr:col>10</xdr:col>
      <xdr:colOff>514350</xdr:colOff>
      <xdr:row>1186</xdr:row>
      <xdr:rowOff>476250</xdr:rowOff>
    </xdr:to>
    <xdr:pic>
      <xdr:nvPicPr>
        <xdr:cNvPr id="6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1900" y="81343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1186</xdr:row>
      <xdr:rowOff>279400</xdr:rowOff>
    </xdr:from>
    <xdr:to>
      <xdr:col>3</xdr:col>
      <xdr:colOff>196850</xdr:colOff>
      <xdr:row>1186</xdr:row>
      <xdr:rowOff>498475</xdr:rowOff>
    </xdr:to>
    <xdr:pic>
      <xdr:nvPicPr>
        <xdr:cNvPr id="6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8134572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1186</xdr:row>
      <xdr:rowOff>257175</xdr:rowOff>
    </xdr:from>
    <xdr:to>
      <xdr:col>3</xdr:col>
      <xdr:colOff>514350</xdr:colOff>
      <xdr:row>1186</xdr:row>
      <xdr:rowOff>476250</xdr:rowOff>
    </xdr:to>
    <xdr:pic>
      <xdr:nvPicPr>
        <xdr:cNvPr id="6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813435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1442</xdr:row>
      <xdr:rowOff>228600</xdr:rowOff>
    </xdr:from>
    <xdr:to>
      <xdr:col>3</xdr:col>
      <xdr:colOff>260350</xdr:colOff>
      <xdr:row>1442</xdr:row>
      <xdr:rowOff>447675</xdr:rowOff>
    </xdr:to>
    <xdr:pic>
      <xdr:nvPicPr>
        <xdr:cNvPr id="6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2050256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1442</xdr:row>
      <xdr:rowOff>231775</xdr:rowOff>
    </xdr:from>
    <xdr:to>
      <xdr:col>3</xdr:col>
      <xdr:colOff>539750</xdr:colOff>
      <xdr:row>1442</xdr:row>
      <xdr:rowOff>450850</xdr:rowOff>
    </xdr:to>
    <xdr:pic>
      <xdr:nvPicPr>
        <xdr:cNvPr id="6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2050288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1442</xdr:row>
      <xdr:rowOff>228600</xdr:rowOff>
    </xdr:from>
    <xdr:to>
      <xdr:col>10</xdr:col>
      <xdr:colOff>260350</xdr:colOff>
      <xdr:row>1442</xdr:row>
      <xdr:rowOff>447675</xdr:rowOff>
    </xdr:to>
    <xdr:pic>
      <xdr:nvPicPr>
        <xdr:cNvPr id="6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2050256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1442</xdr:row>
      <xdr:rowOff>231775</xdr:rowOff>
    </xdr:from>
    <xdr:to>
      <xdr:col>10</xdr:col>
      <xdr:colOff>539750</xdr:colOff>
      <xdr:row>1442</xdr:row>
      <xdr:rowOff>450850</xdr:rowOff>
    </xdr:to>
    <xdr:pic>
      <xdr:nvPicPr>
        <xdr:cNvPr id="6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2050288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1442</xdr:row>
      <xdr:rowOff>228600</xdr:rowOff>
    </xdr:from>
    <xdr:to>
      <xdr:col>3</xdr:col>
      <xdr:colOff>260350</xdr:colOff>
      <xdr:row>1442</xdr:row>
      <xdr:rowOff>447675</xdr:rowOff>
    </xdr:to>
    <xdr:pic>
      <xdr:nvPicPr>
        <xdr:cNvPr id="6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2050256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1442</xdr:row>
      <xdr:rowOff>231775</xdr:rowOff>
    </xdr:from>
    <xdr:to>
      <xdr:col>3</xdr:col>
      <xdr:colOff>539750</xdr:colOff>
      <xdr:row>1442</xdr:row>
      <xdr:rowOff>450850</xdr:rowOff>
    </xdr:to>
    <xdr:pic>
      <xdr:nvPicPr>
        <xdr:cNvPr id="6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2050288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1442</xdr:row>
      <xdr:rowOff>228600</xdr:rowOff>
    </xdr:from>
    <xdr:to>
      <xdr:col>3</xdr:col>
      <xdr:colOff>260350</xdr:colOff>
      <xdr:row>1442</xdr:row>
      <xdr:rowOff>447675</xdr:rowOff>
    </xdr:to>
    <xdr:pic>
      <xdr:nvPicPr>
        <xdr:cNvPr id="6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2050256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1442</xdr:row>
      <xdr:rowOff>231775</xdr:rowOff>
    </xdr:from>
    <xdr:to>
      <xdr:col>3</xdr:col>
      <xdr:colOff>539750</xdr:colOff>
      <xdr:row>1442</xdr:row>
      <xdr:rowOff>450850</xdr:rowOff>
    </xdr:to>
    <xdr:pic>
      <xdr:nvPicPr>
        <xdr:cNvPr id="6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2050288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1442</xdr:row>
      <xdr:rowOff>228600</xdr:rowOff>
    </xdr:from>
    <xdr:to>
      <xdr:col>10</xdr:col>
      <xdr:colOff>260350</xdr:colOff>
      <xdr:row>1442</xdr:row>
      <xdr:rowOff>447675</xdr:rowOff>
    </xdr:to>
    <xdr:pic>
      <xdr:nvPicPr>
        <xdr:cNvPr id="6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2050256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1442</xdr:row>
      <xdr:rowOff>231775</xdr:rowOff>
    </xdr:from>
    <xdr:to>
      <xdr:col>10</xdr:col>
      <xdr:colOff>539750</xdr:colOff>
      <xdr:row>1442</xdr:row>
      <xdr:rowOff>450850</xdr:rowOff>
    </xdr:to>
    <xdr:pic>
      <xdr:nvPicPr>
        <xdr:cNvPr id="6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2050288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1442</xdr:row>
      <xdr:rowOff>228600</xdr:rowOff>
    </xdr:from>
    <xdr:to>
      <xdr:col>3</xdr:col>
      <xdr:colOff>260350</xdr:colOff>
      <xdr:row>1442</xdr:row>
      <xdr:rowOff>447675</xdr:rowOff>
    </xdr:to>
    <xdr:pic>
      <xdr:nvPicPr>
        <xdr:cNvPr id="6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2050256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1442</xdr:row>
      <xdr:rowOff>231775</xdr:rowOff>
    </xdr:from>
    <xdr:to>
      <xdr:col>3</xdr:col>
      <xdr:colOff>539750</xdr:colOff>
      <xdr:row>1442</xdr:row>
      <xdr:rowOff>450850</xdr:rowOff>
    </xdr:to>
    <xdr:pic>
      <xdr:nvPicPr>
        <xdr:cNvPr id="6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2050288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1442</xdr:row>
      <xdr:rowOff>228600</xdr:rowOff>
    </xdr:from>
    <xdr:to>
      <xdr:col>10</xdr:col>
      <xdr:colOff>260350</xdr:colOff>
      <xdr:row>1442</xdr:row>
      <xdr:rowOff>447675</xdr:rowOff>
    </xdr:to>
    <xdr:pic>
      <xdr:nvPicPr>
        <xdr:cNvPr id="6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2050256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1442</xdr:row>
      <xdr:rowOff>231775</xdr:rowOff>
    </xdr:from>
    <xdr:to>
      <xdr:col>10</xdr:col>
      <xdr:colOff>539750</xdr:colOff>
      <xdr:row>1442</xdr:row>
      <xdr:rowOff>450850</xdr:rowOff>
    </xdr:to>
    <xdr:pic>
      <xdr:nvPicPr>
        <xdr:cNvPr id="6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2050288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1449</xdr:row>
      <xdr:rowOff>228600</xdr:rowOff>
    </xdr:from>
    <xdr:to>
      <xdr:col>3</xdr:col>
      <xdr:colOff>260350</xdr:colOff>
      <xdr:row>1449</xdr:row>
      <xdr:rowOff>447675</xdr:rowOff>
    </xdr:to>
    <xdr:pic>
      <xdr:nvPicPr>
        <xdr:cNvPr id="6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0093369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1449</xdr:row>
      <xdr:rowOff>231775</xdr:rowOff>
    </xdr:from>
    <xdr:to>
      <xdr:col>3</xdr:col>
      <xdr:colOff>539750</xdr:colOff>
      <xdr:row>1449</xdr:row>
      <xdr:rowOff>450850</xdr:rowOff>
    </xdr:to>
    <xdr:pic>
      <xdr:nvPicPr>
        <xdr:cNvPr id="6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0093401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1449</xdr:row>
      <xdr:rowOff>228600</xdr:rowOff>
    </xdr:from>
    <xdr:to>
      <xdr:col>10</xdr:col>
      <xdr:colOff>260350</xdr:colOff>
      <xdr:row>1449</xdr:row>
      <xdr:rowOff>447675</xdr:rowOff>
    </xdr:to>
    <xdr:pic>
      <xdr:nvPicPr>
        <xdr:cNvPr id="6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0093369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1449</xdr:row>
      <xdr:rowOff>231775</xdr:rowOff>
    </xdr:from>
    <xdr:to>
      <xdr:col>10</xdr:col>
      <xdr:colOff>539750</xdr:colOff>
      <xdr:row>1449</xdr:row>
      <xdr:rowOff>450850</xdr:rowOff>
    </xdr:to>
    <xdr:pic>
      <xdr:nvPicPr>
        <xdr:cNvPr id="6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0093401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1449</xdr:row>
      <xdr:rowOff>228600</xdr:rowOff>
    </xdr:from>
    <xdr:to>
      <xdr:col>3</xdr:col>
      <xdr:colOff>260350</xdr:colOff>
      <xdr:row>1449</xdr:row>
      <xdr:rowOff>447675</xdr:rowOff>
    </xdr:to>
    <xdr:pic>
      <xdr:nvPicPr>
        <xdr:cNvPr id="6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0093369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1449</xdr:row>
      <xdr:rowOff>231775</xdr:rowOff>
    </xdr:from>
    <xdr:to>
      <xdr:col>3</xdr:col>
      <xdr:colOff>539750</xdr:colOff>
      <xdr:row>1449</xdr:row>
      <xdr:rowOff>450850</xdr:rowOff>
    </xdr:to>
    <xdr:pic>
      <xdr:nvPicPr>
        <xdr:cNvPr id="6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0093401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1449</xdr:row>
      <xdr:rowOff>228600</xdr:rowOff>
    </xdr:from>
    <xdr:to>
      <xdr:col>3</xdr:col>
      <xdr:colOff>260350</xdr:colOff>
      <xdr:row>1449</xdr:row>
      <xdr:rowOff>447675</xdr:rowOff>
    </xdr:to>
    <xdr:pic>
      <xdr:nvPicPr>
        <xdr:cNvPr id="6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0093369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1449</xdr:row>
      <xdr:rowOff>231775</xdr:rowOff>
    </xdr:from>
    <xdr:to>
      <xdr:col>3</xdr:col>
      <xdr:colOff>539750</xdr:colOff>
      <xdr:row>1449</xdr:row>
      <xdr:rowOff>450850</xdr:rowOff>
    </xdr:to>
    <xdr:pic>
      <xdr:nvPicPr>
        <xdr:cNvPr id="6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0093401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1449</xdr:row>
      <xdr:rowOff>228600</xdr:rowOff>
    </xdr:from>
    <xdr:to>
      <xdr:col>10</xdr:col>
      <xdr:colOff>260350</xdr:colOff>
      <xdr:row>1449</xdr:row>
      <xdr:rowOff>447675</xdr:rowOff>
    </xdr:to>
    <xdr:pic>
      <xdr:nvPicPr>
        <xdr:cNvPr id="6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0093369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1449</xdr:row>
      <xdr:rowOff>231775</xdr:rowOff>
    </xdr:from>
    <xdr:to>
      <xdr:col>10</xdr:col>
      <xdr:colOff>539750</xdr:colOff>
      <xdr:row>1449</xdr:row>
      <xdr:rowOff>450850</xdr:rowOff>
    </xdr:to>
    <xdr:pic>
      <xdr:nvPicPr>
        <xdr:cNvPr id="6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0093401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1449</xdr:row>
      <xdr:rowOff>228600</xdr:rowOff>
    </xdr:from>
    <xdr:to>
      <xdr:col>3</xdr:col>
      <xdr:colOff>260350</xdr:colOff>
      <xdr:row>1449</xdr:row>
      <xdr:rowOff>447675</xdr:rowOff>
    </xdr:to>
    <xdr:pic>
      <xdr:nvPicPr>
        <xdr:cNvPr id="6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0093369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1449</xdr:row>
      <xdr:rowOff>231775</xdr:rowOff>
    </xdr:from>
    <xdr:to>
      <xdr:col>3</xdr:col>
      <xdr:colOff>539750</xdr:colOff>
      <xdr:row>1449</xdr:row>
      <xdr:rowOff>450850</xdr:rowOff>
    </xdr:to>
    <xdr:pic>
      <xdr:nvPicPr>
        <xdr:cNvPr id="6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0093401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1449</xdr:row>
      <xdr:rowOff>228600</xdr:rowOff>
    </xdr:from>
    <xdr:to>
      <xdr:col>10</xdr:col>
      <xdr:colOff>260350</xdr:colOff>
      <xdr:row>1449</xdr:row>
      <xdr:rowOff>447675</xdr:rowOff>
    </xdr:to>
    <xdr:pic>
      <xdr:nvPicPr>
        <xdr:cNvPr id="6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0093369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1449</xdr:row>
      <xdr:rowOff>231775</xdr:rowOff>
    </xdr:from>
    <xdr:to>
      <xdr:col>10</xdr:col>
      <xdr:colOff>539750</xdr:colOff>
      <xdr:row>1449</xdr:row>
      <xdr:rowOff>450850</xdr:rowOff>
    </xdr:to>
    <xdr:pic>
      <xdr:nvPicPr>
        <xdr:cNvPr id="6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0093401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1549</xdr:row>
      <xdr:rowOff>279400</xdr:rowOff>
    </xdr:from>
    <xdr:to>
      <xdr:col>10</xdr:col>
      <xdr:colOff>196850</xdr:colOff>
      <xdr:row>1549</xdr:row>
      <xdr:rowOff>498475</xdr:rowOff>
    </xdr:to>
    <xdr:pic>
      <xdr:nvPicPr>
        <xdr:cNvPr id="6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9277822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1549</xdr:row>
      <xdr:rowOff>257175</xdr:rowOff>
    </xdr:from>
    <xdr:to>
      <xdr:col>10</xdr:col>
      <xdr:colOff>514350</xdr:colOff>
      <xdr:row>1549</xdr:row>
      <xdr:rowOff>476250</xdr:rowOff>
    </xdr:to>
    <xdr:pic>
      <xdr:nvPicPr>
        <xdr:cNvPr id="6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09275599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1549</xdr:row>
      <xdr:rowOff>279400</xdr:rowOff>
    </xdr:from>
    <xdr:to>
      <xdr:col>3</xdr:col>
      <xdr:colOff>196850</xdr:colOff>
      <xdr:row>1549</xdr:row>
      <xdr:rowOff>498475</xdr:rowOff>
    </xdr:to>
    <xdr:pic>
      <xdr:nvPicPr>
        <xdr:cNvPr id="7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9277822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1549</xdr:row>
      <xdr:rowOff>257175</xdr:rowOff>
    </xdr:from>
    <xdr:to>
      <xdr:col>3</xdr:col>
      <xdr:colOff>514350</xdr:colOff>
      <xdr:row>1549</xdr:row>
      <xdr:rowOff>476250</xdr:rowOff>
    </xdr:to>
    <xdr:pic>
      <xdr:nvPicPr>
        <xdr:cNvPr id="7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9275599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</xdr:row>
      <xdr:rowOff>228600</xdr:rowOff>
    </xdr:from>
    <xdr:to>
      <xdr:col>3</xdr:col>
      <xdr:colOff>260350</xdr:colOff>
      <xdr:row>16</xdr:row>
      <xdr:rowOff>447675</xdr:rowOff>
    </xdr:to>
    <xdr:pic>
      <xdr:nvPicPr>
        <xdr:cNvPr id="6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0358762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</xdr:row>
      <xdr:rowOff>231775</xdr:rowOff>
    </xdr:from>
    <xdr:to>
      <xdr:col>3</xdr:col>
      <xdr:colOff>539750</xdr:colOff>
      <xdr:row>16</xdr:row>
      <xdr:rowOff>450850</xdr:rowOff>
    </xdr:to>
    <xdr:pic>
      <xdr:nvPicPr>
        <xdr:cNvPr id="6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0358794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</xdr:row>
      <xdr:rowOff>228600</xdr:rowOff>
    </xdr:from>
    <xdr:to>
      <xdr:col>10</xdr:col>
      <xdr:colOff>260350</xdr:colOff>
      <xdr:row>16</xdr:row>
      <xdr:rowOff>447675</xdr:rowOff>
    </xdr:to>
    <xdr:pic>
      <xdr:nvPicPr>
        <xdr:cNvPr id="6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0358762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</xdr:row>
      <xdr:rowOff>231775</xdr:rowOff>
    </xdr:from>
    <xdr:to>
      <xdr:col>10</xdr:col>
      <xdr:colOff>539750</xdr:colOff>
      <xdr:row>16</xdr:row>
      <xdr:rowOff>450850</xdr:rowOff>
    </xdr:to>
    <xdr:pic>
      <xdr:nvPicPr>
        <xdr:cNvPr id="6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0358794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</xdr:row>
      <xdr:rowOff>228600</xdr:rowOff>
    </xdr:from>
    <xdr:to>
      <xdr:col>3</xdr:col>
      <xdr:colOff>260350</xdr:colOff>
      <xdr:row>16</xdr:row>
      <xdr:rowOff>447675</xdr:rowOff>
    </xdr:to>
    <xdr:pic>
      <xdr:nvPicPr>
        <xdr:cNvPr id="6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0358762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</xdr:row>
      <xdr:rowOff>231775</xdr:rowOff>
    </xdr:from>
    <xdr:to>
      <xdr:col>3</xdr:col>
      <xdr:colOff>539750</xdr:colOff>
      <xdr:row>16</xdr:row>
      <xdr:rowOff>450850</xdr:rowOff>
    </xdr:to>
    <xdr:pic>
      <xdr:nvPicPr>
        <xdr:cNvPr id="6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0358794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</xdr:row>
      <xdr:rowOff>228600</xdr:rowOff>
    </xdr:from>
    <xdr:to>
      <xdr:col>3</xdr:col>
      <xdr:colOff>260350</xdr:colOff>
      <xdr:row>16</xdr:row>
      <xdr:rowOff>447675</xdr:rowOff>
    </xdr:to>
    <xdr:pic>
      <xdr:nvPicPr>
        <xdr:cNvPr id="6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0358762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</xdr:row>
      <xdr:rowOff>231775</xdr:rowOff>
    </xdr:from>
    <xdr:to>
      <xdr:col>3</xdr:col>
      <xdr:colOff>539750</xdr:colOff>
      <xdr:row>16</xdr:row>
      <xdr:rowOff>450850</xdr:rowOff>
    </xdr:to>
    <xdr:pic>
      <xdr:nvPicPr>
        <xdr:cNvPr id="6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0358794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</xdr:row>
      <xdr:rowOff>228600</xdr:rowOff>
    </xdr:from>
    <xdr:to>
      <xdr:col>10</xdr:col>
      <xdr:colOff>260350</xdr:colOff>
      <xdr:row>16</xdr:row>
      <xdr:rowOff>447675</xdr:rowOff>
    </xdr:to>
    <xdr:pic>
      <xdr:nvPicPr>
        <xdr:cNvPr id="6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0358762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</xdr:row>
      <xdr:rowOff>231775</xdr:rowOff>
    </xdr:from>
    <xdr:to>
      <xdr:col>10</xdr:col>
      <xdr:colOff>539750</xdr:colOff>
      <xdr:row>16</xdr:row>
      <xdr:rowOff>450850</xdr:rowOff>
    </xdr:to>
    <xdr:pic>
      <xdr:nvPicPr>
        <xdr:cNvPr id="6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0358794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</xdr:row>
      <xdr:rowOff>228600</xdr:rowOff>
    </xdr:from>
    <xdr:to>
      <xdr:col>3</xdr:col>
      <xdr:colOff>260350</xdr:colOff>
      <xdr:row>16</xdr:row>
      <xdr:rowOff>447675</xdr:rowOff>
    </xdr:to>
    <xdr:pic>
      <xdr:nvPicPr>
        <xdr:cNvPr id="6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0358762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</xdr:row>
      <xdr:rowOff>231775</xdr:rowOff>
    </xdr:from>
    <xdr:to>
      <xdr:col>3</xdr:col>
      <xdr:colOff>539750</xdr:colOff>
      <xdr:row>16</xdr:row>
      <xdr:rowOff>450850</xdr:rowOff>
    </xdr:to>
    <xdr:pic>
      <xdr:nvPicPr>
        <xdr:cNvPr id="6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0358794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</xdr:row>
      <xdr:rowOff>228600</xdr:rowOff>
    </xdr:from>
    <xdr:to>
      <xdr:col>10</xdr:col>
      <xdr:colOff>260350</xdr:colOff>
      <xdr:row>16</xdr:row>
      <xdr:rowOff>447675</xdr:rowOff>
    </xdr:to>
    <xdr:pic>
      <xdr:nvPicPr>
        <xdr:cNvPr id="6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0358762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</xdr:row>
      <xdr:rowOff>231775</xdr:rowOff>
    </xdr:from>
    <xdr:to>
      <xdr:col>10</xdr:col>
      <xdr:colOff>539750</xdr:colOff>
      <xdr:row>16</xdr:row>
      <xdr:rowOff>450850</xdr:rowOff>
    </xdr:to>
    <xdr:pic>
      <xdr:nvPicPr>
        <xdr:cNvPr id="6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0358794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</xdr:row>
      <xdr:rowOff>228600</xdr:rowOff>
    </xdr:from>
    <xdr:to>
      <xdr:col>3</xdr:col>
      <xdr:colOff>260350</xdr:colOff>
      <xdr:row>20</xdr:row>
      <xdr:rowOff>447675</xdr:rowOff>
    </xdr:to>
    <xdr:pic>
      <xdr:nvPicPr>
        <xdr:cNvPr id="6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53263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</xdr:row>
      <xdr:rowOff>231775</xdr:rowOff>
    </xdr:from>
    <xdr:to>
      <xdr:col>3</xdr:col>
      <xdr:colOff>539750</xdr:colOff>
      <xdr:row>20</xdr:row>
      <xdr:rowOff>450850</xdr:rowOff>
    </xdr:to>
    <xdr:pic>
      <xdr:nvPicPr>
        <xdr:cNvPr id="6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532669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</xdr:row>
      <xdr:rowOff>228600</xdr:rowOff>
    </xdr:from>
    <xdr:to>
      <xdr:col>10</xdr:col>
      <xdr:colOff>260350</xdr:colOff>
      <xdr:row>20</xdr:row>
      <xdr:rowOff>447675</xdr:rowOff>
    </xdr:to>
    <xdr:pic>
      <xdr:nvPicPr>
        <xdr:cNvPr id="6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53263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</xdr:row>
      <xdr:rowOff>231775</xdr:rowOff>
    </xdr:from>
    <xdr:to>
      <xdr:col>10</xdr:col>
      <xdr:colOff>539750</xdr:colOff>
      <xdr:row>20</xdr:row>
      <xdr:rowOff>450850</xdr:rowOff>
    </xdr:to>
    <xdr:pic>
      <xdr:nvPicPr>
        <xdr:cNvPr id="6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532669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</xdr:row>
      <xdr:rowOff>228600</xdr:rowOff>
    </xdr:from>
    <xdr:to>
      <xdr:col>3</xdr:col>
      <xdr:colOff>260350</xdr:colOff>
      <xdr:row>20</xdr:row>
      <xdr:rowOff>447675</xdr:rowOff>
    </xdr:to>
    <xdr:pic>
      <xdr:nvPicPr>
        <xdr:cNvPr id="6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53263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</xdr:row>
      <xdr:rowOff>231775</xdr:rowOff>
    </xdr:from>
    <xdr:to>
      <xdr:col>3</xdr:col>
      <xdr:colOff>539750</xdr:colOff>
      <xdr:row>20</xdr:row>
      <xdr:rowOff>450850</xdr:rowOff>
    </xdr:to>
    <xdr:pic>
      <xdr:nvPicPr>
        <xdr:cNvPr id="6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532669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</xdr:row>
      <xdr:rowOff>228600</xdr:rowOff>
    </xdr:from>
    <xdr:to>
      <xdr:col>3</xdr:col>
      <xdr:colOff>260350</xdr:colOff>
      <xdr:row>20</xdr:row>
      <xdr:rowOff>447675</xdr:rowOff>
    </xdr:to>
    <xdr:pic>
      <xdr:nvPicPr>
        <xdr:cNvPr id="6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53263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</xdr:row>
      <xdr:rowOff>231775</xdr:rowOff>
    </xdr:from>
    <xdr:to>
      <xdr:col>3</xdr:col>
      <xdr:colOff>539750</xdr:colOff>
      <xdr:row>20</xdr:row>
      <xdr:rowOff>450850</xdr:rowOff>
    </xdr:to>
    <xdr:pic>
      <xdr:nvPicPr>
        <xdr:cNvPr id="6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532669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</xdr:row>
      <xdr:rowOff>228600</xdr:rowOff>
    </xdr:from>
    <xdr:to>
      <xdr:col>10</xdr:col>
      <xdr:colOff>260350</xdr:colOff>
      <xdr:row>20</xdr:row>
      <xdr:rowOff>447675</xdr:rowOff>
    </xdr:to>
    <xdr:pic>
      <xdr:nvPicPr>
        <xdr:cNvPr id="6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53263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</xdr:row>
      <xdr:rowOff>231775</xdr:rowOff>
    </xdr:from>
    <xdr:to>
      <xdr:col>10</xdr:col>
      <xdr:colOff>539750</xdr:colOff>
      <xdr:row>20</xdr:row>
      <xdr:rowOff>450850</xdr:rowOff>
    </xdr:to>
    <xdr:pic>
      <xdr:nvPicPr>
        <xdr:cNvPr id="6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532669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</xdr:row>
      <xdr:rowOff>228600</xdr:rowOff>
    </xdr:from>
    <xdr:to>
      <xdr:col>3</xdr:col>
      <xdr:colOff>260350</xdr:colOff>
      <xdr:row>20</xdr:row>
      <xdr:rowOff>447675</xdr:rowOff>
    </xdr:to>
    <xdr:pic>
      <xdr:nvPicPr>
        <xdr:cNvPr id="6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53263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</xdr:row>
      <xdr:rowOff>231775</xdr:rowOff>
    </xdr:from>
    <xdr:to>
      <xdr:col>3</xdr:col>
      <xdr:colOff>539750</xdr:colOff>
      <xdr:row>20</xdr:row>
      <xdr:rowOff>450850</xdr:rowOff>
    </xdr:to>
    <xdr:pic>
      <xdr:nvPicPr>
        <xdr:cNvPr id="6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532669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</xdr:row>
      <xdr:rowOff>228600</xdr:rowOff>
    </xdr:from>
    <xdr:to>
      <xdr:col>10</xdr:col>
      <xdr:colOff>260350</xdr:colOff>
      <xdr:row>20</xdr:row>
      <xdr:rowOff>447675</xdr:rowOff>
    </xdr:to>
    <xdr:pic>
      <xdr:nvPicPr>
        <xdr:cNvPr id="6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3850" y="53263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</xdr:row>
      <xdr:rowOff>231775</xdr:rowOff>
    </xdr:from>
    <xdr:to>
      <xdr:col>10</xdr:col>
      <xdr:colOff>539750</xdr:colOff>
      <xdr:row>20</xdr:row>
      <xdr:rowOff>450850</xdr:rowOff>
    </xdr:to>
    <xdr:pic>
      <xdr:nvPicPr>
        <xdr:cNvPr id="6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4675" y="532669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</xdr:row>
      <xdr:rowOff>228600</xdr:rowOff>
    </xdr:from>
    <xdr:to>
      <xdr:col>3</xdr:col>
      <xdr:colOff>260350</xdr:colOff>
      <xdr:row>28</xdr:row>
      <xdr:rowOff>447675</xdr:rowOff>
    </xdr:to>
    <xdr:pic>
      <xdr:nvPicPr>
        <xdr:cNvPr id="6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9436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</xdr:row>
      <xdr:rowOff>231775</xdr:rowOff>
    </xdr:from>
    <xdr:to>
      <xdr:col>3</xdr:col>
      <xdr:colOff>539750</xdr:colOff>
      <xdr:row>28</xdr:row>
      <xdr:rowOff>450850</xdr:rowOff>
    </xdr:to>
    <xdr:pic>
      <xdr:nvPicPr>
        <xdr:cNvPr id="6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9439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</xdr:row>
      <xdr:rowOff>228600</xdr:rowOff>
    </xdr:from>
    <xdr:to>
      <xdr:col>10</xdr:col>
      <xdr:colOff>260350</xdr:colOff>
      <xdr:row>28</xdr:row>
      <xdr:rowOff>447675</xdr:rowOff>
    </xdr:to>
    <xdr:pic>
      <xdr:nvPicPr>
        <xdr:cNvPr id="6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9436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28</xdr:row>
      <xdr:rowOff>231775</xdr:rowOff>
    </xdr:from>
    <xdr:to>
      <xdr:col>10</xdr:col>
      <xdr:colOff>539750</xdr:colOff>
      <xdr:row>28</xdr:row>
      <xdr:rowOff>450850</xdr:rowOff>
    </xdr:to>
    <xdr:pic>
      <xdr:nvPicPr>
        <xdr:cNvPr id="6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9439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</xdr:row>
      <xdr:rowOff>228600</xdr:rowOff>
    </xdr:from>
    <xdr:to>
      <xdr:col>3</xdr:col>
      <xdr:colOff>260350</xdr:colOff>
      <xdr:row>28</xdr:row>
      <xdr:rowOff>447675</xdr:rowOff>
    </xdr:to>
    <xdr:pic>
      <xdr:nvPicPr>
        <xdr:cNvPr id="6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9436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</xdr:row>
      <xdr:rowOff>231775</xdr:rowOff>
    </xdr:from>
    <xdr:to>
      <xdr:col>3</xdr:col>
      <xdr:colOff>539750</xdr:colOff>
      <xdr:row>28</xdr:row>
      <xdr:rowOff>450850</xdr:rowOff>
    </xdr:to>
    <xdr:pic>
      <xdr:nvPicPr>
        <xdr:cNvPr id="6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9439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</xdr:row>
      <xdr:rowOff>228600</xdr:rowOff>
    </xdr:from>
    <xdr:to>
      <xdr:col>3</xdr:col>
      <xdr:colOff>260350</xdr:colOff>
      <xdr:row>28</xdr:row>
      <xdr:rowOff>447675</xdr:rowOff>
    </xdr:to>
    <xdr:pic>
      <xdr:nvPicPr>
        <xdr:cNvPr id="6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9436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</xdr:row>
      <xdr:rowOff>231775</xdr:rowOff>
    </xdr:from>
    <xdr:to>
      <xdr:col>3</xdr:col>
      <xdr:colOff>539750</xdr:colOff>
      <xdr:row>28</xdr:row>
      <xdr:rowOff>450850</xdr:rowOff>
    </xdr:to>
    <xdr:pic>
      <xdr:nvPicPr>
        <xdr:cNvPr id="6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9439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</xdr:row>
      <xdr:rowOff>228600</xdr:rowOff>
    </xdr:from>
    <xdr:to>
      <xdr:col>10</xdr:col>
      <xdr:colOff>260350</xdr:colOff>
      <xdr:row>28</xdr:row>
      <xdr:rowOff>447675</xdr:rowOff>
    </xdr:to>
    <xdr:pic>
      <xdr:nvPicPr>
        <xdr:cNvPr id="6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9436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28</xdr:row>
      <xdr:rowOff>231775</xdr:rowOff>
    </xdr:from>
    <xdr:to>
      <xdr:col>10</xdr:col>
      <xdr:colOff>539750</xdr:colOff>
      <xdr:row>28</xdr:row>
      <xdr:rowOff>450850</xdr:rowOff>
    </xdr:to>
    <xdr:pic>
      <xdr:nvPicPr>
        <xdr:cNvPr id="6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9439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</xdr:row>
      <xdr:rowOff>228600</xdr:rowOff>
    </xdr:from>
    <xdr:to>
      <xdr:col>3</xdr:col>
      <xdr:colOff>260350</xdr:colOff>
      <xdr:row>28</xdr:row>
      <xdr:rowOff>447675</xdr:rowOff>
    </xdr:to>
    <xdr:pic>
      <xdr:nvPicPr>
        <xdr:cNvPr id="6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9436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</xdr:row>
      <xdr:rowOff>231775</xdr:rowOff>
    </xdr:from>
    <xdr:to>
      <xdr:col>3</xdr:col>
      <xdr:colOff>539750</xdr:colOff>
      <xdr:row>28</xdr:row>
      <xdr:rowOff>450850</xdr:rowOff>
    </xdr:to>
    <xdr:pic>
      <xdr:nvPicPr>
        <xdr:cNvPr id="6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9439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</xdr:row>
      <xdr:rowOff>228600</xdr:rowOff>
    </xdr:from>
    <xdr:to>
      <xdr:col>10</xdr:col>
      <xdr:colOff>260350</xdr:colOff>
      <xdr:row>28</xdr:row>
      <xdr:rowOff>447675</xdr:rowOff>
    </xdr:to>
    <xdr:pic>
      <xdr:nvPicPr>
        <xdr:cNvPr id="6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9436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28</xdr:row>
      <xdr:rowOff>231775</xdr:rowOff>
    </xdr:from>
    <xdr:to>
      <xdr:col>10</xdr:col>
      <xdr:colOff>539750</xdr:colOff>
      <xdr:row>28</xdr:row>
      <xdr:rowOff>450850</xdr:rowOff>
    </xdr:to>
    <xdr:pic>
      <xdr:nvPicPr>
        <xdr:cNvPr id="6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9439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33</xdr:row>
      <xdr:rowOff>228600</xdr:rowOff>
    </xdr:from>
    <xdr:to>
      <xdr:col>3</xdr:col>
      <xdr:colOff>260350</xdr:colOff>
      <xdr:row>33</xdr:row>
      <xdr:rowOff>447675</xdr:rowOff>
    </xdr:to>
    <xdr:pic>
      <xdr:nvPicPr>
        <xdr:cNvPr id="6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9436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33</xdr:row>
      <xdr:rowOff>231775</xdr:rowOff>
    </xdr:from>
    <xdr:to>
      <xdr:col>3</xdr:col>
      <xdr:colOff>539750</xdr:colOff>
      <xdr:row>33</xdr:row>
      <xdr:rowOff>450850</xdr:rowOff>
    </xdr:to>
    <xdr:pic>
      <xdr:nvPicPr>
        <xdr:cNvPr id="6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9439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33</xdr:row>
      <xdr:rowOff>228600</xdr:rowOff>
    </xdr:from>
    <xdr:to>
      <xdr:col>10</xdr:col>
      <xdr:colOff>260350</xdr:colOff>
      <xdr:row>33</xdr:row>
      <xdr:rowOff>447675</xdr:rowOff>
    </xdr:to>
    <xdr:pic>
      <xdr:nvPicPr>
        <xdr:cNvPr id="6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9436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33</xdr:row>
      <xdr:rowOff>231775</xdr:rowOff>
    </xdr:from>
    <xdr:to>
      <xdr:col>10</xdr:col>
      <xdr:colOff>539750</xdr:colOff>
      <xdr:row>33</xdr:row>
      <xdr:rowOff>450850</xdr:rowOff>
    </xdr:to>
    <xdr:pic>
      <xdr:nvPicPr>
        <xdr:cNvPr id="6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9439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33</xdr:row>
      <xdr:rowOff>228600</xdr:rowOff>
    </xdr:from>
    <xdr:to>
      <xdr:col>3</xdr:col>
      <xdr:colOff>260350</xdr:colOff>
      <xdr:row>33</xdr:row>
      <xdr:rowOff>447675</xdr:rowOff>
    </xdr:to>
    <xdr:pic>
      <xdr:nvPicPr>
        <xdr:cNvPr id="6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9436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33</xdr:row>
      <xdr:rowOff>231775</xdr:rowOff>
    </xdr:from>
    <xdr:to>
      <xdr:col>3</xdr:col>
      <xdr:colOff>539750</xdr:colOff>
      <xdr:row>33</xdr:row>
      <xdr:rowOff>450850</xdr:rowOff>
    </xdr:to>
    <xdr:pic>
      <xdr:nvPicPr>
        <xdr:cNvPr id="6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9439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33</xdr:row>
      <xdr:rowOff>228600</xdr:rowOff>
    </xdr:from>
    <xdr:to>
      <xdr:col>3</xdr:col>
      <xdr:colOff>260350</xdr:colOff>
      <xdr:row>33</xdr:row>
      <xdr:rowOff>447675</xdr:rowOff>
    </xdr:to>
    <xdr:pic>
      <xdr:nvPicPr>
        <xdr:cNvPr id="6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9436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33</xdr:row>
      <xdr:rowOff>231775</xdr:rowOff>
    </xdr:from>
    <xdr:to>
      <xdr:col>3</xdr:col>
      <xdr:colOff>539750</xdr:colOff>
      <xdr:row>33</xdr:row>
      <xdr:rowOff>450850</xdr:rowOff>
    </xdr:to>
    <xdr:pic>
      <xdr:nvPicPr>
        <xdr:cNvPr id="6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9439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33</xdr:row>
      <xdr:rowOff>228600</xdr:rowOff>
    </xdr:from>
    <xdr:to>
      <xdr:col>10</xdr:col>
      <xdr:colOff>260350</xdr:colOff>
      <xdr:row>33</xdr:row>
      <xdr:rowOff>447675</xdr:rowOff>
    </xdr:to>
    <xdr:pic>
      <xdr:nvPicPr>
        <xdr:cNvPr id="6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9436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33</xdr:row>
      <xdr:rowOff>231775</xdr:rowOff>
    </xdr:from>
    <xdr:to>
      <xdr:col>10</xdr:col>
      <xdr:colOff>539750</xdr:colOff>
      <xdr:row>33</xdr:row>
      <xdr:rowOff>450850</xdr:rowOff>
    </xdr:to>
    <xdr:pic>
      <xdr:nvPicPr>
        <xdr:cNvPr id="6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9439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33</xdr:row>
      <xdr:rowOff>228600</xdr:rowOff>
    </xdr:from>
    <xdr:to>
      <xdr:col>3</xdr:col>
      <xdr:colOff>260350</xdr:colOff>
      <xdr:row>33</xdr:row>
      <xdr:rowOff>447675</xdr:rowOff>
    </xdr:to>
    <xdr:pic>
      <xdr:nvPicPr>
        <xdr:cNvPr id="6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9436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33</xdr:row>
      <xdr:rowOff>231775</xdr:rowOff>
    </xdr:from>
    <xdr:to>
      <xdr:col>3</xdr:col>
      <xdr:colOff>539750</xdr:colOff>
      <xdr:row>33</xdr:row>
      <xdr:rowOff>450850</xdr:rowOff>
    </xdr:to>
    <xdr:pic>
      <xdr:nvPicPr>
        <xdr:cNvPr id="6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9439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33</xdr:row>
      <xdr:rowOff>228600</xdr:rowOff>
    </xdr:from>
    <xdr:to>
      <xdr:col>10</xdr:col>
      <xdr:colOff>260350</xdr:colOff>
      <xdr:row>33</xdr:row>
      <xdr:rowOff>447675</xdr:rowOff>
    </xdr:to>
    <xdr:pic>
      <xdr:nvPicPr>
        <xdr:cNvPr id="6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9436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33</xdr:row>
      <xdr:rowOff>231775</xdr:rowOff>
    </xdr:from>
    <xdr:to>
      <xdr:col>10</xdr:col>
      <xdr:colOff>539750</xdr:colOff>
      <xdr:row>33</xdr:row>
      <xdr:rowOff>450850</xdr:rowOff>
    </xdr:to>
    <xdr:pic>
      <xdr:nvPicPr>
        <xdr:cNvPr id="6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9439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42</xdr:row>
      <xdr:rowOff>228600</xdr:rowOff>
    </xdr:from>
    <xdr:to>
      <xdr:col>3</xdr:col>
      <xdr:colOff>260350</xdr:colOff>
      <xdr:row>42</xdr:row>
      <xdr:rowOff>447675</xdr:rowOff>
    </xdr:to>
    <xdr:pic>
      <xdr:nvPicPr>
        <xdr:cNvPr id="6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93533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42</xdr:row>
      <xdr:rowOff>231775</xdr:rowOff>
    </xdr:from>
    <xdr:to>
      <xdr:col>3</xdr:col>
      <xdr:colOff>539750</xdr:colOff>
      <xdr:row>42</xdr:row>
      <xdr:rowOff>450850</xdr:rowOff>
    </xdr:to>
    <xdr:pic>
      <xdr:nvPicPr>
        <xdr:cNvPr id="7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93564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42</xdr:row>
      <xdr:rowOff>228600</xdr:rowOff>
    </xdr:from>
    <xdr:to>
      <xdr:col>10</xdr:col>
      <xdr:colOff>260350</xdr:colOff>
      <xdr:row>42</xdr:row>
      <xdr:rowOff>447675</xdr:rowOff>
    </xdr:to>
    <xdr:pic>
      <xdr:nvPicPr>
        <xdr:cNvPr id="7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93533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42</xdr:row>
      <xdr:rowOff>231775</xdr:rowOff>
    </xdr:from>
    <xdr:to>
      <xdr:col>10</xdr:col>
      <xdr:colOff>539750</xdr:colOff>
      <xdr:row>42</xdr:row>
      <xdr:rowOff>450850</xdr:rowOff>
    </xdr:to>
    <xdr:pic>
      <xdr:nvPicPr>
        <xdr:cNvPr id="7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93564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42</xdr:row>
      <xdr:rowOff>228600</xdr:rowOff>
    </xdr:from>
    <xdr:to>
      <xdr:col>3</xdr:col>
      <xdr:colOff>260350</xdr:colOff>
      <xdr:row>42</xdr:row>
      <xdr:rowOff>447675</xdr:rowOff>
    </xdr:to>
    <xdr:pic>
      <xdr:nvPicPr>
        <xdr:cNvPr id="7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93533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42</xdr:row>
      <xdr:rowOff>231775</xdr:rowOff>
    </xdr:from>
    <xdr:to>
      <xdr:col>3</xdr:col>
      <xdr:colOff>539750</xdr:colOff>
      <xdr:row>42</xdr:row>
      <xdr:rowOff>450850</xdr:rowOff>
    </xdr:to>
    <xdr:pic>
      <xdr:nvPicPr>
        <xdr:cNvPr id="7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93564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42</xdr:row>
      <xdr:rowOff>228600</xdr:rowOff>
    </xdr:from>
    <xdr:to>
      <xdr:col>3</xdr:col>
      <xdr:colOff>260350</xdr:colOff>
      <xdr:row>42</xdr:row>
      <xdr:rowOff>447675</xdr:rowOff>
    </xdr:to>
    <xdr:pic>
      <xdr:nvPicPr>
        <xdr:cNvPr id="7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93533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42</xdr:row>
      <xdr:rowOff>231775</xdr:rowOff>
    </xdr:from>
    <xdr:to>
      <xdr:col>3</xdr:col>
      <xdr:colOff>539750</xdr:colOff>
      <xdr:row>42</xdr:row>
      <xdr:rowOff>450850</xdr:rowOff>
    </xdr:to>
    <xdr:pic>
      <xdr:nvPicPr>
        <xdr:cNvPr id="7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93564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42</xdr:row>
      <xdr:rowOff>228600</xdr:rowOff>
    </xdr:from>
    <xdr:to>
      <xdr:col>10</xdr:col>
      <xdr:colOff>260350</xdr:colOff>
      <xdr:row>42</xdr:row>
      <xdr:rowOff>447675</xdr:rowOff>
    </xdr:to>
    <xdr:pic>
      <xdr:nvPicPr>
        <xdr:cNvPr id="7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93533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42</xdr:row>
      <xdr:rowOff>231775</xdr:rowOff>
    </xdr:from>
    <xdr:to>
      <xdr:col>10</xdr:col>
      <xdr:colOff>539750</xdr:colOff>
      <xdr:row>42</xdr:row>
      <xdr:rowOff>450850</xdr:rowOff>
    </xdr:to>
    <xdr:pic>
      <xdr:nvPicPr>
        <xdr:cNvPr id="7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93564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42</xdr:row>
      <xdr:rowOff>228600</xdr:rowOff>
    </xdr:from>
    <xdr:to>
      <xdr:col>3</xdr:col>
      <xdr:colOff>260350</xdr:colOff>
      <xdr:row>42</xdr:row>
      <xdr:rowOff>447675</xdr:rowOff>
    </xdr:to>
    <xdr:pic>
      <xdr:nvPicPr>
        <xdr:cNvPr id="7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93533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42</xdr:row>
      <xdr:rowOff>231775</xdr:rowOff>
    </xdr:from>
    <xdr:to>
      <xdr:col>3</xdr:col>
      <xdr:colOff>539750</xdr:colOff>
      <xdr:row>42</xdr:row>
      <xdr:rowOff>450850</xdr:rowOff>
    </xdr:to>
    <xdr:pic>
      <xdr:nvPicPr>
        <xdr:cNvPr id="7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93564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42</xdr:row>
      <xdr:rowOff>228600</xdr:rowOff>
    </xdr:from>
    <xdr:to>
      <xdr:col>10</xdr:col>
      <xdr:colOff>260350</xdr:colOff>
      <xdr:row>42</xdr:row>
      <xdr:rowOff>447675</xdr:rowOff>
    </xdr:to>
    <xdr:pic>
      <xdr:nvPicPr>
        <xdr:cNvPr id="7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93533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42</xdr:row>
      <xdr:rowOff>231775</xdr:rowOff>
    </xdr:from>
    <xdr:to>
      <xdr:col>10</xdr:col>
      <xdr:colOff>539750</xdr:colOff>
      <xdr:row>42</xdr:row>
      <xdr:rowOff>450850</xdr:rowOff>
    </xdr:to>
    <xdr:pic>
      <xdr:nvPicPr>
        <xdr:cNvPr id="7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93564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47</xdr:row>
      <xdr:rowOff>228600</xdr:rowOff>
    </xdr:from>
    <xdr:to>
      <xdr:col>3</xdr:col>
      <xdr:colOff>260350</xdr:colOff>
      <xdr:row>47</xdr:row>
      <xdr:rowOff>447675</xdr:rowOff>
    </xdr:to>
    <xdr:pic>
      <xdr:nvPicPr>
        <xdr:cNvPr id="7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2901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47</xdr:row>
      <xdr:rowOff>231775</xdr:rowOff>
    </xdr:from>
    <xdr:to>
      <xdr:col>3</xdr:col>
      <xdr:colOff>539750</xdr:colOff>
      <xdr:row>47</xdr:row>
      <xdr:rowOff>450850</xdr:rowOff>
    </xdr:to>
    <xdr:pic>
      <xdr:nvPicPr>
        <xdr:cNvPr id="7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2905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47</xdr:row>
      <xdr:rowOff>228600</xdr:rowOff>
    </xdr:from>
    <xdr:to>
      <xdr:col>10</xdr:col>
      <xdr:colOff>260350</xdr:colOff>
      <xdr:row>47</xdr:row>
      <xdr:rowOff>447675</xdr:rowOff>
    </xdr:to>
    <xdr:pic>
      <xdr:nvPicPr>
        <xdr:cNvPr id="7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22901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47</xdr:row>
      <xdr:rowOff>231775</xdr:rowOff>
    </xdr:from>
    <xdr:to>
      <xdr:col>10</xdr:col>
      <xdr:colOff>539750</xdr:colOff>
      <xdr:row>47</xdr:row>
      <xdr:rowOff>450850</xdr:rowOff>
    </xdr:to>
    <xdr:pic>
      <xdr:nvPicPr>
        <xdr:cNvPr id="7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22905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47</xdr:row>
      <xdr:rowOff>228600</xdr:rowOff>
    </xdr:from>
    <xdr:to>
      <xdr:col>3</xdr:col>
      <xdr:colOff>260350</xdr:colOff>
      <xdr:row>47</xdr:row>
      <xdr:rowOff>447675</xdr:rowOff>
    </xdr:to>
    <xdr:pic>
      <xdr:nvPicPr>
        <xdr:cNvPr id="7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2901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47</xdr:row>
      <xdr:rowOff>231775</xdr:rowOff>
    </xdr:from>
    <xdr:to>
      <xdr:col>3</xdr:col>
      <xdr:colOff>539750</xdr:colOff>
      <xdr:row>47</xdr:row>
      <xdr:rowOff>450850</xdr:rowOff>
    </xdr:to>
    <xdr:pic>
      <xdr:nvPicPr>
        <xdr:cNvPr id="7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2905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47</xdr:row>
      <xdr:rowOff>228600</xdr:rowOff>
    </xdr:from>
    <xdr:to>
      <xdr:col>3</xdr:col>
      <xdr:colOff>260350</xdr:colOff>
      <xdr:row>47</xdr:row>
      <xdr:rowOff>447675</xdr:rowOff>
    </xdr:to>
    <xdr:pic>
      <xdr:nvPicPr>
        <xdr:cNvPr id="7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2901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47</xdr:row>
      <xdr:rowOff>231775</xdr:rowOff>
    </xdr:from>
    <xdr:to>
      <xdr:col>3</xdr:col>
      <xdr:colOff>539750</xdr:colOff>
      <xdr:row>47</xdr:row>
      <xdr:rowOff>450850</xdr:rowOff>
    </xdr:to>
    <xdr:pic>
      <xdr:nvPicPr>
        <xdr:cNvPr id="7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2905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47</xdr:row>
      <xdr:rowOff>228600</xdr:rowOff>
    </xdr:from>
    <xdr:to>
      <xdr:col>10</xdr:col>
      <xdr:colOff>260350</xdr:colOff>
      <xdr:row>47</xdr:row>
      <xdr:rowOff>447675</xdr:rowOff>
    </xdr:to>
    <xdr:pic>
      <xdr:nvPicPr>
        <xdr:cNvPr id="7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22901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47</xdr:row>
      <xdr:rowOff>231775</xdr:rowOff>
    </xdr:from>
    <xdr:to>
      <xdr:col>10</xdr:col>
      <xdr:colOff>539750</xdr:colOff>
      <xdr:row>47</xdr:row>
      <xdr:rowOff>450850</xdr:rowOff>
    </xdr:to>
    <xdr:pic>
      <xdr:nvPicPr>
        <xdr:cNvPr id="7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22905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47</xdr:row>
      <xdr:rowOff>228600</xdr:rowOff>
    </xdr:from>
    <xdr:to>
      <xdr:col>3</xdr:col>
      <xdr:colOff>260350</xdr:colOff>
      <xdr:row>47</xdr:row>
      <xdr:rowOff>447675</xdr:rowOff>
    </xdr:to>
    <xdr:pic>
      <xdr:nvPicPr>
        <xdr:cNvPr id="7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2901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47</xdr:row>
      <xdr:rowOff>231775</xdr:rowOff>
    </xdr:from>
    <xdr:to>
      <xdr:col>3</xdr:col>
      <xdr:colOff>539750</xdr:colOff>
      <xdr:row>47</xdr:row>
      <xdr:rowOff>450850</xdr:rowOff>
    </xdr:to>
    <xdr:pic>
      <xdr:nvPicPr>
        <xdr:cNvPr id="7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2905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47</xdr:row>
      <xdr:rowOff>228600</xdr:rowOff>
    </xdr:from>
    <xdr:to>
      <xdr:col>10</xdr:col>
      <xdr:colOff>260350</xdr:colOff>
      <xdr:row>47</xdr:row>
      <xdr:rowOff>447675</xdr:rowOff>
    </xdr:to>
    <xdr:pic>
      <xdr:nvPicPr>
        <xdr:cNvPr id="7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22901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47</xdr:row>
      <xdr:rowOff>231775</xdr:rowOff>
    </xdr:from>
    <xdr:to>
      <xdr:col>10</xdr:col>
      <xdr:colOff>539750</xdr:colOff>
      <xdr:row>47</xdr:row>
      <xdr:rowOff>450850</xdr:rowOff>
    </xdr:to>
    <xdr:pic>
      <xdr:nvPicPr>
        <xdr:cNvPr id="7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22905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55</xdr:row>
      <xdr:rowOff>228600</xdr:rowOff>
    </xdr:from>
    <xdr:to>
      <xdr:col>3</xdr:col>
      <xdr:colOff>260350</xdr:colOff>
      <xdr:row>55</xdr:row>
      <xdr:rowOff>447675</xdr:rowOff>
    </xdr:to>
    <xdr:pic>
      <xdr:nvPicPr>
        <xdr:cNvPr id="7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2901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55</xdr:row>
      <xdr:rowOff>231775</xdr:rowOff>
    </xdr:from>
    <xdr:to>
      <xdr:col>3</xdr:col>
      <xdr:colOff>539750</xdr:colOff>
      <xdr:row>55</xdr:row>
      <xdr:rowOff>450850</xdr:rowOff>
    </xdr:to>
    <xdr:pic>
      <xdr:nvPicPr>
        <xdr:cNvPr id="7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2905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55</xdr:row>
      <xdr:rowOff>228600</xdr:rowOff>
    </xdr:from>
    <xdr:to>
      <xdr:col>10</xdr:col>
      <xdr:colOff>260350</xdr:colOff>
      <xdr:row>55</xdr:row>
      <xdr:rowOff>447675</xdr:rowOff>
    </xdr:to>
    <xdr:pic>
      <xdr:nvPicPr>
        <xdr:cNvPr id="7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22901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55</xdr:row>
      <xdr:rowOff>231775</xdr:rowOff>
    </xdr:from>
    <xdr:to>
      <xdr:col>10</xdr:col>
      <xdr:colOff>539750</xdr:colOff>
      <xdr:row>55</xdr:row>
      <xdr:rowOff>450850</xdr:rowOff>
    </xdr:to>
    <xdr:pic>
      <xdr:nvPicPr>
        <xdr:cNvPr id="7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22905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55</xdr:row>
      <xdr:rowOff>228600</xdr:rowOff>
    </xdr:from>
    <xdr:to>
      <xdr:col>3</xdr:col>
      <xdr:colOff>260350</xdr:colOff>
      <xdr:row>55</xdr:row>
      <xdr:rowOff>447675</xdr:rowOff>
    </xdr:to>
    <xdr:pic>
      <xdr:nvPicPr>
        <xdr:cNvPr id="7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2901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55</xdr:row>
      <xdr:rowOff>231775</xdr:rowOff>
    </xdr:from>
    <xdr:to>
      <xdr:col>3</xdr:col>
      <xdr:colOff>539750</xdr:colOff>
      <xdr:row>55</xdr:row>
      <xdr:rowOff>450850</xdr:rowOff>
    </xdr:to>
    <xdr:pic>
      <xdr:nvPicPr>
        <xdr:cNvPr id="7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2905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55</xdr:row>
      <xdr:rowOff>228600</xdr:rowOff>
    </xdr:from>
    <xdr:to>
      <xdr:col>3</xdr:col>
      <xdr:colOff>260350</xdr:colOff>
      <xdr:row>55</xdr:row>
      <xdr:rowOff>447675</xdr:rowOff>
    </xdr:to>
    <xdr:pic>
      <xdr:nvPicPr>
        <xdr:cNvPr id="7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2901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55</xdr:row>
      <xdr:rowOff>231775</xdr:rowOff>
    </xdr:from>
    <xdr:to>
      <xdr:col>3</xdr:col>
      <xdr:colOff>539750</xdr:colOff>
      <xdr:row>55</xdr:row>
      <xdr:rowOff>450850</xdr:rowOff>
    </xdr:to>
    <xdr:pic>
      <xdr:nvPicPr>
        <xdr:cNvPr id="7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2905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55</xdr:row>
      <xdr:rowOff>228600</xdr:rowOff>
    </xdr:from>
    <xdr:to>
      <xdr:col>10</xdr:col>
      <xdr:colOff>260350</xdr:colOff>
      <xdr:row>55</xdr:row>
      <xdr:rowOff>447675</xdr:rowOff>
    </xdr:to>
    <xdr:pic>
      <xdr:nvPicPr>
        <xdr:cNvPr id="7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22901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55</xdr:row>
      <xdr:rowOff>231775</xdr:rowOff>
    </xdr:from>
    <xdr:to>
      <xdr:col>10</xdr:col>
      <xdr:colOff>539750</xdr:colOff>
      <xdr:row>55</xdr:row>
      <xdr:rowOff>450850</xdr:rowOff>
    </xdr:to>
    <xdr:pic>
      <xdr:nvPicPr>
        <xdr:cNvPr id="7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22905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55</xdr:row>
      <xdr:rowOff>228600</xdr:rowOff>
    </xdr:from>
    <xdr:to>
      <xdr:col>3</xdr:col>
      <xdr:colOff>260350</xdr:colOff>
      <xdr:row>55</xdr:row>
      <xdr:rowOff>447675</xdr:rowOff>
    </xdr:to>
    <xdr:pic>
      <xdr:nvPicPr>
        <xdr:cNvPr id="7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2901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55</xdr:row>
      <xdr:rowOff>231775</xdr:rowOff>
    </xdr:from>
    <xdr:to>
      <xdr:col>3</xdr:col>
      <xdr:colOff>539750</xdr:colOff>
      <xdr:row>55</xdr:row>
      <xdr:rowOff>450850</xdr:rowOff>
    </xdr:to>
    <xdr:pic>
      <xdr:nvPicPr>
        <xdr:cNvPr id="7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2905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55</xdr:row>
      <xdr:rowOff>228600</xdr:rowOff>
    </xdr:from>
    <xdr:to>
      <xdr:col>10</xdr:col>
      <xdr:colOff>260350</xdr:colOff>
      <xdr:row>55</xdr:row>
      <xdr:rowOff>447675</xdr:rowOff>
    </xdr:to>
    <xdr:pic>
      <xdr:nvPicPr>
        <xdr:cNvPr id="7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22901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55</xdr:row>
      <xdr:rowOff>231775</xdr:rowOff>
    </xdr:from>
    <xdr:to>
      <xdr:col>10</xdr:col>
      <xdr:colOff>539750</xdr:colOff>
      <xdr:row>55</xdr:row>
      <xdr:rowOff>450850</xdr:rowOff>
    </xdr:to>
    <xdr:pic>
      <xdr:nvPicPr>
        <xdr:cNvPr id="7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22905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60</xdr:row>
      <xdr:rowOff>228600</xdr:rowOff>
    </xdr:from>
    <xdr:to>
      <xdr:col>3</xdr:col>
      <xdr:colOff>260350</xdr:colOff>
      <xdr:row>60</xdr:row>
      <xdr:rowOff>447675</xdr:rowOff>
    </xdr:to>
    <xdr:pic>
      <xdr:nvPicPr>
        <xdr:cNvPr id="7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409993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60</xdr:row>
      <xdr:rowOff>231775</xdr:rowOff>
    </xdr:from>
    <xdr:to>
      <xdr:col>3</xdr:col>
      <xdr:colOff>539750</xdr:colOff>
      <xdr:row>60</xdr:row>
      <xdr:rowOff>450850</xdr:rowOff>
    </xdr:to>
    <xdr:pic>
      <xdr:nvPicPr>
        <xdr:cNvPr id="7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410025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60</xdr:row>
      <xdr:rowOff>228600</xdr:rowOff>
    </xdr:from>
    <xdr:to>
      <xdr:col>10</xdr:col>
      <xdr:colOff>260350</xdr:colOff>
      <xdr:row>60</xdr:row>
      <xdr:rowOff>447675</xdr:rowOff>
    </xdr:to>
    <xdr:pic>
      <xdr:nvPicPr>
        <xdr:cNvPr id="7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409993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60</xdr:row>
      <xdr:rowOff>231775</xdr:rowOff>
    </xdr:from>
    <xdr:to>
      <xdr:col>10</xdr:col>
      <xdr:colOff>539750</xdr:colOff>
      <xdr:row>60</xdr:row>
      <xdr:rowOff>450850</xdr:rowOff>
    </xdr:to>
    <xdr:pic>
      <xdr:nvPicPr>
        <xdr:cNvPr id="7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410025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60</xdr:row>
      <xdr:rowOff>228600</xdr:rowOff>
    </xdr:from>
    <xdr:to>
      <xdr:col>3</xdr:col>
      <xdr:colOff>260350</xdr:colOff>
      <xdr:row>60</xdr:row>
      <xdr:rowOff>447675</xdr:rowOff>
    </xdr:to>
    <xdr:pic>
      <xdr:nvPicPr>
        <xdr:cNvPr id="7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409993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60</xdr:row>
      <xdr:rowOff>231775</xdr:rowOff>
    </xdr:from>
    <xdr:to>
      <xdr:col>3</xdr:col>
      <xdr:colOff>539750</xdr:colOff>
      <xdr:row>60</xdr:row>
      <xdr:rowOff>450850</xdr:rowOff>
    </xdr:to>
    <xdr:pic>
      <xdr:nvPicPr>
        <xdr:cNvPr id="7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410025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60</xdr:row>
      <xdr:rowOff>228600</xdr:rowOff>
    </xdr:from>
    <xdr:to>
      <xdr:col>3</xdr:col>
      <xdr:colOff>260350</xdr:colOff>
      <xdr:row>60</xdr:row>
      <xdr:rowOff>447675</xdr:rowOff>
    </xdr:to>
    <xdr:pic>
      <xdr:nvPicPr>
        <xdr:cNvPr id="7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409993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60</xdr:row>
      <xdr:rowOff>231775</xdr:rowOff>
    </xdr:from>
    <xdr:to>
      <xdr:col>3</xdr:col>
      <xdr:colOff>539750</xdr:colOff>
      <xdr:row>60</xdr:row>
      <xdr:rowOff>450850</xdr:rowOff>
    </xdr:to>
    <xdr:pic>
      <xdr:nvPicPr>
        <xdr:cNvPr id="7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410025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60</xdr:row>
      <xdr:rowOff>228600</xdr:rowOff>
    </xdr:from>
    <xdr:to>
      <xdr:col>10</xdr:col>
      <xdr:colOff>260350</xdr:colOff>
      <xdr:row>60</xdr:row>
      <xdr:rowOff>447675</xdr:rowOff>
    </xdr:to>
    <xdr:pic>
      <xdr:nvPicPr>
        <xdr:cNvPr id="7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409993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60</xdr:row>
      <xdr:rowOff>231775</xdr:rowOff>
    </xdr:from>
    <xdr:to>
      <xdr:col>10</xdr:col>
      <xdr:colOff>539750</xdr:colOff>
      <xdr:row>60</xdr:row>
      <xdr:rowOff>450850</xdr:rowOff>
    </xdr:to>
    <xdr:pic>
      <xdr:nvPicPr>
        <xdr:cNvPr id="7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410025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60</xdr:row>
      <xdr:rowOff>228600</xdr:rowOff>
    </xdr:from>
    <xdr:to>
      <xdr:col>3</xdr:col>
      <xdr:colOff>260350</xdr:colOff>
      <xdr:row>60</xdr:row>
      <xdr:rowOff>447675</xdr:rowOff>
    </xdr:to>
    <xdr:pic>
      <xdr:nvPicPr>
        <xdr:cNvPr id="7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409993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60</xdr:row>
      <xdr:rowOff>231775</xdr:rowOff>
    </xdr:from>
    <xdr:to>
      <xdr:col>3</xdr:col>
      <xdr:colOff>539750</xdr:colOff>
      <xdr:row>60</xdr:row>
      <xdr:rowOff>450850</xdr:rowOff>
    </xdr:to>
    <xdr:pic>
      <xdr:nvPicPr>
        <xdr:cNvPr id="7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410025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60</xdr:row>
      <xdr:rowOff>228600</xdr:rowOff>
    </xdr:from>
    <xdr:to>
      <xdr:col>10</xdr:col>
      <xdr:colOff>260350</xdr:colOff>
      <xdr:row>60</xdr:row>
      <xdr:rowOff>447675</xdr:rowOff>
    </xdr:to>
    <xdr:pic>
      <xdr:nvPicPr>
        <xdr:cNvPr id="7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409993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60</xdr:row>
      <xdr:rowOff>231775</xdr:rowOff>
    </xdr:from>
    <xdr:to>
      <xdr:col>10</xdr:col>
      <xdr:colOff>539750</xdr:colOff>
      <xdr:row>60</xdr:row>
      <xdr:rowOff>450850</xdr:rowOff>
    </xdr:to>
    <xdr:pic>
      <xdr:nvPicPr>
        <xdr:cNvPr id="7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410025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66</xdr:row>
      <xdr:rowOff>228600</xdr:rowOff>
    </xdr:from>
    <xdr:to>
      <xdr:col>3</xdr:col>
      <xdr:colOff>260350</xdr:colOff>
      <xdr:row>66</xdr:row>
      <xdr:rowOff>447675</xdr:rowOff>
    </xdr:to>
    <xdr:pic>
      <xdr:nvPicPr>
        <xdr:cNvPr id="7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301669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66</xdr:row>
      <xdr:rowOff>231775</xdr:rowOff>
    </xdr:from>
    <xdr:to>
      <xdr:col>3</xdr:col>
      <xdr:colOff>539750</xdr:colOff>
      <xdr:row>66</xdr:row>
      <xdr:rowOff>450850</xdr:rowOff>
    </xdr:to>
    <xdr:pic>
      <xdr:nvPicPr>
        <xdr:cNvPr id="7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301701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66</xdr:row>
      <xdr:rowOff>228600</xdr:rowOff>
    </xdr:from>
    <xdr:to>
      <xdr:col>10</xdr:col>
      <xdr:colOff>260350</xdr:colOff>
      <xdr:row>66</xdr:row>
      <xdr:rowOff>447675</xdr:rowOff>
    </xdr:to>
    <xdr:pic>
      <xdr:nvPicPr>
        <xdr:cNvPr id="7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301669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66</xdr:row>
      <xdr:rowOff>231775</xdr:rowOff>
    </xdr:from>
    <xdr:to>
      <xdr:col>10</xdr:col>
      <xdr:colOff>539750</xdr:colOff>
      <xdr:row>66</xdr:row>
      <xdr:rowOff>450850</xdr:rowOff>
    </xdr:to>
    <xdr:pic>
      <xdr:nvPicPr>
        <xdr:cNvPr id="7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301701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66</xdr:row>
      <xdr:rowOff>228600</xdr:rowOff>
    </xdr:from>
    <xdr:to>
      <xdr:col>3</xdr:col>
      <xdr:colOff>260350</xdr:colOff>
      <xdr:row>66</xdr:row>
      <xdr:rowOff>447675</xdr:rowOff>
    </xdr:to>
    <xdr:pic>
      <xdr:nvPicPr>
        <xdr:cNvPr id="7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301669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66</xdr:row>
      <xdr:rowOff>231775</xdr:rowOff>
    </xdr:from>
    <xdr:to>
      <xdr:col>3</xdr:col>
      <xdr:colOff>539750</xdr:colOff>
      <xdr:row>66</xdr:row>
      <xdr:rowOff>450850</xdr:rowOff>
    </xdr:to>
    <xdr:pic>
      <xdr:nvPicPr>
        <xdr:cNvPr id="7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301701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66</xdr:row>
      <xdr:rowOff>228600</xdr:rowOff>
    </xdr:from>
    <xdr:to>
      <xdr:col>3</xdr:col>
      <xdr:colOff>260350</xdr:colOff>
      <xdr:row>66</xdr:row>
      <xdr:rowOff>447675</xdr:rowOff>
    </xdr:to>
    <xdr:pic>
      <xdr:nvPicPr>
        <xdr:cNvPr id="7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301669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66</xdr:row>
      <xdr:rowOff>231775</xdr:rowOff>
    </xdr:from>
    <xdr:to>
      <xdr:col>3</xdr:col>
      <xdr:colOff>539750</xdr:colOff>
      <xdr:row>66</xdr:row>
      <xdr:rowOff>450850</xdr:rowOff>
    </xdr:to>
    <xdr:pic>
      <xdr:nvPicPr>
        <xdr:cNvPr id="7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301701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66</xdr:row>
      <xdr:rowOff>228600</xdr:rowOff>
    </xdr:from>
    <xdr:to>
      <xdr:col>10</xdr:col>
      <xdr:colOff>260350</xdr:colOff>
      <xdr:row>66</xdr:row>
      <xdr:rowOff>447675</xdr:rowOff>
    </xdr:to>
    <xdr:pic>
      <xdr:nvPicPr>
        <xdr:cNvPr id="7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301669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66</xdr:row>
      <xdr:rowOff>231775</xdr:rowOff>
    </xdr:from>
    <xdr:to>
      <xdr:col>10</xdr:col>
      <xdr:colOff>539750</xdr:colOff>
      <xdr:row>66</xdr:row>
      <xdr:rowOff>450850</xdr:rowOff>
    </xdr:to>
    <xdr:pic>
      <xdr:nvPicPr>
        <xdr:cNvPr id="7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301701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66</xdr:row>
      <xdr:rowOff>228600</xdr:rowOff>
    </xdr:from>
    <xdr:to>
      <xdr:col>3</xdr:col>
      <xdr:colOff>260350</xdr:colOff>
      <xdr:row>66</xdr:row>
      <xdr:rowOff>447675</xdr:rowOff>
    </xdr:to>
    <xdr:pic>
      <xdr:nvPicPr>
        <xdr:cNvPr id="7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301669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66</xdr:row>
      <xdr:rowOff>231775</xdr:rowOff>
    </xdr:from>
    <xdr:to>
      <xdr:col>3</xdr:col>
      <xdr:colOff>539750</xdr:colOff>
      <xdr:row>66</xdr:row>
      <xdr:rowOff>450850</xdr:rowOff>
    </xdr:to>
    <xdr:pic>
      <xdr:nvPicPr>
        <xdr:cNvPr id="7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301701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66</xdr:row>
      <xdr:rowOff>228600</xdr:rowOff>
    </xdr:from>
    <xdr:to>
      <xdr:col>10</xdr:col>
      <xdr:colOff>260350</xdr:colOff>
      <xdr:row>66</xdr:row>
      <xdr:rowOff>447675</xdr:rowOff>
    </xdr:to>
    <xdr:pic>
      <xdr:nvPicPr>
        <xdr:cNvPr id="7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301669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66</xdr:row>
      <xdr:rowOff>231775</xdr:rowOff>
    </xdr:from>
    <xdr:to>
      <xdr:col>10</xdr:col>
      <xdr:colOff>539750</xdr:colOff>
      <xdr:row>66</xdr:row>
      <xdr:rowOff>450850</xdr:rowOff>
    </xdr:to>
    <xdr:pic>
      <xdr:nvPicPr>
        <xdr:cNvPr id="7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301701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71</xdr:row>
      <xdr:rowOff>279400</xdr:rowOff>
    </xdr:from>
    <xdr:to>
      <xdr:col>3</xdr:col>
      <xdr:colOff>196850</xdr:colOff>
      <xdr:row>71</xdr:row>
      <xdr:rowOff>498475</xdr:rowOff>
    </xdr:to>
    <xdr:pic>
      <xdr:nvPicPr>
        <xdr:cNvPr id="7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44990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71</xdr:row>
      <xdr:rowOff>257175</xdr:rowOff>
    </xdr:from>
    <xdr:to>
      <xdr:col>3</xdr:col>
      <xdr:colOff>514350</xdr:colOff>
      <xdr:row>71</xdr:row>
      <xdr:rowOff>476250</xdr:rowOff>
    </xdr:to>
    <xdr:pic>
      <xdr:nvPicPr>
        <xdr:cNvPr id="7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449686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71</xdr:row>
      <xdr:rowOff>279400</xdr:rowOff>
    </xdr:from>
    <xdr:to>
      <xdr:col>10</xdr:col>
      <xdr:colOff>196850</xdr:colOff>
      <xdr:row>71</xdr:row>
      <xdr:rowOff>498475</xdr:rowOff>
    </xdr:to>
    <xdr:pic>
      <xdr:nvPicPr>
        <xdr:cNvPr id="7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44990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71</xdr:row>
      <xdr:rowOff>257175</xdr:rowOff>
    </xdr:from>
    <xdr:to>
      <xdr:col>10</xdr:col>
      <xdr:colOff>514350</xdr:colOff>
      <xdr:row>71</xdr:row>
      <xdr:rowOff>476250</xdr:rowOff>
    </xdr:to>
    <xdr:pic>
      <xdr:nvPicPr>
        <xdr:cNvPr id="7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449686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71</xdr:row>
      <xdr:rowOff>279400</xdr:rowOff>
    </xdr:from>
    <xdr:to>
      <xdr:col>3</xdr:col>
      <xdr:colOff>196850</xdr:colOff>
      <xdr:row>71</xdr:row>
      <xdr:rowOff>498475</xdr:rowOff>
    </xdr:to>
    <xdr:pic>
      <xdr:nvPicPr>
        <xdr:cNvPr id="7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44990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71</xdr:row>
      <xdr:rowOff>257175</xdr:rowOff>
    </xdr:from>
    <xdr:to>
      <xdr:col>3</xdr:col>
      <xdr:colOff>514350</xdr:colOff>
      <xdr:row>71</xdr:row>
      <xdr:rowOff>476250</xdr:rowOff>
    </xdr:to>
    <xdr:pic>
      <xdr:nvPicPr>
        <xdr:cNvPr id="7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449686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71</xdr:row>
      <xdr:rowOff>279400</xdr:rowOff>
    </xdr:from>
    <xdr:to>
      <xdr:col>3</xdr:col>
      <xdr:colOff>196850</xdr:colOff>
      <xdr:row>71</xdr:row>
      <xdr:rowOff>498475</xdr:rowOff>
    </xdr:to>
    <xdr:pic>
      <xdr:nvPicPr>
        <xdr:cNvPr id="7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44990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71</xdr:row>
      <xdr:rowOff>279400</xdr:rowOff>
    </xdr:from>
    <xdr:to>
      <xdr:col>10</xdr:col>
      <xdr:colOff>196850</xdr:colOff>
      <xdr:row>71</xdr:row>
      <xdr:rowOff>498475</xdr:rowOff>
    </xdr:to>
    <xdr:pic>
      <xdr:nvPicPr>
        <xdr:cNvPr id="7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44990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71</xdr:row>
      <xdr:rowOff>279400</xdr:rowOff>
    </xdr:from>
    <xdr:to>
      <xdr:col>3</xdr:col>
      <xdr:colOff>196850</xdr:colOff>
      <xdr:row>71</xdr:row>
      <xdr:rowOff>498475</xdr:rowOff>
    </xdr:to>
    <xdr:pic>
      <xdr:nvPicPr>
        <xdr:cNvPr id="7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44990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71</xdr:row>
      <xdr:rowOff>279400</xdr:rowOff>
    </xdr:from>
    <xdr:to>
      <xdr:col>3</xdr:col>
      <xdr:colOff>196850</xdr:colOff>
      <xdr:row>71</xdr:row>
      <xdr:rowOff>498475</xdr:rowOff>
    </xdr:to>
    <xdr:pic>
      <xdr:nvPicPr>
        <xdr:cNvPr id="7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44990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71</xdr:row>
      <xdr:rowOff>279400</xdr:rowOff>
    </xdr:from>
    <xdr:to>
      <xdr:col>10</xdr:col>
      <xdr:colOff>196850</xdr:colOff>
      <xdr:row>71</xdr:row>
      <xdr:rowOff>498475</xdr:rowOff>
    </xdr:to>
    <xdr:pic>
      <xdr:nvPicPr>
        <xdr:cNvPr id="7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44990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71</xdr:row>
      <xdr:rowOff>279400</xdr:rowOff>
    </xdr:from>
    <xdr:to>
      <xdr:col>3</xdr:col>
      <xdr:colOff>196850</xdr:colOff>
      <xdr:row>71</xdr:row>
      <xdr:rowOff>498475</xdr:rowOff>
    </xdr:to>
    <xdr:pic>
      <xdr:nvPicPr>
        <xdr:cNvPr id="7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44990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71</xdr:row>
      <xdr:rowOff>228600</xdr:rowOff>
    </xdr:from>
    <xdr:to>
      <xdr:col>3</xdr:col>
      <xdr:colOff>260350</xdr:colOff>
      <xdr:row>71</xdr:row>
      <xdr:rowOff>447675</xdr:rowOff>
    </xdr:to>
    <xdr:pic>
      <xdr:nvPicPr>
        <xdr:cNvPr id="7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449400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71</xdr:row>
      <xdr:rowOff>231775</xdr:rowOff>
    </xdr:from>
    <xdr:to>
      <xdr:col>3</xdr:col>
      <xdr:colOff>539750</xdr:colOff>
      <xdr:row>71</xdr:row>
      <xdr:rowOff>450850</xdr:rowOff>
    </xdr:to>
    <xdr:pic>
      <xdr:nvPicPr>
        <xdr:cNvPr id="7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449432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71</xdr:row>
      <xdr:rowOff>228600</xdr:rowOff>
    </xdr:from>
    <xdr:to>
      <xdr:col>10</xdr:col>
      <xdr:colOff>260350</xdr:colOff>
      <xdr:row>71</xdr:row>
      <xdr:rowOff>447675</xdr:rowOff>
    </xdr:to>
    <xdr:pic>
      <xdr:nvPicPr>
        <xdr:cNvPr id="7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449400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71</xdr:row>
      <xdr:rowOff>231775</xdr:rowOff>
    </xdr:from>
    <xdr:to>
      <xdr:col>10</xdr:col>
      <xdr:colOff>539750</xdr:colOff>
      <xdr:row>71</xdr:row>
      <xdr:rowOff>450850</xdr:rowOff>
    </xdr:to>
    <xdr:pic>
      <xdr:nvPicPr>
        <xdr:cNvPr id="7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449432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71</xdr:row>
      <xdr:rowOff>228600</xdr:rowOff>
    </xdr:from>
    <xdr:to>
      <xdr:col>3</xdr:col>
      <xdr:colOff>260350</xdr:colOff>
      <xdr:row>71</xdr:row>
      <xdr:rowOff>447675</xdr:rowOff>
    </xdr:to>
    <xdr:pic>
      <xdr:nvPicPr>
        <xdr:cNvPr id="7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449400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71</xdr:row>
      <xdr:rowOff>231775</xdr:rowOff>
    </xdr:from>
    <xdr:to>
      <xdr:col>3</xdr:col>
      <xdr:colOff>539750</xdr:colOff>
      <xdr:row>71</xdr:row>
      <xdr:rowOff>450850</xdr:rowOff>
    </xdr:to>
    <xdr:pic>
      <xdr:nvPicPr>
        <xdr:cNvPr id="7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449432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71</xdr:row>
      <xdr:rowOff>228600</xdr:rowOff>
    </xdr:from>
    <xdr:to>
      <xdr:col>3</xdr:col>
      <xdr:colOff>260350</xdr:colOff>
      <xdr:row>71</xdr:row>
      <xdr:rowOff>447675</xdr:rowOff>
    </xdr:to>
    <xdr:pic>
      <xdr:nvPicPr>
        <xdr:cNvPr id="7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449400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71</xdr:row>
      <xdr:rowOff>231775</xdr:rowOff>
    </xdr:from>
    <xdr:to>
      <xdr:col>3</xdr:col>
      <xdr:colOff>539750</xdr:colOff>
      <xdr:row>71</xdr:row>
      <xdr:rowOff>450850</xdr:rowOff>
    </xdr:to>
    <xdr:pic>
      <xdr:nvPicPr>
        <xdr:cNvPr id="7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449432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71</xdr:row>
      <xdr:rowOff>228600</xdr:rowOff>
    </xdr:from>
    <xdr:to>
      <xdr:col>10</xdr:col>
      <xdr:colOff>260350</xdr:colOff>
      <xdr:row>71</xdr:row>
      <xdr:rowOff>447675</xdr:rowOff>
    </xdr:to>
    <xdr:pic>
      <xdr:nvPicPr>
        <xdr:cNvPr id="7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449400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71</xdr:row>
      <xdr:rowOff>231775</xdr:rowOff>
    </xdr:from>
    <xdr:to>
      <xdr:col>10</xdr:col>
      <xdr:colOff>539750</xdr:colOff>
      <xdr:row>71</xdr:row>
      <xdr:rowOff>450850</xdr:rowOff>
    </xdr:to>
    <xdr:pic>
      <xdr:nvPicPr>
        <xdr:cNvPr id="7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449432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71</xdr:row>
      <xdr:rowOff>228600</xdr:rowOff>
    </xdr:from>
    <xdr:to>
      <xdr:col>3</xdr:col>
      <xdr:colOff>260350</xdr:colOff>
      <xdr:row>71</xdr:row>
      <xdr:rowOff>447675</xdr:rowOff>
    </xdr:to>
    <xdr:pic>
      <xdr:nvPicPr>
        <xdr:cNvPr id="7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449400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71</xdr:row>
      <xdr:rowOff>231775</xdr:rowOff>
    </xdr:from>
    <xdr:to>
      <xdr:col>3</xdr:col>
      <xdr:colOff>539750</xdr:colOff>
      <xdr:row>71</xdr:row>
      <xdr:rowOff>450850</xdr:rowOff>
    </xdr:to>
    <xdr:pic>
      <xdr:nvPicPr>
        <xdr:cNvPr id="7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449432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71</xdr:row>
      <xdr:rowOff>228600</xdr:rowOff>
    </xdr:from>
    <xdr:to>
      <xdr:col>10</xdr:col>
      <xdr:colOff>260350</xdr:colOff>
      <xdr:row>71</xdr:row>
      <xdr:rowOff>447675</xdr:rowOff>
    </xdr:to>
    <xdr:pic>
      <xdr:nvPicPr>
        <xdr:cNvPr id="7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449400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71</xdr:row>
      <xdr:rowOff>231775</xdr:rowOff>
    </xdr:from>
    <xdr:to>
      <xdr:col>10</xdr:col>
      <xdr:colOff>539750</xdr:colOff>
      <xdr:row>71</xdr:row>
      <xdr:rowOff>450850</xdr:rowOff>
    </xdr:to>
    <xdr:pic>
      <xdr:nvPicPr>
        <xdr:cNvPr id="7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449432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79</xdr:row>
      <xdr:rowOff>279400</xdr:rowOff>
    </xdr:from>
    <xdr:to>
      <xdr:col>3</xdr:col>
      <xdr:colOff>196850</xdr:colOff>
      <xdr:row>79</xdr:row>
      <xdr:rowOff>498475</xdr:rowOff>
    </xdr:to>
    <xdr:pic>
      <xdr:nvPicPr>
        <xdr:cNvPr id="7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5279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79</xdr:row>
      <xdr:rowOff>257175</xdr:rowOff>
    </xdr:from>
    <xdr:to>
      <xdr:col>3</xdr:col>
      <xdr:colOff>514350</xdr:colOff>
      <xdr:row>79</xdr:row>
      <xdr:rowOff>476250</xdr:rowOff>
    </xdr:to>
    <xdr:pic>
      <xdr:nvPicPr>
        <xdr:cNvPr id="7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5277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79</xdr:row>
      <xdr:rowOff>279400</xdr:rowOff>
    </xdr:from>
    <xdr:to>
      <xdr:col>10</xdr:col>
      <xdr:colOff>196850</xdr:colOff>
      <xdr:row>79</xdr:row>
      <xdr:rowOff>498475</xdr:rowOff>
    </xdr:to>
    <xdr:pic>
      <xdr:nvPicPr>
        <xdr:cNvPr id="7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5279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79</xdr:row>
      <xdr:rowOff>257175</xdr:rowOff>
    </xdr:from>
    <xdr:to>
      <xdr:col>10</xdr:col>
      <xdr:colOff>514350</xdr:colOff>
      <xdr:row>79</xdr:row>
      <xdr:rowOff>476250</xdr:rowOff>
    </xdr:to>
    <xdr:pic>
      <xdr:nvPicPr>
        <xdr:cNvPr id="8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5277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79</xdr:row>
      <xdr:rowOff>279400</xdr:rowOff>
    </xdr:from>
    <xdr:to>
      <xdr:col>3</xdr:col>
      <xdr:colOff>196850</xdr:colOff>
      <xdr:row>79</xdr:row>
      <xdr:rowOff>498475</xdr:rowOff>
    </xdr:to>
    <xdr:pic>
      <xdr:nvPicPr>
        <xdr:cNvPr id="8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5279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79</xdr:row>
      <xdr:rowOff>257175</xdr:rowOff>
    </xdr:from>
    <xdr:to>
      <xdr:col>3</xdr:col>
      <xdr:colOff>514350</xdr:colOff>
      <xdr:row>79</xdr:row>
      <xdr:rowOff>476250</xdr:rowOff>
    </xdr:to>
    <xdr:pic>
      <xdr:nvPicPr>
        <xdr:cNvPr id="8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5277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79</xdr:row>
      <xdr:rowOff>279400</xdr:rowOff>
    </xdr:from>
    <xdr:to>
      <xdr:col>3</xdr:col>
      <xdr:colOff>196850</xdr:colOff>
      <xdr:row>79</xdr:row>
      <xdr:rowOff>498475</xdr:rowOff>
    </xdr:to>
    <xdr:pic>
      <xdr:nvPicPr>
        <xdr:cNvPr id="8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5279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79</xdr:row>
      <xdr:rowOff>279400</xdr:rowOff>
    </xdr:from>
    <xdr:to>
      <xdr:col>10</xdr:col>
      <xdr:colOff>196850</xdr:colOff>
      <xdr:row>79</xdr:row>
      <xdr:rowOff>498475</xdr:rowOff>
    </xdr:to>
    <xdr:pic>
      <xdr:nvPicPr>
        <xdr:cNvPr id="8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5279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79</xdr:row>
      <xdr:rowOff>279400</xdr:rowOff>
    </xdr:from>
    <xdr:to>
      <xdr:col>3</xdr:col>
      <xdr:colOff>196850</xdr:colOff>
      <xdr:row>79</xdr:row>
      <xdr:rowOff>498475</xdr:rowOff>
    </xdr:to>
    <xdr:pic>
      <xdr:nvPicPr>
        <xdr:cNvPr id="8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5279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79</xdr:row>
      <xdr:rowOff>279400</xdr:rowOff>
    </xdr:from>
    <xdr:to>
      <xdr:col>3</xdr:col>
      <xdr:colOff>196850</xdr:colOff>
      <xdr:row>79</xdr:row>
      <xdr:rowOff>498475</xdr:rowOff>
    </xdr:to>
    <xdr:pic>
      <xdr:nvPicPr>
        <xdr:cNvPr id="8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5279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79</xdr:row>
      <xdr:rowOff>279400</xdr:rowOff>
    </xdr:from>
    <xdr:to>
      <xdr:col>10</xdr:col>
      <xdr:colOff>196850</xdr:colOff>
      <xdr:row>79</xdr:row>
      <xdr:rowOff>498475</xdr:rowOff>
    </xdr:to>
    <xdr:pic>
      <xdr:nvPicPr>
        <xdr:cNvPr id="8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5279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79</xdr:row>
      <xdr:rowOff>279400</xdr:rowOff>
    </xdr:from>
    <xdr:to>
      <xdr:col>3</xdr:col>
      <xdr:colOff>196850</xdr:colOff>
      <xdr:row>79</xdr:row>
      <xdr:rowOff>498475</xdr:rowOff>
    </xdr:to>
    <xdr:pic>
      <xdr:nvPicPr>
        <xdr:cNvPr id="8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5279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79</xdr:row>
      <xdr:rowOff>228600</xdr:rowOff>
    </xdr:from>
    <xdr:to>
      <xdr:col>3</xdr:col>
      <xdr:colOff>260350</xdr:colOff>
      <xdr:row>79</xdr:row>
      <xdr:rowOff>447675</xdr:rowOff>
    </xdr:to>
    <xdr:pic>
      <xdr:nvPicPr>
        <xdr:cNvPr id="8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52746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79</xdr:row>
      <xdr:rowOff>231775</xdr:rowOff>
    </xdr:from>
    <xdr:to>
      <xdr:col>3</xdr:col>
      <xdr:colOff>539750</xdr:colOff>
      <xdr:row>79</xdr:row>
      <xdr:rowOff>450850</xdr:rowOff>
    </xdr:to>
    <xdr:pic>
      <xdr:nvPicPr>
        <xdr:cNvPr id="8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52750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79</xdr:row>
      <xdr:rowOff>228600</xdr:rowOff>
    </xdr:from>
    <xdr:to>
      <xdr:col>10</xdr:col>
      <xdr:colOff>260350</xdr:colOff>
      <xdr:row>79</xdr:row>
      <xdr:rowOff>447675</xdr:rowOff>
    </xdr:to>
    <xdr:pic>
      <xdr:nvPicPr>
        <xdr:cNvPr id="8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52746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79</xdr:row>
      <xdr:rowOff>231775</xdr:rowOff>
    </xdr:from>
    <xdr:to>
      <xdr:col>10</xdr:col>
      <xdr:colOff>539750</xdr:colOff>
      <xdr:row>79</xdr:row>
      <xdr:rowOff>450850</xdr:rowOff>
    </xdr:to>
    <xdr:pic>
      <xdr:nvPicPr>
        <xdr:cNvPr id="8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52750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79</xdr:row>
      <xdr:rowOff>228600</xdr:rowOff>
    </xdr:from>
    <xdr:to>
      <xdr:col>3</xdr:col>
      <xdr:colOff>260350</xdr:colOff>
      <xdr:row>79</xdr:row>
      <xdr:rowOff>447675</xdr:rowOff>
    </xdr:to>
    <xdr:pic>
      <xdr:nvPicPr>
        <xdr:cNvPr id="8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52746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79</xdr:row>
      <xdr:rowOff>231775</xdr:rowOff>
    </xdr:from>
    <xdr:to>
      <xdr:col>3</xdr:col>
      <xdr:colOff>539750</xdr:colOff>
      <xdr:row>79</xdr:row>
      <xdr:rowOff>450850</xdr:rowOff>
    </xdr:to>
    <xdr:pic>
      <xdr:nvPicPr>
        <xdr:cNvPr id="8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52750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79</xdr:row>
      <xdr:rowOff>228600</xdr:rowOff>
    </xdr:from>
    <xdr:to>
      <xdr:col>3</xdr:col>
      <xdr:colOff>260350</xdr:colOff>
      <xdr:row>79</xdr:row>
      <xdr:rowOff>447675</xdr:rowOff>
    </xdr:to>
    <xdr:pic>
      <xdr:nvPicPr>
        <xdr:cNvPr id="8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52746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79</xdr:row>
      <xdr:rowOff>231775</xdr:rowOff>
    </xdr:from>
    <xdr:to>
      <xdr:col>3</xdr:col>
      <xdr:colOff>539750</xdr:colOff>
      <xdr:row>79</xdr:row>
      <xdr:rowOff>450850</xdr:rowOff>
    </xdr:to>
    <xdr:pic>
      <xdr:nvPicPr>
        <xdr:cNvPr id="8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52750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79</xdr:row>
      <xdr:rowOff>228600</xdr:rowOff>
    </xdr:from>
    <xdr:to>
      <xdr:col>10</xdr:col>
      <xdr:colOff>260350</xdr:colOff>
      <xdr:row>79</xdr:row>
      <xdr:rowOff>447675</xdr:rowOff>
    </xdr:to>
    <xdr:pic>
      <xdr:nvPicPr>
        <xdr:cNvPr id="8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52746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79</xdr:row>
      <xdr:rowOff>231775</xdr:rowOff>
    </xdr:from>
    <xdr:to>
      <xdr:col>10</xdr:col>
      <xdr:colOff>539750</xdr:colOff>
      <xdr:row>79</xdr:row>
      <xdr:rowOff>450850</xdr:rowOff>
    </xdr:to>
    <xdr:pic>
      <xdr:nvPicPr>
        <xdr:cNvPr id="8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52750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79</xdr:row>
      <xdr:rowOff>228600</xdr:rowOff>
    </xdr:from>
    <xdr:to>
      <xdr:col>3</xdr:col>
      <xdr:colOff>260350</xdr:colOff>
      <xdr:row>79</xdr:row>
      <xdr:rowOff>447675</xdr:rowOff>
    </xdr:to>
    <xdr:pic>
      <xdr:nvPicPr>
        <xdr:cNvPr id="8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52746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79</xdr:row>
      <xdr:rowOff>231775</xdr:rowOff>
    </xdr:from>
    <xdr:to>
      <xdr:col>3</xdr:col>
      <xdr:colOff>539750</xdr:colOff>
      <xdr:row>79</xdr:row>
      <xdr:rowOff>450850</xdr:rowOff>
    </xdr:to>
    <xdr:pic>
      <xdr:nvPicPr>
        <xdr:cNvPr id="8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52750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79</xdr:row>
      <xdr:rowOff>228600</xdr:rowOff>
    </xdr:from>
    <xdr:to>
      <xdr:col>10</xdr:col>
      <xdr:colOff>260350</xdr:colOff>
      <xdr:row>79</xdr:row>
      <xdr:rowOff>447675</xdr:rowOff>
    </xdr:to>
    <xdr:pic>
      <xdr:nvPicPr>
        <xdr:cNvPr id="8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52746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79</xdr:row>
      <xdr:rowOff>231775</xdr:rowOff>
    </xdr:from>
    <xdr:to>
      <xdr:col>10</xdr:col>
      <xdr:colOff>539750</xdr:colOff>
      <xdr:row>79</xdr:row>
      <xdr:rowOff>450850</xdr:rowOff>
    </xdr:to>
    <xdr:pic>
      <xdr:nvPicPr>
        <xdr:cNvPr id="8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52750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8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5279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83</xdr:row>
      <xdr:rowOff>257175</xdr:rowOff>
    </xdr:from>
    <xdr:to>
      <xdr:col>3</xdr:col>
      <xdr:colOff>514350</xdr:colOff>
      <xdr:row>83</xdr:row>
      <xdr:rowOff>476250</xdr:rowOff>
    </xdr:to>
    <xdr:pic>
      <xdr:nvPicPr>
        <xdr:cNvPr id="8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5277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83</xdr:row>
      <xdr:rowOff>279400</xdr:rowOff>
    </xdr:from>
    <xdr:to>
      <xdr:col>10</xdr:col>
      <xdr:colOff>196850</xdr:colOff>
      <xdr:row>83</xdr:row>
      <xdr:rowOff>498475</xdr:rowOff>
    </xdr:to>
    <xdr:pic>
      <xdr:nvPicPr>
        <xdr:cNvPr id="8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5279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83</xdr:row>
      <xdr:rowOff>257175</xdr:rowOff>
    </xdr:from>
    <xdr:to>
      <xdr:col>10</xdr:col>
      <xdr:colOff>514350</xdr:colOff>
      <xdr:row>83</xdr:row>
      <xdr:rowOff>476250</xdr:rowOff>
    </xdr:to>
    <xdr:pic>
      <xdr:nvPicPr>
        <xdr:cNvPr id="8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5277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8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5279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83</xdr:row>
      <xdr:rowOff>257175</xdr:rowOff>
    </xdr:from>
    <xdr:to>
      <xdr:col>3</xdr:col>
      <xdr:colOff>514350</xdr:colOff>
      <xdr:row>83</xdr:row>
      <xdr:rowOff>476250</xdr:rowOff>
    </xdr:to>
    <xdr:pic>
      <xdr:nvPicPr>
        <xdr:cNvPr id="8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5277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8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5279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83</xdr:row>
      <xdr:rowOff>279400</xdr:rowOff>
    </xdr:from>
    <xdr:to>
      <xdr:col>10</xdr:col>
      <xdr:colOff>196850</xdr:colOff>
      <xdr:row>83</xdr:row>
      <xdr:rowOff>498475</xdr:rowOff>
    </xdr:to>
    <xdr:pic>
      <xdr:nvPicPr>
        <xdr:cNvPr id="8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5279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8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5279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8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5279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83</xdr:row>
      <xdr:rowOff>279400</xdr:rowOff>
    </xdr:from>
    <xdr:to>
      <xdr:col>10</xdr:col>
      <xdr:colOff>196850</xdr:colOff>
      <xdr:row>83</xdr:row>
      <xdr:rowOff>498475</xdr:rowOff>
    </xdr:to>
    <xdr:pic>
      <xdr:nvPicPr>
        <xdr:cNvPr id="8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5279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8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5279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83</xdr:row>
      <xdr:rowOff>228600</xdr:rowOff>
    </xdr:from>
    <xdr:to>
      <xdr:col>3</xdr:col>
      <xdr:colOff>260350</xdr:colOff>
      <xdr:row>83</xdr:row>
      <xdr:rowOff>447675</xdr:rowOff>
    </xdr:to>
    <xdr:pic>
      <xdr:nvPicPr>
        <xdr:cNvPr id="8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52746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83</xdr:row>
      <xdr:rowOff>231775</xdr:rowOff>
    </xdr:from>
    <xdr:to>
      <xdr:col>3</xdr:col>
      <xdr:colOff>539750</xdr:colOff>
      <xdr:row>83</xdr:row>
      <xdr:rowOff>450850</xdr:rowOff>
    </xdr:to>
    <xdr:pic>
      <xdr:nvPicPr>
        <xdr:cNvPr id="8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52750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83</xdr:row>
      <xdr:rowOff>228600</xdr:rowOff>
    </xdr:from>
    <xdr:to>
      <xdr:col>10</xdr:col>
      <xdr:colOff>260350</xdr:colOff>
      <xdr:row>83</xdr:row>
      <xdr:rowOff>447675</xdr:rowOff>
    </xdr:to>
    <xdr:pic>
      <xdr:nvPicPr>
        <xdr:cNvPr id="8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52746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83</xdr:row>
      <xdr:rowOff>231775</xdr:rowOff>
    </xdr:from>
    <xdr:to>
      <xdr:col>10</xdr:col>
      <xdr:colOff>539750</xdr:colOff>
      <xdr:row>83</xdr:row>
      <xdr:rowOff>450850</xdr:rowOff>
    </xdr:to>
    <xdr:pic>
      <xdr:nvPicPr>
        <xdr:cNvPr id="8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52750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83</xdr:row>
      <xdr:rowOff>228600</xdr:rowOff>
    </xdr:from>
    <xdr:to>
      <xdr:col>3</xdr:col>
      <xdr:colOff>260350</xdr:colOff>
      <xdr:row>83</xdr:row>
      <xdr:rowOff>447675</xdr:rowOff>
    </xdr:to>
    <xdr:pic>
      <xdr:nvPicPr>
        <xdr:cNvPr id="8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52746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83</xdr:row>
      <xdr:rowOff>231775</xdr:rowOff>
    </xdr:from>
    <xdr:to>
      <xdr:col>3</xdr:col>
      <xdr:colOff>539750</xdr:colOff>
      <xdr:row>83</xdr:row>
      <xdr:rowOff>450850</xdr:rowOff>
    </xdr:to>
    <xdr:pic>
      <xdr:nvPicPr>
        <xdr:cNvPr id="8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52750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83</xdr:row>
      <xdr:rowOff>228600</xdr:rowOff>
    </xdr:from>
    <xdr:to>
      <xdr:col>3</xdr:col>
      <xdr:colOff>260350</xdr:colOff>
      <xdr:row>83</xdr:row>
      <xdr:rowOff>447675</xdr:rowOff>
    </xdr:to>
    <xdr:pic>
      <xdr:nvPicPr>
        <xdr:cNvPr id="8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52746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83</xdr:row>
      <xdr:rowOff>231775</xdr:rowOff>
    </xdr:from>
    <xdr:to>
      <xdr:col>3</xdr:col>
      <xdr:colOff>539750</xdr:colOff>
      <xdr:row>83</xdr:row>
      <xdr:rowOff>450850</xdr:rowOff>
    </xdr:to>
    <xdr:pic>
      <xdr:nvPicPr>
        <xdr:cNvPr id="8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52750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83</xdr:row>
      <xdr:rowOff>228600</xdr:rowOff>
    </xdr:from>
    <xdr:to>
      <xdr:col>10</xdr:col>
      <xdr:colOff>260350</xdr:colOff>
      <xdr:row>83</xdr:row>
      <xdr:rowOff>447675</xdr:rowOff>
    </xdr:to>
    <xdr:pic>
      <xdr:nvPicPr>
        <xdr:cNvPr id="8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52746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83</xdr:row>
      <xdr:rowOff>231775</xdr:rowOff>
    </xdr:from>
    <xdr:to>
      <xdr:col>10</xdr:col>
      <xdr:colOff>539750</xdr:colOff>
      <xdr:row>83</xdr:row>
      <xdr:rowOff>450850</xdr:rowOff>
    </xdr:to>
    <xdr:pic>
      <xdr:nvPicPr>
        <xdr:cNvPr id="8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52750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83</xdr:row>
      <xdr:rowOff>228600</xdr:rowOff>
    </xdr:from>
    <xdr:to>
      <xdr:col>3</xdr:col>
      <xdr:colOff>260350</xdr:colOff>
      <xdr:row>83</xdr:row>
      <xdr:rowOff>447675</xdr:rowOff>
    </xdr:to>
    <xdr:pic>
      <xdr:nvPicPr>
        <xdr:cNvPr id="8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52746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83</xdr:row>
      <xdr:rowOff>231775</xdr:rowOff>
    </xdr:from>
    <xdr:to>
      <xdr:col>3</xdr:col>
      <xdr:colOff>539750</xdr:colOff>
      <xdr:row>83</xdr:row>
      <xdr:rowOff>450850</xdr:rowOff>
    </xdr:to>
    <xdr:pic>
      <xdr:nvPicPr>
        <xdr:cNvPr id="8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52750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83</xdr:row>
      <xdr:rowOff>228600</xdr:rowOff>
    </xdr:from>
    <xdr:to>
      <xdr:col>10</xdr:col>
      <xdr:colOff>260350</xdr:colOff>
      <xdr:row>83</xdr:row>
      <xdr:rowOff>447675</xdr:rowOff>
    </xdr:to>
    <xdr:pic>
      <xdr:nvPicPr>
        <xdr:cNvPr id="8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52746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83</xdr:row>
      <xdr:rowOff>231775</xdr:rowOff>
    </xdr:from>
    <xdr:to>
      <xdr:col>10</xdr:col>
      <xdr:colOff>539750</xdr:colOff>
      <xdr:row>83</xdr:row>
      <xdr:rowOff>450850</xdr:rowOff>
    </xdr:to>
    <xdr:pic>
      <xdr:nvPicPr>
        <xdr:cNvPr id="8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52750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87</xdr:row>
      <xdr:rowOff>279400</xdr:rowOff>
    </xdr:from>
    <xdr:to>
      <xdr:col>3</xdr:col>
      <xdr:colOff>196850</xdr:colOff>
      <xdr:row>87</xdr:row>
      <xdr:rowOff>498475</xdr:rowOff>
    </xdr:to>
    <xdr:pic>
      <xdr:nvPicPr>
        <xdr:cNvPr id="8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1799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87</xdr:row>
      <xdr:rowOff>257175</xdr:rowOff>
    </xdr:from>
    <xdr:to>
      <xdr:col>3</xdr:col>
      <xdr:colOff>514350</xdr:colOff>
      <xdr:row>87</xdr:row>
      <xdr:rowOff>476250</xdr:rowOff>
    </xdr:to>
    <xdr:pic>
      <xdr:nvPicPr>
        <xdr:cNvPr id="8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1777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87</xdr:row>
      <xdr:rowOff>279400</xdr:rowOff>
    </xdr:from>
    <xdr:to>
      <xdr:col>10</xdr:col>
      <xdr:colOff>196850</xdr:colOff>
      <xdr:row>87</xdr:row>
      <xdr:rowOff>498475</xdr:rowOff>
    </xdr:to>
    <xdr:pic>
      <xdr:nvPicPr>
        <xdr:cNvPr id="8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1799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87</xdr:row>
      <xdr:rowOff>257175</xdr:rowOff>
    </xdr:from>
    <xdr:to>
      <xdr:col>10</xdr:col>
      <xdr:colOff>514350</xdr:colOff>
      <xdr:row>87</xdr:row>
      <xdr:rowOff>476250</xdr:rowOff>
    </xdr:to>
    <xdr:pic>
      <xdr:nvPicPr>
        <xdr:cNvPr id="8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61777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87</xdr:row>
      <xdr:rowOff>279400</xdr:rowOff>
    </xdr:from>
    <xdr:to>
      <xdr:col>3</xdr:col>
      <xdr:colOff>196850</xdr:colOff>
      <xdr:row>87</xdr:row>
      <xdr:rowOff>498475</xdr:rowOff>
    </xdr:to>
    <xdr:pic>
      <xdr:nvPicPr>
        <xdr:cNvPr id="8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1799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87</xdr:row>
      <xdr:rowOff>257175</xdr:rowOff>
    </xdr:from>
    <xdr:to>
      <xdr:col>3</xdr:col>
      <xdr:colOff>514350</xdr:colOff>
      <xdr:row>87</xdr:row>
      <xdr:rowOff>476250</xdr:rowOff>
    </xdr:to>
    <xdr:pic>
      <xdr:nvPicPr>
        <xdr:cNvPr id="8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1777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87</xdr:row>
      <xdr:rowOff>279400</xdr:rowOff>
    </xdr:from>
    <xdr:to>
      <xdr:col>3</xdr:col>
      <xdr:colOff>196850</xdr:colOff>
      <xdr:row>87</xdr:row>
      <xdr:rowOff>498475</xdr:rowOff>
    </xdr:to>
    <xdr:pic>
      <xdr:nvPicPr>
        <xdr:cNvPr id="8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1799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87</xdr:row>
      <xdr:rowOff>279400</xdr:rowOff>
    </xdr:from>
    <xdr:to>
      <xdr:col>10</xdr:col>
      <xdr:colOff>196850</xdr:colOff>
      <xdr:row>87</xdr:row>
      <xdr:rowOff>498475</xdr:rowOff>
    </xdr:to>
    <xdr:pic>
      <xdr:nvPicPr>
        <xdr:cNvPr id="8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1799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87</xdr:row>
      <xdr:rowOff>279400</xdr:rowOff>
    </xdr:from>
    <xdr:to>
      <xdr:col>3</xdr:col>
      <xdr:colOff>196850</xdr:colOff>
      <xdr:row>87</xdr:row>
      <xdr:rowOff>498475</xdr:rowOff>
    </xdr:to>
    <xdr:pic>
      <xdr:nvPicPr>
        <xdr:cNvPr id="8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1799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87</xdr:row>
      <xdr:rowOff>279400</xdr:rowOff>
    </xdr:from>
    <xdr:to>
      <xdr:col>3</xdr:col>
      <xdr:colOff>196850</xdr:colOff>
      <xdr:row>87</xdr:row>
      <xdr:rowOff>498475</xdr:rowOff>
    </xdr:to>
    <xdr:pic>
      <xdr:nvPicPr>
        <xdr:cNvPr id="8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1799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87</xdr:row>
      <xdr:rowOff>279400</xdr:rowOff>
    </xdr:from>
    <xdr:to>
      <xdr:col>10</xdr:col>
      <xdr:colOff>196850</xdr:colOff>
      <xdr:row>87</xdr:row>
      <xdr:rowOff>498475</xdr:rowOff>
    </xdr:to>
    <xdr:pic>
      <xdr:nvPicPr>
        <xdr:cNvPr id="8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1799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87</xdr:row>
      <xdr:rowOff>279400</xdr:rowOff>
    </xdr:from>
    <xdr:to>
      <xdr:col>3</xdr:col>
      <xdr:colOff>196850</xdr:colOff>
      <xdr:row>87</xdr:row>
      <xdr:rowOff>498475</xdr:rowOff>
    </xdr:to>
    <xdr:pic>
      <xdr:nvPicPr>
        <xdr:cNvPr id="8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1799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87</xdr:row>
      <xdr:rowOff>279400</xdr:rowOff>
    </xdr:from>
    <xdr:to>
      <xdr:col>3</xdr:col>
      <xdr:colOff>196850</xdr:colOff>
      <xdr:row>87</xdr:row>
      <xdr:rowOff>498475</xdr:rowOff>
    </xdr:to>
    <xdr:pic>
      <xdr:nvPicPr>
        <xdr:cNvPr id="8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1799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87</xdr:row>
      <xdr:rowOff>279400</xdr:rowOff>
    </xdr:from>
    <xdr:to>
      <xdr:col>10</xdr:col>
      <xdr:colOff>196850</xdr:colOff>
      <xdr:row>87</xdr:row>
      <xdr:rowOff>498475</xdr:rowOff>
    </xdr:to>
    <xdr:pic>
      <xdr:nvPicPr>
        <xdr:cNvPr id="8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1799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87</xdr:row>
      <xdr:rowOff>279400</xdr:rowOff>
    </xdr:from>
    <xdr:to>
      <xdr:col>3</xdr:col>
      <xdr:colOff>196850</xdr:colOff>
      <xdr:row>87</xdr:row>
      <xdr:rowOff>498475</xdr:rowOff>
    </xdr:to>
    <xdr:pic>
      <xdr:nvPicPr>
        <xdr:cNvPr id="8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1799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87</xdr:row>
      <xdr:rowOff>279400</xdr:rowOff>
    </xdr:from>
    <xdr:to>
      <xdr:col>3</xdr:col>
      <xdr:colOff>196850</xdr:colOff>
      <xdr:row>87</xdr:row>
      <xdr:rowOff>498475</xdr:rowOff>
    </xdr:to>
    <xdr:pic>
      <xdr:nvPicPr>
        <xdr:cNvPr id="8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1799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87</xdr:row>
      <xdr:rowOff>279400</xdr:rowOff>
    </xdr:from>
    <xdr:to>
      <xdr:col>10</xdr:col>
      <xdr:colOff>196850</xdr:colOff>
      <xdr:row>87</xdr:row>
      <xdr:rowOff>498475</xdr:rowOff>
    </xdr:to>
    <xdr:pic>
      <xdr:nvPicPr>
        <xdr:cNvPr id="8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1799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87</xdr:row>
      <xdr:rowOff>279400</xdr:rowOff>
    </xdr:from>
    <xdr:to>
      <xdr:col>3</xdr:col>
      <xdr:colOff>196850</xdr:colOff>
      <xdr:row>87</xdr:row>
      <xdr:rowOff>498475</xdr:rowOff>
    </xdr:to>
    <xdr:pic>
      <xdr:nvPicPr>
        <xdr:cNvPr id="8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1799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87</xdr:row>
      <xdr:rowOff>279400</xdr:rowOff>
    </xdr:from>
    <xdr:to>
      <xdr:col>3</xdr:col>
      <xdr:colOff>196850</xdr:colOff>
      <xdr:row>87</xdr:row>
      <xdr:rowOff>498475</xdr:rowOff>
    </xdr:to>
    <xdr:pic>
      <xdr:nvPicPr>
        <xdr:cNvPr id="8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1799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87</xdr:row>
      <xdr:rowOff>257175</xdr:rowOff>
    </xdr:from>
    <xdr:to>
      <xdr:col>3</xdr:col>
      <xdr:colOff>514350</xdr:colOff>
      <xdr:row>87</xdr:row>
      <xdr:rowOff>476250</xdr:rowOff>
    </xdr:to>
    <xdr:pic>
      <xdr:nvPicPr>
        <xdr:cNvPr id="8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1777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87</xdr:row>
      <xdr:rowOff>279400</xdr:rowOff>
    </xdr:from>
    <xdr:to>
      <xdr:col>10</xdr:col>
      <xdr:colOff>196850</xdr:colOff>
      <xdr:row>87</xdr:row>
      <xdr:rowOff>498475</xdr:rowOff>
    </xdr:to>
    <xdr:pic>
      <xdr:nvPicPr>
        <xdr:cNvPr id="8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1799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87</xdr:row>
      <xdr:rowOff>257175</xdr:rowOff>
    </xdr:from>
    <xdr:to>
      <xdr:col>10</xdr:col>
      <xdr:colOff>514350</xdr:colOff>
      <xdr:row>87</xdr:row>
      <xdr:rowOff>476250</xdr:rowOff>
    </xdr:to>
    <xdr:pic>
      <xdr:nvPicPr>
        <xdr:cNvPr id="8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61777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87</xdr:row>
      <xdr:rowOff>279400</xdr:rowOff>
    </xdr:from>
    <xdr:to>
      <xdr:col>3</xdr:col>
      <xdr:colOff>196850</xdr:colOff>
      <xdr:row>87</xdr:row>
      <xdr:rowOff>498475</xdr:rowOff>
    </xdr:to>
    <xdr:pic>
      <xdr:nvPicPr>
        <xdr:cNvPr id="8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1799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87</xdr:row>
      <xdr:rowOff>257175</xdr:rowOff>
    </xdr:from>
    <xdr:to>
      <xdr:col>3</xdr:col>
      <xdr:colOff>514350</xdr:colOff>
      <xdr:row>87</xdr:row>
      <xdr:rowOff>476250</xdr:rowOff>
    </xdr:to>
    <xdr:pic>
      <xdr:nvPicPr>
        <xdr:cNvPr id="8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1777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87</xdr:row>
      <xdr:rowOff>279400</xdr:rowOff>
    </xdr:from>
    <xdr:to>
      <xdr:col>3</xdr:col>
      <xdr:colOff>196850</xdr:colOff>
      <xdr:row>87</xdr:row>
      <xdr:rowOff>498475</xdr:rowOff>
    </xdr:to>
    <xdr:pic>
      <xdr:nvPicPr>
        <xdr:cNvPr id="8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1799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87</xdr:row>
      <xdr:rowOff>279400</xdr:rowOff>
    </xdr:from>
    <xdr:to>
      <xdr:col>10</xdr:col>
      <xdr:colOff>196850</xdr:colOff>
      <xdr:row>87</xdr:row>
      <xdr:rowOff>498475</xdr:rowOff>
    </xdr:to>
    <xdr:pic>
      <xdr:nvPicPr>
        <xdr:cNvPr id="8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1799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87</xdr:row>
      <xdr:rowOff>279400</xdr:rowOff>
    </xdr:from>
    <xdr:to>
      <xdr:col>3</xdr:col>
      <xdr:colOff>196850</xdr:colOff>
      <xdr:row>87</xdr:row>
      <xdr:rowOff>498475</xdr:rowOff>
    </xdr:to>
    <xdr:pic>
      <xdr:nvPicPr>
        <xdr:cNvPr id="8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1799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87</xdr:row>
      <xdr:rowOff>279400</xdr:rowOff>
    </xdr:from>
    <xdr:to>
      <xdr:col>3</xdr:col>
      <xdr:colOff>196850</xdr:colOff>
      <xdr:row>87</xdr:row>
      <xdr:rowOff>498475</xdr:rowOff>
    </xdr:to>
    <xdr:pic>
      <xdr:nvPicPr>
        <xdr:cNvPr id="8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1799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87</xdr:row>
      <xdr:rowOff>279400</xdr:rowOff>
    </xdr:from>
    <xdr:to>
      <xdr:col>10</xdr:col>
      <xdr:colOff>196850</xdr:colOff>
      <xdr:row>87</xdr:row>
      <xdr:rowOff>498475</xdr:rowOff>
    </xdr:to>
    <xdr:pic>
      <xdr:nvPicPr>
        <xdr:cNvPr id="8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1799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87</xdr:row>
      <xdr:rowOff>279400</xdr:rowOff>
    </xdr:from>
    <xdr:to>
      <xdr:col>3</xdr:col>
      <xdr:colOff>196850</xdr:colOff>
      <xdr:row>87</xdr:row>
      <xdr:rowOff>498475</xdr:rowOff>
    </xdr:to>
    <xdr:pic>
      <xdr:nvPicPr>
        <xdr:cNvPr id="8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1799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87</xdr:row>
      <xdr:rowOff>228600</xdr:rowOff>
    </xdr:from>
    <xdr:to>
      <xdr:col>3</xdr:col>
      <xdr:colOff>260350</xdr:colOff>
      <xdr:row>87</xdr:row>
      <xdr:rowOff>447675</xdr:rowOff>
    </xdr:to>
    <xdr:pic>
      <xdr:nvPicPr>
        <xdr:cNvPr id="8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617488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87</xdr:row>
      <xdr:rowOff>231775</xdr:rowOff>
    </xdr:from>
    <xdr:to>
      <xdr:col>3</xdr:col>
      <xdr:colOff>539750</xdr:colOff>
      <xdr:row>87</xdr:row>
      <xdr:rowOff>450850</xdr:rowOff>
    </xdr:to>
    <xdr:pic>
      <xdr:nvPicPr>
        <xdr:cNvPr id="8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617520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87</xdr:row>
      <xdr:rowOff>228600</xdr:rowOff>
    </xdr:from>
    <xdr:to>
      <xdr:col>10</xdr:col>
      <xdr:colOff>260350</xdr:colOff>
      <xdr:row>87</xdr:row>
      <xdr:rowOff>447675</xdr:rowOff>
    </xdr:to>
    <xdr:pic>
      <xdr:nvPicPr>
        <xdr:cNvPr id="8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617488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87</xdr:row>
      <xdr:rowOff>231775</xdr:rowOff>
    </xdr:from>
    <xdr:to>
      <xdr:col>10</xdr:col>
      <xdr:colOff>539750</xdr:colOff>
      <xdr:row>87</xdr:row>
      <xdr:rowOff>450850</xdr:rowOff>
    </xdr:to>
    <xdr:pic>
      <xdr:nvPicPr>
        <xdr:cNvPr id="8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617520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87</xdr:row>
      <xdr:rowOff>228600</xdr:rowOff>
    </xdr:from>
    <xdr:to>
      <xdr:col>3</xdr:col>
      <xdr:colOff>260350</xdr:colOff>
      <xdr:row>87</xdr:row>
      <xdr:rowOff>447675</xdr:rowOff>
    </xdr:to>
    <xdr:pic>
      <xdr:nvPicPr>
        <xdr:cNvPr id="8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617488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87</xdr:row>
      <xdr:rowOff>231775</xdr:rowOff>
    </xdr:from>
    <xdr:to>
      <xdr:col>3</xdr:col>
      <xdr:colOff>539750</xdr:colOff>
      <xdr:row>87</xdr:row>
      <xdr:rowOff>450850</xdr:rowOff>
    </xdr:to>
    <xdr:pic>
      <xdr:nvPicPr>
        <xdr:cNvPr id="8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617520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87</xdr:row>
      <xdr:rowOff>228600</xdr:rowOff>
    </xdr:from>
    <xdr:to>
      <xdr:col>3</xdr:col>
      <xdr:colOff>260350</xdr:colOff>
      <xdr:row>87</xdr:row>
      <xdr:rowOff>447675</xdr:rowOff>
    </xdr:to>
    <xdr:pic>
      <xdr:nvPicPr>
        <xdr:cNvPr id="8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617488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87</xdr:row>
      <xdr:rowOff>231775</xdr:rowOff>
    </xdr:from>
    <xdr:to>
      <xdr:col>3</xdr:col>
      <xdr:colOff>539750</xdr:colOff>
      <xdr:row>87</xdr:row>
      <xdr:rowOff>450850</xdr:rowOff>
    </xdr:to>
    <xdr:pic>
      <xdr:nvPicPr>
        <xdr:cNvPr id="8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617520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87</xdr:row>
      <xdr:rowOff>228600</xdr:rowOff>
    </xdr:from>
    <xdr:to>
      <xdr:col>10</xdr:col>
      <xdr:colOff>260350</xdr:colOff>
      <xdr:row>87</xdr:row>
      <xdr:rowOff>447675</xdr:rowOff>
    </xdr:to>
    <xdr:pic>
      <xdr:nvPicPr>
        <xdr:cNvPr id="8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617488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87</xdr:row>
      <xdr:rowOff>231775</xdr:rowOff>
    </xdr:from>
    <xdr:to>
      <xdr:col>10</xdr:col>
      <xdr:colOff>539750</xdr:colOff>
      <xdr:row>87</xdr:row>
      <xdr:rowOff>450850</xdr:rowOff>
    </xdr:to>
    <xdr:pic>
      <xdr:nvPicPr>
        <xdr:cNvPr id="8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617520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87</xdr:row>
      <xdr:rowOff>228600</xdr:rowOff>
    </xdr:from>
    <xdr:to>
      <xdr:col>3</xdr:col>
      <xdr:colOff>260350</xdr:colOff>
      <xdr:row>87</xdr:row>
      <xdr:rowOff>447675</xdr:rowOff>
    </xdr:to>
    <xdr:pic>
      <xdr:nvPicPr>
        <xdr:cNvPr id="8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617488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87</xdr:row>
      <xdr:rowOff>231775</xdr:rowOff>
    </xdr:from>
    <xdr:to>
      <xdr:col>3</xdr:col>
      <xdr:colOff>539750</xdr:colOff>
      <xdr:row>87</xdr:row>
      <xdr:rowOff>450850</xdr:rowOff>
    </xdr:to>
    <xdr:pic>
      <xdr:nvPicPr>
        <xdr:cNvPr id="8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617520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87</xdr:row>
      <xdr:rowOff>228600</xdr:rowOff>
    </xdr:from>
    <xdr:to>
      <xdr:col>10</xdr:col>
      <xdr:colOff>260350</xdr:colOff>
      <xdr:row>87</xdr:row>
      <xdr:rowOff>447675</xdr:rowOff>
    </xdr:to>
    <xdr:pic>
      <xdr:nvPicPr>
        <xdr:cNvPr id="8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617488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87</xdr:row>
      <xdr:rowOff>231775</xdr:rowOff>
    </xdr:from>
    <xdr:to>
      <xdr:col>10</xdr:col>
      <xdr:colOff>539750</xdr:colOff>
      <xdr:row>87</xdr:row>
      <xdr:rowOff>450850</xdr:rowOff>
    </xdr:to>
    <xdr:pic>
      <xdr:nvPicPr>
        <xdr:cNvPr id="8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617520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92</xdr:row>
      <xdr:rowOff>279400</xdr:rowOff>
    </xdr:from>
    <xdr:to>
      <xdr:col>3</xdr:col>
      <xdr:colOff>196850</xdr:colOff>
      <xdr:row>92</xdr:row>
      <xdr:rowOff>498475</xdr:rowOff>
    </xdr:to>
    <xdr:pic>
      <xdr:nvPicPr>
        <xdr:cNvPr id="8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5279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92</xdr:row>
      <xdr:rowOff>257175</xdr:rowOff>
    </xdr:from>
    <xdr:to>
      <xdr:col>3</xdr:col>
      <xdr:colOff>514350</xdr:colOff>
      <xdr:row>92</xdr:row>
      <xdr:rowOff>476250</xdr:rowOff>
    </xdr:to>
    <xdr:pic>
      <xdr:nvPicPr>
        <xdr:cNvPr id="8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5277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92</xdr:row>
      <xdr:rowOff>279400</xdr:rowOff>
    </xdr:from>
    <xdr:to>
      <xdr:col>10</xdr:col>
      <xdr:colOff>196850</xdr:colOff>
      <xdr:row>92</xdr:row>
      <xdr:rowOff>498475</xdr:rowOff>
    </xdr:to>
    <xdr:pic>
      <xdr:nvPicPr>
        <xdr:cNvPr id="8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5279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92</xdr:row>
      <xdr:rowOff>257175</xdr:rowOff>
    </xdr:from>
    <xdr:to>
      <xdr:col>10</xdr:col>
      <xdr:colOff>514350</xdr:colOff>
      <xdr:row>92</xdr:row>
      <xdr:rowOff>476250</xdr:rowOff>
    </xdr:to>
    <xdr:pic>
      <xdr:nvPicPr>
        <xdr:cNvPr id="8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5277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92</xdr:row>
      <xdr:rowOff>279400</xdr:rowOff>
    </xdr:from>
    <xdr:to>
      <xdr:col>3</xdr:col>
      <xdr:colOff>196850</xdr:colOff>
      <xdr:row>92</xdr:row>
      <xdr:rowOff>498475</xdr:rowOff>
    </xdr:to>
    <xdr:pic>
      <xdr:nvPicPr>
        <xdr:cNvPr id="8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5279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92</xdr:row>
      <xdr:rowOff>257175</xdr:rowOff>
    </xdr:from>
    <xdr:to>
      <xdr:col>3</xdr:col>
      <xdr:colOff>514350</xdr:colOff>
      <xdr:row>92</xdr:row>
      <xdr:rowOff>476250</xdr:rowOff>
    </xdr:to>
    <xdr:pic>
      <xdr:nvPicPr>
        <xdr:cNvPr id="8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5277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92</xdr:row>
      <xdr:rowOff>279400</xdr:rowOff>
    </xdr:from>
    <xdr:to>
      <xdr:col>3</xdr:col>
      <xdr:colOff>196850</xdr:colOff>
      <xdr:row>92</xdr:row>
      <xdr:rowOff>498475</xdr:rowOff>
    </xdr:to>
    <xdr:pic>
      <xdr:nvPicPr>
        <xdr:cNvPr id="8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5279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92</xdr:row>
      <xdr:rowOff>279400</xdr:rowOff>
    </xdr:from>
    <xdr:to>
      <xdr:col>10</xdr:col>
      <xdr:colOff>196850</xdr:colOff>
      <xdr:row>92</xdr:row>
      <xdr:rowOff>498475</xdr:rowOff>
    </xdr:to>
    <xdr:pic>
      <xdr:nvPicPr>
        <xdr:cNvPr id="9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5279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92</xdr:row>
      <xdr:rowOff>279400</xdr:rowOff>
    </xdr:from>
    <xdr:to>
      <xdr:col>3</xdr:col>
      <xdr:colOff>196850</xdr:colOff>
      <xdr:row>92</xdr:row>
      <xdr:rowOff>498475</xdr:rowOff>
    </xdr:to>
    <xdr:pic>
      <xdr:nvPicPr>
        <xdr:cNvPr id="9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5279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92</xdr:row>
      <xdr:rowOff>279400</xdr:rowOff>
    </xdr:from>
    <xdr:to>
      <xdr:col>3</xdr:col>
      <xdr:colOff>196850</xdr:colOff>
      <xdr:row>92</xdr:row>
      <xdr:rowOff>498475</xdr:rowOff>
    </xdr:to>
    <xdr:pic>
      <xdr:nvPicPr>
        <xdr:cNvPr id="9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5279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92</xdr:row>
      <xdr:rowOff>279400</xdr:rowOff>
    </xdr:from>
    <xdr:to>
      <xdr:col>10</xdr:col>
      <xdr:colOff>196850</xdr:colOff>
      <xdr:row>92</xdr:row>
      <xdr:rowOff>498475</xdr:rowOff>
    </xdr:to>
    <xdr:pic>
      <xdr:nvPicPr>
        <xdr:cNvPr id="9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5279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92</xdr:row>
      <xdr:rowOff>279400</xdr:rowOff>
    </xdr:from>
    <xdr:to>
      <xdr:col>3</xdr:col>
      <xdr:colOff>196850</xdr:colOff>
      <xdr:row>92</xdr:row>
      <xdr:rowOff>498475</xdr:rowOff>
    </xdr:to>
    <xdr:pic>
      <xdr:nvPicPr>
        <xdr:cNvPr id="9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5279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92</xdr:row>
      <xdr:rowOff>228600</xdr:rowOff>
    </xdr:from>
    <xdr:to>
      <xdr:col>3</xdr:col>
      <xdr:colOff>260350</xdr:colOff>
      <xdr:row>92</xdr:row>
      <xdr:rowOff>447675</xdr:rowOff>
    </xdr:to>
    <xdr:pic>
      <xdr:nvPicPr>
        <xdr:cNvPr id="9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52746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92</xdr:row>
      <xdr:rowOff>231775</xdr:rowOff>
    </xdr:from>
    <xdr:to>
      <xdr:col>3</xdr:col>
      <xdr:colOff>539750</xdr:colOff>
      <xdr:row>92</xdr:row>
      <xdr:rowOff>450850</xdr:rowOff>
    </xdr:to>
    <xdr:pic>
      <xdr:nvPicPr>
        <xdr:cNvPr id="9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52750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92</xdr:row>
      <xdr:rowOff>228600</xdr:rowOff>
    </xdr:from>
    <xdr:to>
      <xdr:col>10</xdr:col>
      <xdr:colOff>260350</xdr:colOff>
      <xdr:row>92</xdr:row>
      <xdr:rowOff>447675</xdr:rowOff>
    </xdr:to>
    <xdr:pic>
      <xdr:nvPicPr>
        <xdr:cNvPr id="9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52746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92</xdr:row>
      <xdr:rowOff>231775</xdr:rowOff>
    </xdr:from>
    <xdr:to>
      <xdr:col>10</xdr:col>
      <xdr:colOff>539750</xdr:colOff>
      <xdr:row>92</xdr:row>
      <xdr:rowOff>450850</xdr:rowOff>
    </xdr:to>
    <xdr:pic>
      <xdr:nvPicPr>
        <xdr:cNvPr id="9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52750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92</xdr:row>
      <xdr:rowOff>228600</xdr:rowOff>
    </xdr:from>
    <xdr:to>
      <xdr:col>3</xdr:col>
      <xdr:colOff>260350</xdr:colOff>
      <xdr:row>92</xdr:row>
      <xdr:rowOff>447675</xdr:rowOff>
    </xdr:to>
    <xdr:pic>
      <xdr:nvPicPr>
        <xdr:cNvPr id="9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52746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92</xdr:row>
      <xdr:rowOff>231775</xdr:rowOff>
    </xdr:from>
    <xdr:to>
      <xdr:col>3</xdr:col>
      <xdr:colOff>539750</xdr:colOff>
      <xdr:row>92</xdr:row>
      <xdr:rowOff>450850</xdr:rowOff>
    </xdr:to>
    <xdr:pic>
      <xdr:nvPicPr>
        <xdr:cNvPr id="9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52750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92</xdr:row>
      <xdr:rowOff>228600</xdr:rowOff>
    </xdr:from>
    <xdr:to>
      <xdr:col>3</xdr:col>
      <xdr:colOff>260350</xdr:colOff>
      <xdr:row>92</xdr:row>
      <xdr:rowOff>447675</xdr:rowOff>
    </xdr:to>
    <xdr:pic>
      <xdr:nvPicPr>
        <xdr:cNvPr id="9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52746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92</xdr:row>
      <xdr:rowOff>231775</xdr:rowOff>
    </xdr:from>
    <xdr:to>
      <xdr:col>3</xdr:col>
      <xdr:colOff>539750</xdr:colOff>
      <xdr:row>92</xdr:row>
      <xdr:rowOff>450850</xdr:rowOff>
    </xdr:to>
    <xdr:pic>
      <xdr:nvPicPr>
        <xdr:cNvPr id="9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52750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92</xdr:row>
      <xdr:rowOff>228600</xdr:rowOff>
    </xdr:from>
    <xdr:to>
      <xdr:col>10</xdr:col>
      <xdr:colOff>260350</xdr:colOff>
      <xdr:row>92</xdr:row>
      <xdr:rowOff>447675</xdr:rowOff>
    </xdr:to>
    <xdr:pic>
      <xdr:nvPicPr>
        <xdr:cNvPr id="9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52746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92</xdr:row>
      <xdr:rowOff>231775</xdr:rowOff>
    </xdr:from>
    <xdr:to>
      <xdr:col>10</xdr:col>
      <xdr:colOff>539750</xdr:colOff>
      <xdr:row>92</xdr:row>
      <xdr:rowOff>450850</xdr:rowOff>
    </xdr:to>
    <xdr:pic>
      <xdr:nvPicPr>
        <xdr:cNvPr id="9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52750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92</xdr:row>
      <xdr:rowOff>228600</xdr:rowOff>
    </xdr:from>
    <xdr:to>
      <xdr:col>3</xdr:col>
      <xdr:colOff>260350</xdr:colOff>
      <xdr:row>92</xdr:row>
      <xdr:rowOff>447675</xdr:rowOff>
    </xdr:to>
    <xdr:pic>
      <xdr:nvPicPr>
        <xdr:cNvPr id="9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52746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92</xdr:row>
      <xdr:rowOff>231775</xdr:rowOff>
    </xdr:from>
    <xdr:to>
      <xdr:col>3</xdr:col>
      <xdr:colOff>539750</xdr:colOff>
      <xdr:row>92</xdr:row>
      <xdr:rowOff>450850</xdr:rowOff>
    </xdr:to>
    <xdr:pic>
      <xdr:nvPicPr>
        <xdr:cNvPr id="9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52750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92</xdr:row>
      <xdr:rowOff>228600</xdr:rowOff>
    </xdr:from>
    <xdr:to>
      <xdr:col>10</xdr:col>
      <xdr:colOff>260350</xdr:colOff>
      <xdr:row>92</xdr:row>
      <xdr:rowOff>447675</xdr:rowOff>
    </xdr:to>
    <xdr:pic>
      <xdr:nvPicPr>
        <xdr:cNvPr id="9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52746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92</xdr:row>
      <xdr:rowOff>231775</xdr:rowOff>
    </xdr:from>
    <xdr:to>
      <xdr:col>10</xdr:col>
      <xdr:colOff>539750</xdr:colOff>
      <xdr:row>92</xdr:row>
      <xdr:rowOff>450850</xdr:rowOff>
    </xdr:to>
    <xdr:pic>
      <xdr:nvPicPr>
        <xdr:cNvPr id="9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52750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97</xdr:row>
      <xdr:rowOff>279400</xdr:rowOff>
    </xdr:from>
    <xdr:to>
      <xdr:col>3</xdr:col>
      <xdr:colOff>196850</xdr:colOff>
      <xdr:row>97</xdr:row>
      <xdr:rowOff>498475</xdr:rowOff>
    </xdr:to>
    <xdr:pic>
      <xdr:nvPicPr>
        <xdr:cNvPr id="9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97</xdr:row>
      <xdr:rowOff>257175</xdr:rowOff>
    </xdr:from>
    <xdr:to>
      <xdr:col>3</xdr:col>
      <xdr:colOff>514350</xdr:colOff>
      <xdr:row>97</xdr:row>
      <xdr:rowOff>476250</xdr:rowOff>
    </xdr:to>
    <xdr:pic>
      <xdr:nvPicPr>
        <xdr:cNvPr id="9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820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97</xdr:row>
      <xdr:rowOff>279400</xdr:rowOff>
    </xdr:from>
    <xdr:to>
      <xdr:col>10</xdr:col>
      <xdr:colOff>196850</xdr:colOff>
      <xdr:row>97</xdr:row>
      <xdr:rowOff>498475</xdr:rowOff>
    </xdr:to>
    <xdr:pic>
      <xdr:nvPicPr>
        <xdr:cNvPr id="9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97</xdr:row>
      <xdr:rowOff>257175</xdr:rowOff>
    </xdr:from>
    <xdr:to>
      <xdr:col>10</xdr:col>
      <xdr:colOff>514350</xdr:colOff>
      <xdr:row>97</xdr:row>
      <xdr:rowOff>476250</xdr:rowOff>
    </xdr:to>
    <xdr:pic>
      <xdr:nvPicPr>
        <xdr:cNvPr id="9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6820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97</xdr:row>
      <xdr:rowOff>279400</xdr:rowOff>
    </xdr:from>
    <xdr:to>
      <xdr:col>3</xdr:col>
      <xdr:colOff>196850</xdr:colOff>
      <xdr:row>97</xdr:row>
      <xdr:rowOff>498475</xdr:rowOff>
    </xdr:to>
    <xdr:pic>
      <xdr:nvPicPr>
        <xdr:cNvPr id="9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97</xdr:row>
      <xdr:rowOff>257175</xdr:rowOff>
    </xdr:from>
    <xdr:to>
      <xdr:col>3</xdr:col>
      <xdr:colOff>514350</xdr:colOff>
      <xdr:row>97</xdr:row>
      <xdr:rowOff>476250</xdr:rowOff>
    </xdr:to>
    <xdr:pic>
      <xdr:nvPicPr>
        <xdr:cNvPr id="9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820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97</xdr:row>
      <xdr:rowOff>279400</xdr:rowOff>
    </xdr:from>
    <xdr:to>
      <xdr:col>3</xdr:col>
      <xdr:colOff>196850</xdr:colOff>
      <xdr:row>97</xdr:row>
      <xdr:rowOff>498475</xdr:rowOff>
    </xdr:to>
    <xdr:pic>
      <xdr:nvPicPr>
        <xdr:cNvPr id="9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97</xdr:row>
      <xdr:rowOff>279400</xdr:rowOff>
    </xdr:from>
    <xdr:to>
      <xdr:col>10</xdr:col>
      <xdr:colOff>196850</xdr:colOff>
      <xdr:row>97</xdr:row>
      <xdr:rowOff>498475</xdr:rowOff>
    </xdr:to>
    <xdr:pic>
      <xdr:nvPicPr>
        <xdr:cNvPr id="9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97</xdr:row>
      <xdr:rowOff>279400</xdr:rowOff>
    </xdr:from>
    <xdr:to>
      <xdr:col>3</xdr:col>
      <xdr:colOff>196850</xdr:colOff>
      <xdr:row>97</xdr:row>
      <xdr:rowOff>498475</xdr:rowOff>
    </xdr:to>
    <xdr:pic>
      <xdr:nvPicPr>
        <xdr:cNvPr id="9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97</xdr:row>
      <xdr:rowOff>279400</xdr:rowOff>
    </xdr:from>
    <xdr:to>
      <xdr:col>3</xdr:col>
      <xdr:colOff>196850</xdr:colOff>
      <xdr:row>97</xdr:row>
      <xdr:rowOff>498475</xdr:rowOff>
    </xdr:to>
    <xdr:pic>
      <xdr:nvPicPr>
        <xdr:cNvPr id="9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97</xdr:row>
      <xdr:rowOff>279400</xdr:rowOff>
    </xdr:from>
    <xdr:to>
      <xdr:col>10</xdr:col>
      <xdr:colOff>196850</xdr:colOff>
      <xdr:row>97</xdr:row>
      <xdr:rowOff>498475</xdr:rowOff>
    </xdr:to>
    <xdr:pic>
      <xdr:nvPicPr>
        <xdr:cNvPr id="9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97</xdr:row>
      <xdr:rowOff>279400</xdr:rowOff>
    </xdr:from>
    <xdr:to>
      <xdr:col>3</xdr:col>
      <xdr:colOff>196850</xdr:colOff>
      <xdr:row>97</xdr:row>
      <xdr:rowOff>498475</xdr:rowOff>
    </xdr:to>
    <xdr:pic>
      <xdr:nvPicPr>
        <xdr:cNvPr id="9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97</xdr:row>
      <xdr:rowOff>279400</xdr:rowOff>
    </xdr:from>
    <xdr:to>
      <xdr:col>3</xdr:col>
      <xdr:colOff>196850</xdr:colOff>
      <xdr:row>97</xdr:row>
      <xdr:rowOff>498475</xdr:rowOff>
    </xdr:to>
    <xdr:pic>
      <xdr:nvPicPr>
        <xdr:cNvPr id="9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97</xdr:row>
      <xdr:rowOff>279400</xdr:rowOff>
    </xdr:from>
    <xdr:to>
      <xdr:col>10</xdr:col>
      <xdr:colOff>196850</xdr:colOff>
      <xdr:row>97</xdr:row>
      <xdr:rowOff>498475</xdr:rowOff>
    </xdr:to>
    <xdr:pic>
      <xdr:nvPicPr>
        <xdr:cNvPr id="9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97</xdr:row>
      <xdr:rowOff>279400</xdr:rowOff>
    </xdr:from>
    <xdr:to>
      <xdr:col>3</xdr:col>
      <xdr:colOff>196850</xdr:colOff>
      <xdr:row>97</xdr:row>
      <xdr:rowOff>498475</xdr:rowOff>
    </xdr:to>
    <xdr:pic>
      <xdr:nvPicPr>
        <xdr:cNvPr id="9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97</xdr:row>
      <xdr:rowOff>279400</xdr:rowOff>
    </xdr:from>
    <xdr:to>
      <xdr:col>3</xdr:col>
      <xdr:colOff>196850</xdr:colOff>
      <xdr:row>97</xdr:row>
      <xdr:rowOff>498475</xdr:rowOff>
    </xdr:to>
    <xdr:pic>
      <xdr:nvPicPr>
        <xdr:cNvPr id="9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97</xdr:row>
      <xdr:rowOff>279400</xdr:rowOff>
    </xdr:from>
    <xdr:to>
      <xdr:col>10</xdr:col>
      <xdr:colOff>196850</xdr:colOff>
      <xdr:row>97</xdr:row>
      <xdr:rowOff>498475</xdr:rowOff>
    </xdr:to>
    <xdr:pic>
      <xdr:nvPicPr>
        <xdr:cNvPr id="9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97</xdr:row>
      <xdr:rowOff>279400</xdr:rowOff>
    </xdr:from>
    <xdr:to>
      <xdr:col>3</xdr:col>
      <xdr:colOff>196850</xdr:colOff>
      <xdr:row>97</xdr:row>
      <xdr:rowOff>498475</xdr:rowOff>
    </xdr:to>
    <xdr:pic>
      <xdr:nvPicPr>
        <xdr:cNvPr id="9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97</xdr:row>
      <xdr:rowOff>279400</xdr:rowOff>
    </xdr:from>
    <xdr:to>
      <xdr:col>3</xdr:col>
      <xdr:colOff>196850</xdr:colOff>
      <xdr:row>97</xdr:row>
      <xdr:rowOff>498475</xdr:rowOff>
    </xdr:to>
    <xdr:pic>
      <xdr:nvPicPr>
        <xdr:cNvPr id="9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97</xdr:row>
      <xdr:rowOff>279400</xdr:rowOff>
    </xdr:from>
    <xdr:to>
      <xdr:col>10</xdr:col>
      <xdr:colOff>196850</xdr:colOff>
      <xdr:row>97</xdr:row>
      <xdr:rowOff>498475</xdr:rowOff>
    </xdr:to>
    <xdr:pic>
      <xdr:nvPicPr>
        <xdr:cNvPr id="9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97</xdr:row>
      <xdr:rowOff>279400</xdr:rowOff>
    </xdr:from>
    <xdr:to>
      <xdr:col>3</xdr:col>
      <xdr:colOff>196850</xdr:colOff>
      <xdr:row>97</xdr:row>
      <xdr:rowOff>498475</xdr:rowOff>
    </xdr:to>
    <xdr:pic>
      <xdr:nvPicPr>
        <xdr:cNvPr id="9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97</xdr:row>
      <xdr:rowOff>279400</xdr:rowOff>
    </xdr:from>
    <xdr:to>
      <xdr:col>3</xdr:col>
      <xdr:colOff>196850</xdr:colOff>
      <xdr:row>97</xdr:row>
      <xdr:rowOff>498475</xdr:rowOff>
    </xdr:to>
    <xdr:pic>
      <xdr:nvPicPr>
        <xdr:cNvPr id="9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97</xdr:row>
      <xdr:rowOff>257175</xdr:rowOff>
    </xdr:from>
    <xdr:to>
      <xdr:col>3</xdr:col>
      <xdr:colOff>514350</xdr:colOff>
      <xdr:row>97</xdr:row>
      <xdr:rowOff>476250</xdr:rowOff>
    </xdr:to>
    <xdr:pic>
      <xdr:nvPicPr>
        <xdr:cNvPr id="9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820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97</xdr:row>
      <xdr:rowOff>279400</xdr:rowOff>
    </xdr:from>
    <xdr:to>
      <xdr:col>10</xdr:col>
      <xdr:colOff>196850</xdr:colOff>
      <xdr:row>97</xdr:row>
      <xdr:rowOff>498475</xdr:rowOff>
    </xdr:to>
    <xdr:pic>
      <xdr:nvPicPr>
        <xdr:cNvPr id="9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97</xdr:row>
      <xdr:rowOff>257175</xdr:rowOff>
    </xdr:from>
    <xdr:to>
      <xdr:col>10</xdr:col>
      <xdr:colOff>514350</xdr:colOff>
      <xdr:row>97</xdr:row>
      <xdr:rowOff>476250</xdr:rowOff>
    </xdr:to>
    <xdr:pic>
      <xdr:nvPicPr>
        <xdr:cNvPr id="9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6820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97</xdr:row>
      <xdr:rowOff>279400</xdr:rowOff>
    </xdr:from>
    <xdr:to>
      <xdr:col>3</xdr:col>
      <xdr:colOff>196850</xdr:colOff>
      <xdr:row>97</xdr:row>
      <xdr:rowOff>498475</xdr:rowOff>
    </xdr:to>
    <xdr:pic>
      <xdr:nvPicPr>
        <xdr:cNvPr id="9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97</xdr:row>
      <xdr:rowOff>257175</xdr:rowOff>
    </xdr:from>
    <xdr:to>
      <xdr:col>3</xdr:col>
      <xdr:colOff>514350</xdr:colOff>
      <xdr:row>97</xdr:row>
      <xdr:rowOff>476250</xdr:rowOff>
    </xdr:to>
    <xdr:pic>
      <xdr:nvPicPr>
        <xdr:cNvPr id="9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820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97</xdr:row>
      <xdr:rowOff>279400</xdr:rowOff>
    </xdr:from>
    <xdr:to>
      <xdr:col>3</xdr:col>
      <xdr:colOff>196850</xdr:colOff>
      <xdr:row>97</xdr:row>
      <xdr:rowOff>498475</xdr:rowOff>
    </xdr:to>
    <xdr:pic>
      <xdr:nvPicPr>
        <xdr:cNvPr id="9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97</xdr:row>
      <xdr:rowOff>279400</xdr:rowOff>
    </xdr:from>
    <xdr:to>
      <xdr:col>10</xdr:col>
      <xdr:colOff>196850</xdr:colOff>
      <xdr:row>97</xdr:row>
      <xdr:rowOff>498475</xdr:rowOff>
    </xdr:to>
    <xdr:pic>
      <xdr:nvPicPr>
        <xdr:cNvPr id="9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97</xdr:row>
      <xdr:rowOff>279400</xdr:rowOff>
    </xdr:from>
    <xdr:to>
      <xdr:col>3</xdr:col>
      <xdr:colOff>196850</xdr:colOff>
      <xdr:row>97</xdr:row>
      <xdr:rowOff>498475</xdr:rowOff>
    </xdr:to>
    <xdr:pic>
      <xdr:nvPicPr>
        <xdr:cNvPr id="9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97</xdr:row>
      <xdr:rowOff>279400</xdr:rowOff>
    </xdr:from>
    <xdr:to>
      <xdr:col>3</xdr:col>
      <xdr:colOff>196850</xdr:colOff>
      <xdr:row>97</xdr:row>
      <xdr:rowOff>498475</xdr:rowOff>
    </xdr:to>
    <xdr:pic>
      <xdr:nvPicPr>
        <xdr:cNvPr id="9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97</xdr:row>
      <xdr:rowOff>279400</xdr:rowOff>
    </xdr:from>
    <xdr:to>
      <xdr:col>10</xdr:col>
      <xdr:colOff>196850</xdr:colOff>
      <xdr:row>97</xdr:row>
      <xdr:rowOff>498475</xdr:rowOff>
    </xdr:to>
    <xdr:pic>
      <xdr:nvPicPr>
        <xdr:cNvPr id="9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97</xdr:row>
      <xdr:rowOff>279400</xdr:rowOff>
    </xdr:from>
    <xdr:to>
      <xdr:col>3</xdr:col>
      <xdr:colOff>196850</xdr:colOff>
      <xdr:row>97</xdr:row>
      <xdr:rowOff>498475</xdr:rowOff>
    </xdr:to>
    <xdr:pic>
      <xdr:nvPicPr>
        <xdr:cNvPr id="9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97</xdr:row>
      <xdr:rowOff>228600</xdr:rowOff>
    </xdr:from>
    <xdr:to>
      <xdr:col>3</xdr:col>
      <xdr:colOff>260350</xdr:colOff>
      <xdr:row>97</xdr:row>
      <xdr:rowOff>447675</xdr:rowOff>
    </xdr:to>
    <xdr:pic>
      <xdr:nvPicPr>
        <xdr:cNvPr id="9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68173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97</xdr:row>
      <xdr:rowOff>231775</xdr:rowOff>
    </xdr:from>
    <xdr:to>
      <xdr:col>3</xdr:col>
      <xdr:colOff>539750</xdr:colOff>
      <xdr:row>97</xdr:row>
      <xdr:rowOff>450850</xdr:rowOff>
    </xdr:to>
    <xdr:pic>
      <xdr:nvPicPr>
        <xdr:cNvPr id="9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68176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97</xdr:row>
      <xdr:rowOff>228600</xdr:rowOff>
    </xdr:from>
    <xdr:to>
      <xdr:col>10</xdr:col>
      <xdr:colOff>260350</xdr:colOff>
      <xdr:row>97</xdr:row>
      <xdr:rowOff>447675</xdr:rowOff>
    </xdr:to>
    <xdr:pic>
      <xdr:nvPicPr>
        <xdr:cNvPr id="9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68173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97</xdr:row>
      <xdr:rowOff>231775</xdr:rowOff>
    </xdr:from>
    <xdr:to>
      <xdr:col>10</xdr:col>
      <xdr:colOff>539750</xdr:colOff>
      <xdr:row>97</xdr:row>
      <xdr:rowOff>450850</xdr:rowOff>
    </xdr:to>
    <xdr:pic>
      <xdr:nvPicPr>
        <xdr:cNvPr id="9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68176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97</xdr:row>
      <xdr:rowOff>228600</xdr:rowOff>
    </xdr:from>
    <xdr:to>
      <xdr:col>3</xdr:col>
      <xdr:colOff>260350</xdr:colOff>
      <xdr:row>97</xdr:row>
      <xdr:rowOff>447675</xdr:rowOff>
    </xdr:to>
    <xdr:pic>
      <xdr:nvPicPr>
        <xdr:cNvPr id="9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68173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97</xdr:row>
      <xdr:rowOff>231775</xdr:rowOff>
    </xdr:from>
    <xdr:to>
      <xdr:col>3</xdr:col>
      <xdr:colOff>539750</xdr:colOff>
      <xdr:row>97</xdr:row>
      <xdr:rowOff>450850</xdr:rowOff>
    </xdr:to>
    <xdr:pic>
      <xdr:nvPicPr>
        <xdr:cNvPr id="9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68176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97</xdr:row>
      <xdr:rowOff>228600</xdr:rowOff>
    </xdr:from>
    <xdr:to>
      <xdr:col>3</xdr:col>
      <xdr:colOff>260350</xdr:colOff>
      <xdr:row>97</xdr:row>
      <xdr:rowOff>447675</xdr:rowOff>
    </xdr:to>
    <xdr:pic>
      <xdr:nvPicPr>
        <xdr:cNvPr id="9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68173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97</xdr:row>
      <xdr:rowOff>231775</xdr:rowOff>
    </xdr:from>
    <xdr:to>
      <xdr:col>3</xdr:col>
      <xdr:colOff>539750</xdr:colOff>
      <xdr:row>97</xdr:row>
      <xdr:rowOff>450850</xdr:rowOff>
    </xdr:to>
    <xdr:pic>
      <xdr:nvPicPr>
        <xdr:cNvPr id="9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68176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97</xdr:row>
      <xdr:rowOff>228600</xdr:rowOff>
    </xdr:from>
    <xdr:to>
      <xdr:col>10</xdr:col>
      <xdr:colOff>260350</xdr:colOff>
      <xdr:row>97</xdr:row>
      <xdr:rowOff>447675</xdr:rowOff>
    </xdr:to>
    <xdr:pic>
      <xdr:nvPicPr>
        <xdr:cNvPr id="9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68173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97</xdr:row>
      <xdr:rowOff>231775</xdr:rowOff>
    </xdr:from>
    <xdr:to>
      <xdr:col>10</xdr:col>
      <xdr:colOff>539750</xdr:colOff>
      <xdr:row>97</xdr:row>
      <xdr:rowOff>450850</xdr:rowOff>
    </xdr:to>
    <xdr:pic>
      <xdr:nvPicPr>
        <xdr:cNvPr id="9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68176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97</xdr:row>
      <xdr:rowOff>228600</xdr:rowOff>
    </xdr:from>
    <xdr:to>
      <xdr:col>3</xdr:col>
      <xdr:colOff>260350</xdr:colOff>
      <xdr:row>97</xdr:row>
      <xdr:rowOff>447675</xdr:rowOff>
    </xdr:to>
    <xdr:pic>
      <xdr:nvPicPr>
        <xdr:cNvPr id="9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68173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97</xdr:row>
      <xdr:rowOff>231775</xdr:rowOff>
    </xdr:from>
    <xdr:to>
      <xdr:col>3</xdr:col>
      <xdr:colOff>539750</xdr:colOff>
      <xdr:row>97</xdr:row>
      <xdr:rowOff>450850</xdr:rowOff>
    </xdr:to>
    <xdr:pic>
      <xdr:nvPicPr>
        <xdr:cNvPr id="9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68176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97</xdr:row>
      <xdr:rowOff>228600</xdr:rowOff>
    </xdr:from>
    <xdr:to>
      <xdr:col>10</xdr:col>
      <xdr:colOff>260350</xdr:colOff>
      <xdr:row>97</xdr:row>
      <xdr:rowOff>447675</xdr:rowOff>
    </xdr:to>
    <xdr:pic>
      <xdr:nvPicPr>
        <xdr:cNvPr id="9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68173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97</xdr:row>
      <xdr:rowOff>231775</xdr:rowOff>
    </xdr:from>
    <xdr:to>
      <xdr:col>10</xdr:col>
      <xdr:colOff>539750</xdr:colOff>
      <xdr:row>97</xdr:row>
      <xdr:rowOff>450850</xdr:rowOff>
    </xdr:to>
    <xdr:pic>
      <xdr:nvPicPr>
        <xdr:cNvPr id="9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68176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102</xdr:row>
      <xdr:rowOff>279400</xdr:rowOff>
    </xdr:from>
    <xdr:to>
      <xdr:col>3</xdr:col>
      <xdr:colOff>196850</xdr:colOff>
      <xdr:row>102</xdr:row>
      <xdr:rowOff>498475</xdr:rowOff>
    </xdr:to>
    <xdr:pic>
      <xdr:nvPicPr>
        <xdr:cNvPr id="9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102</xdr:row>
      <xdr:rowOff>257175</xdr:rowOff>
    </xdr:from>
    <xdr:to>
      <xdr:col>3</xdr:col>
      <xdr:colOff>514350</xdr:colOff>
      <xdr:row>102</xdr:row>
      <xdr:rowOff>476250</xdr:rowOff>
    </xdr:to>
    <xdr:pic>
      <xdr:nvPicPr>
        <xdr:cNvPr id="9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820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102</xdr:row>
      <xdr:rowOff>279400</xdr:rowOff>
    </xdr:from>
    <xdr:to>
      <xdr:col>10</xdr:col>
      <xdr:colOff>196850</xdr:colOff>
      <xdr:row>102</xdr:row>
      <xdr:rowOff>498475</xdr:rowOff>
    </xdr:to>
    <xdr:pic>
      <xdr:nvPicPr>
        <xdr:cNvPr id="9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102</xdr:row>
      <xdr:rowOff>257175</xdr:rowOff>
    </xdr:from>
    <xdr:to>
      <xdr:col>10</xdr:col>
      <xdr:colOff>514350</xdr:colOff>
      <xdr:row>102</xdr:row>
      <xdr:rowOff>476250</xdr:rowOff>
    </xdr:to>
    <xdr:pic>
      <xdr:nvPicPr>
        <xdr:cNvPr id="9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6820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102</xdr:row>
      <xdr:rowOff>279400</xdr:rowOff>
    </xdr:from>
    <xdr:to>
      <xdr:col>3</xdr:col>
      <xdr:colOff>196850</xdr:colOff>
      <xdr:row>102</xdr:row>
      <xdr:rowOff>498475</xdr:rowOff>
    </xdr:to>
    <xdr:pic>
      <xdr:nvPicPr>
        <xdr:cNvPr id="9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102</xdr:row>
      <xdr:rowOff>257175</xdr:rowOff>
    </xdr:from>
    <xdr:to>
      <xdr:col>3</xdr:col>
      <xdr:colOff>514350</xdr:colOff>
      <xdr:row>102</xdr:row>
      <xdr:rowOff>476250</xdr:rowOff>
    </xdr:to>
    <xdr:pic>
      <xdr:nvPicPr>
        <xdr:cNvPr id="9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820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102</xdr:row>
      <xdr:rowOff>279400</xdr:rowOff>
    </xdr:from>
    <xdr:to>
      <xdr:col>3</xdr:col>
      <xdr:colOff>196850</xdr:colOff>
      <xdr:row>102</xdr:row>
      <xdr:rowOff>498475</xdr:rowOff>
    </xdr:to>
    <xdr:pic>
      <xdr:nvPicPr>
        <xdr:cNvPr id="9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102</xdr:row>
      <xdr:rowOff>279400</xdr:rowOff>
    </xdr:from>
    <xdr:to>
      <xdr:col>10</xdr:col>
      <xdr:colOff>196850</xdr:colOff>
      <xdr:row>102</xdr:row>
      <xdr:rowOff>498475</xdr:rowOff>
    </xdr:to>
    <xdr:pic>
      <xdr:nvPicPr>
        <xdr:cNvPr id="9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102</xdr:row>
      <xdr:rowOff>279400</xdr:rowOff>
    </xdr:from>
    <xdr:to>
      <xdr:col>3</xdr:col>
      <xdr:colOff>196850</xdr:colOff>
      <xdr:row>102</xdr:row>
      <xdr:rowOff>498475</xdr:rowOff>
    </xdr:to>
    <xdr:pic>
      <xdr:nvPicPr>
        <xdr:cNvPr id="9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102</xdr:row>
      <xdr:rowOff>279400</xdr:rowOff>
    </xdr:from>
    <xdr:to>
      <xdr:col>3</xdr:col>
      <xdr:colOff>196850</xdr:colOff>
      <xdr:row>102</xdr:row>
      <xdr:rowOff>498475</xdr:rowOff>
    </xdr:to>
    <xdr:pic>
      <xdr:nvPicPr>
        <xdr:cNvPr id="9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102</xdr:row>
      <xdr:rowOff>279400</xdr:rowOff>
    </xdr:from>
    <xdr:to>
      <xdr:col>10</xdr:col>
      <xdr:colOff>196850</xdr:colOff>
      <xdr:row>102</xdr:row>
      <xdr:rowOff>498475</xdr:rowOff>
    </xdr:to>
    <xdr:pic>
      <xdr:nvPicPr>
        <xdr:cNvPr id="9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102</xdr:row>
      <xdr:rowOff>279400</xdr:rowOff>
    </xdr:from>
    <xdr:to>
      <xdr:col>3</xdr:col>
      <xdr:colOff>196850</xdr:colOff>
      <xdr:row>102</xdr:row>
      <xdr:rowOff>498475</xdr:rowOff>
    </xdr:to>
    <xdr:pic>
      <xdr:nvPicPr>
        <xdr:cNvPr id="9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102</xdr:row>
      <xdr:rowOff>279400</xdr:rowOff>
    </xdr:from>
    <xdr:to>
      <xdr:col>3</xdr:col>
      <xdr:colOff>196850</xdr:colOff>
      <xdr:row>102</xdr:row>
      <xdr:rowOff>498475</xdr:rowOff>
    </xdr:to>
    <xdr:pic>
      <xdr:nvPicPr>
        <xdr:cNvPr id="9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102</xdr:row>
      <xdr:rowOff>279400</xdr:rowOff>
    </xdr:from>
    <xdr:to>
      <xdr:col>10</xdr:col>
      <xdr:colOff>196850</xdr:colOff>
      <xdr:row>102</xdr:row>
      <xdr:rowOff>498475</xdr:rowOff>
    </xdr:to>
    <xdr:pic>
      <xdr:nvPicPr>
        <xdr:cNvPr id="9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102</xdr:row>
      <xdr:rowOff>279400</xdr:rowOff>
    </xdr:from>
    <xdr:to>
      <xdr:col>3</xdr:col>
      <xdr:colOff>196850</xdr:colOff>
      <xdr:row>102</xdr:row>
      <xdr:rowOff>498475</xdr:rowOff>
    </xdr:to>
    <xdr:pic>
      <xdr:nvPicPr>
        <xdr:cNvPr id="9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102</xdr:row>
      <xdr:rowOff>279400</xdr:rowOff>
    </xdr:from>
    <xdr:to>
      <xdr:col>3</xdr:col>
      <xdr:colOff>196850</xdr:colOff>
      <xdr:row>102</xdr:row>
      <xdr:rowOff>498475</xdr:rowOff>
    </xdr:to>
    <xdr:pic>
      <xdr:nvPicPr>
        <xdr:cNvPr id="9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102</xdr:row>
      <xdr:rowOff>279400</xdr:rowOff>
    </xdr:from>
    <xdr:to>
      <xdr:col>10</xdr:col>
      <xdr:colOff>196850</xdr:colOff>
      <xdr:row>102</xdr:row>
      <xdr:rowOff>498475</xdr:rowOff>
    </xdr:to>
    <xdr:pic>
      <xdr:nvPicPr>
        <xdr:cNvPr id="9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102</xdr:row>
      <xdr:rowOff>279400</xdr:rowOff>
    </xdr:from>
    <xdr:to>
      <xdr:col>3</xdr:col>
      <xdr:colOff>196850</xdr:colOff>
      <xdr:row>102</xdr:row>
      <xdr:rowOff>498475</xdr:rowOff>
    </xdr:to>
    <xdr:pic>
      <xdr:nvPicPr>
        <xdr:cNvPr id="9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102</xdr:row>
      <xdr:rowOff>279400</xdr:rowOff>
    </xdr:from>
    <xdr:to>
      <xdr:col>3</xdr:col>
      <xdr:colOff>196850</xdr:colOff>
      <xdr:row>102</xdr:row>
      <xdr:rowOff>498475</xdr:rowOff>
    </xdr:to>
    <xdr:pic>
      <xdr:nvPicPr>
        <xdr:cNvPr id="9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102</xdr:row>
      <xdr:rowOff>279400</xdr:rowOff>
    </xdr:from>
    <xdr:to>
      <xdr:col>10</xdr:col>
      <xdr:colOff>196850</xdr:colOff>
      <xdr:row>102</xdr:row>
      <xdr:rowOff>498475</xdr:rowOff>
    </xdr:to>
    <xdr:pic>
      <xdr:nvPicPr>
        <xdr:cNvPr id="9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102</xdr:row>
      <xdr:rowOff>279400</xdr:rowOff>
    </xdr:from>
    <xdr:to>
      <xdr:col>3</xdr:col>
      <xdr:colOff>196850</xdr:colOff>
      <xdr:row>102</xdr:row>
      <xdr:rowOff>498475</xdr:rowOff>
    </xdr:to>
    <xdr:pic>
      <xdr:nvPicPr>
        <xdr:cNvPr id="9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102</xdr:row>
      <xdr:rowOff>279400</xdr:rowOff>
    </xdr:from>
    <xdr:to>
      <xdr:col>3</xdr:col>
      <xdr:colOff>196850</xdr:colOff>
      <xdr:row>102</xdr:row>
      <xdr:rowOff>498475</xdr:rowOff>
    </xdr:to>
    <xdr:pic>
      <xdr:nvPicPr>
        <xdr:cNvPr id="9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102</xdr:row>
      <xdr:rowOff>257175</xdr:rowOff>
    </xdr:from>
    <xdr:to>
      <xdr:col>3</xdr:col>
      <xdr:colOff>514350</xdr:colOff>
      <xdr:row>102</xdr:row>
      <xdr:rowOff>476250</xdr:rowOff>
    </xdr:to>
    <xdr:pic>
      <xdr:nvPicPr>
        <xdr:cNvPr id="9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820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102</xdr:row>
      <xdr:rowOff>279400</xdr:rowOff>
    </xdr:from>
    <xdr:to>
      <xdr:col>10</xdr:col>
      <xdr:colOff>196850</xdr:colOff>
      <xdr:row>102</xdr:row>
      <xdr:rowOff>498475</xdr:rowOff>
    </xdr:to>
    <xdr:pic>
      <xdr:nvPicPr>
        <xdr:cNvPr id="9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102</xdr:row>
      <xdr:rowOff>257175</xdr:rowOff>
    </xdr:from>
    <xdr:to>
      <xdr:col>10</xdr:col>
      <xdr:colOff>514350</xdr:colOff>
      <xdr:row>102</xdr:row>
      <xdr:rowOff>476250</xdr:rowOff>
    </xdr:to>
    <xdr:pic>
      <xdr:nvPicPr>
        <xdr:cNvPr id="9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6820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102</xdr:row>
      <xdr:rowOff>279400</xdr:rowOff>
    </xdr:from>
    <xdr:to>
      <xdr:col>3</xdr:col>
      <xdr:colOff>196850</xdr:colOff>
      <xdr:row>102</xdr:row>
      <xdr:rowOff>498475</xdr:rowOff>
    </xdr:to>
    <xdr:pic>
      <xdr:nvPicPr>
        <xdr:cNvPr id="9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102</xdr:row>
      <xdr:rowOff>257175</xdr:rowOff>
    </xdr:from>
    <xdr:to>
      <xdr:col>3</xdr:col>
      <xdr:colOff>514350</xdr:colOff>
      <xdr:row>102</xdr:row>
      <xdr:rowOff>476250</xdr:rowOff>
    </xdr:to>
    <xdr:pic>
      <xdr:nvPicPr>
        <xdr:cNvPr id="9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820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102</xdr:row>
      <xdr:rowOff>279400</xdr:rowOff>
    </xdr:from>
    <xdr:to>
      <xdr:col>3</xdr:col>
      <xdr:colOff>196850</xdr:colOff>
      <xdr:row>102</xdr:row>
      <xdr:rowOff>498475</xdr:rowOff>
    </xdr:to>
    <xdr:pic>
      <xdr:nvPicPr>
        <xdr:cNvPr id="9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102</xdr:row>
      <xdr:rowOff>279400</xdr:rowOff>
    </xdr:from>
    <xdr:to>
      <xdr:col>10</xdr:col>
      <xdr:colOff>196850</xdr:colOff>
      <xdr:row>102</xdr:row>
      <xdr:rowOff>498475</xdr:rowOff>
    </xdr:to>
    <xdr:pic>
      <xdr:nvPicPr>
        <xdr:cNvPr id="9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102</xdr:row>
      <xdr:rowOff>279400</xdr:rowOff>
    </xdr:from>
    <xdr:to>
      <xdr:col>3</xdr:col>
      <xdr:colOff>196850</xdr:colOff>
      <xdr:row>102</xdr:row>
      <xdr:rowOff>498475</xdr:rowOff>
    </xdr:to>
    <xdr:pic>
      <xdr:nvPicPr>
        <xdr:cNvPr id="9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102</xdr:row>
      <xdr:rowOff>279400</xdr:rowOff>
    </xdr:from>
    <xdr:to>
      <xdr:col>3</xdr:col>
      <xdr:colOff>196850</xdr:colOff>
      <xdr:row>102</xdr:row>
      <xdr:rowOff>498475</xdr:rowOff>
    </xdr:to>
    <xdr:pic>
      <xdr:nvPicPr>
        <xdr:cNvPr id="9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102</xdr:row>
      <xdr:rowOff>279400</xdr:rowOff>
    </xdr:from>
    <xdr:to>
      <xdr:col>10</xdr:col>
      <xdr:colOff>196850</xdr:colOff>
      <xdr:row>102</xdr:row>
      <xdr:rowOff>498475</xdr:rowOff>
    </xdr:to>
    <xdr:pic>
      <xdr:nvPicPr>
        <xdr:cNvPr id="9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102</xdr:row>
      <xdr:rowOff>279400</xdr:rowOff>
    </xdr:from>
    <xdr:to>
      <xdr:col>3</xdr:col>
      <xdr:colOff>196850</xdr:colOff>
      <xdr:row>102</xdr:row>
      <xdr:rowOff>498475</xdr:rowOff>
    </xdr:to>
    <xdr:pic>
      <xdr:nvPicPr>
        <xdr:cNvPr id="9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22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102</xdr:row>
      <xdr:rowOff>228600</xdr:rowOff>
    </xdr:from>
    <xdr:to>
      <xdr:col>3</xdr:col>
      <xdr:colOff>260350</xdr:colOff>
      <xdr:row>102</xdr:row>
      <xdr:rowOff>447675</xdr:rowOff>
    </xdr:to>
    <xdr:pic>
      <xdr:nvPicPr>
        <xdr:cNvPr id="9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68173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102</xdr:row>
      <xdr:rowOff>231775</xdr:rowOff>
    </xdr:from>
    <xdr:to>
      <xdr:col>3</xdr:col>
      <xdr:colOff>539750</xdr:colOff>
      <xdr:row>102</xdr:row>
      <xdr:rowOff>450850</xdr:rowOff>
    </xdr:to>
    <xdr:pic>
      <xdr:nvPicPr>
        <xdr:cNvPr id="10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68176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102</xdr:row>
      <xdr:rowOff>228600</xdr:rowOff>
    </xdr:from>
    <xdr:to>
      <xdr:col>10</xdr:col>
      <xdr:colOff>260350</xdr:colOff>
      <xdr:row>102</xdr:row>
      <xdr:rowOff>447675</xdr:rowOff>
    </xdr:to>
    <xdr:pic>
      <xdr:nvPicPr>
        <xdr:cNvPr id="10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68173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102</xdr:row>
      <xdr:rowOff>231775</xdr:rowOff>
    </xdr:from>
    <xdr:to>
      <xdr:col>10</xdr:col>
      <xdr:colOff>539750</xdr:colOff>
      <xdr:row>102</xdr:row>
      <xdr:rowOff>450850</xdr:rowOff>
    </xdr:to>
    <xdr:pic>
      <xdr:nvPicPr>
        <xdr:cNvPr id="10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68176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102</xdr:row>
      <xdr:rowOff>228600</xdr:rowOff>
    </xdr:from>
    <xdr:to>
      <xdr:col>3</xdr:col>
      <xdr:colOff>260350</xdr:colOff>
      <xdr:row>102</xdr:row>
      <xdr:rowOff>447675</xdr:rowOff>
    </xdr:to>
    <xdr:pic>
      <xdr:nvPicPr>
        <xdr:cNvPr id="10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68173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102</xdr:row>
      <xdr:rowOff>231775</xdr:rowOff>
    </xdr:from>
    <xdr:to>
      <xdr:col>3</xdr:col>
      <xdr:colOff>539750</xdr:colOff>
      <xdr:row>102</xdr:row>
      <xdr:rowOff>450850</xdr:rowOff>
    </xdr:to>
    <xdr:pic>
      <xdr:nvPicPr>
        <xdr:cNvPr id="10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68176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102</xdr:row>
      <xdr:rowOff>228600</xdr:rowOff>
    </xdr:from>
    <xdr:to>
      <xdr:col>3</xdr:col>
      <xdr:colOff>260350</xdr:colOff>
      <xdr:row>102</xdr:row>
      <xdr:rowOff>447675</xdr:rowOff>
    </xdr:to>
    <xdr:pic>
      <xdr:nvPicPr>
        <xdr:cNvPr id="10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68173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102</xdr:row>
      <xdr:rowOff>231775</xdr:rowOff>
    </xdr:from>
    <xdr:to>
      <xdr:col>3</xdr:col>
      <xdr:colOff>539750</xdr:colOff>
      <xdr:row>102</xdr:row>
      <xdr:rowOff>450850</xdr:rowOff>
    </xdr:to>
    <xdr:pic>
      <xdr:nvPicPr>
        <xdr:cNvPr id="10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68176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102</xdr:row>
      <xdr:rowOff>228600</xdr:rowOff>
    </xdr:from>
    <xdr:to>
      <xdr:col>10</xdr:col>
      <xdr:colOff>260350</xdr:colOff>
      <xdr:row>102</xdr:row>
      <xdr:rowOff>447675</xdr:rowOff>
    </xdr:to>
    <xdr:pic>
      <xdr:nvPicPr>
        <xdr:cNvPr id="10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68173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102</xdr:row>
      <xdr:rowOff>231775</xdr:rowOff>
    </xdr:from>
    <xdr:to>
      <xdr:col>10</xdr:col>
      <xdr:colOff>539750</xdr:colOff>
      <xdr:row>102</xdr:row>
      <xdr:rowOff>450850</xdr:rowOff>
    </xdr:to>
    <xdr:pic>
      <xdr:nvPicPr>
        <xdr:cNvPr id="10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68176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102</xdr:row>
      <xdr:rowOff>228600</xdr:rowOff>
    </xdr:from>
    <xdr:to>
      <xdr:col>3</xdr:col>
      <xdr:colOff>260350</xdr:colOff>
      <xdr:row>102</xdr:row>
      <xdr:rowOff>447675</xdr:rowOff>
    </xdr:to>
    <xdr:pic>
      <xdr:nvPicPr>
        <xdr:cNvPr id="10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68173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102</xdr:row>
      <xdr:rowOff>231775</xdr:rowOff>
    </xdr:from>
    <xdr:to>
      <xdr:col>3</xdr:col>
      <xdr:colOff>539750</xdr:colOff>
      <xdr:row>102</xdr:row>
      <xdr:rowOff>450850</xdr:rowOff>
    </xdr:to>
    <xdr:pic>
      <xdr:nvPicPr>
        <xdr:cNvPr id="10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68176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102</xdr:row>
      <xdr:rowOff>228600</xdr:rowOff>
    </xdr:from>
    <xdr:to>
      <xdr:col>10</xdr:col>
      <xdr:colOff>260350</xdr:colOff>
      <xdr:row>102</xdr:row>
      <xdr:rowOff>447675</xdr:rowOff>
    </xdr:to>
    <xdr:pic>
      <xdr:nvPicPr>
        <xdr:cNvPr id="10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68173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102</xdr:row>
      <xdr:rowOff>231775</xdr:rowOff>
    </xdr:from>
    <xdr:to>
      <xdr:col>10</xdr:col>
      <xdr:colOff>539750</xdr:colOff>
      <xdr:row>102</xdr:row>
      <xdr:rowOff>450850</xdr:rowOff>
    </xdr:to>
    <xdr:pic>
      <xdr:nvPicPr>
        <xdr:cNvPr id="10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68176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107</xdr:row>
      <xdr:rowOff>279400</xdr:rowOff>
    </xdr:from>
    <xdr:to>
      <xdr:col>3</xdr:col>
      <xdr:colOff>196850</xdr:colOff>
      <xdr:row>107</xdr:row>
      <xdr:rowOff>498475</xdr:rowOff>
    </xdr:to>
    <xdr:pic>
      <xdr:nvPicPr>
        <xdr:cNvPr id="10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291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107</xdr:row>
      <xdr:rowOff>257175</xdr:rowOff>
    </xdr:from>
    <xdr:to>
      <xdr:col>3</xdr:col>
      <xdr:colOff>514350</xdr:colOff>
      <xdr:row>107</xdr:row>
      <xdr:rowOff>476250</xdr:rowOff>
    </xdr:to>
    <xdr:pic>
      <xdr:nvPicPr>
        <xdr:cNvPr id="10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7288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107</xdr:row>
      <xdr:rowOff>279400</xdr:rowOff>
    </xdr:from>
    <xdr:to>
      <xdr:col>10</xdr:col>
      <xdr:colOff>196850</xdr:colOff>
      <xdr:row>107</xdr:row>
      <xdr:rowOff>498475</xdr:rowOff>
    </xdr:to>
    <xdr:pic>
      <xdr:nvPicPr>
        <xdr:cNvPr id="10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291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107</xdr:row>
      <xdr:rowOff>257175</xdr:rowOff>
    </xdr:from>
    <xdr:to>
      <xdr:col>10</xdr:col>
      <xdr:colOff>514350</xdr:colOff>
      <xdr:row>107</xdr:row>
      <xdr:rowOff>476250</xdr:rowOff>
    </xdr:to>
    <xdr:pic>
      <xdr:nvPicPr>
        <xdr:cNvPr id="10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7288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107</xdr:row>
      <xdr:rowOff>279400</xdr:rowOff>
    </xdr:from>
    <xdr:to>
      <xdr:col>3</xdr:col>
      <xdr:colOff>196850</xdr:colOff>
      <xdr:row>107</xdr:row>
      <xdr:rowOff>498475</xdr:rowOff>
    </xdr:to>
    <xdr:pic>
      <xdr:nvPicPr>
        <xdr:cNvPr id="10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291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107</xdr:row>
      <xdr:rowOff>257175</xdr:rowOff>
    </xdr:from>
    <xdr:to>
      <xdr:col>3</xdr:col>
      <xdr:colOff>514350</xdr:colOff>
      <xdr:row>107</xdr:row>
      <xdr:rowOff>476250</xdr:rowOff>
    </xdr:to>
    <xdr:pic>
      <xdr:nvPicPr>
        <xdr:cNvPr id="10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7288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107</xdr:row>
      <xdr:rowOff>279400</xdr:rowOff>
    </xdr:from>
    <xdr:to>
      <xdr:col>3</xdr:col>
      <xdr:colOff>196850</xdr:colOff>
      <xdr:row>107</xdr:row>
      <xdr:rowOff>498475</xdr:rowOff>
    </xdr:to>
    <xdr:pic>
      <xdr:nvPicPr>
        <xdr:cNvPr id="10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291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107</xdr:row>
      <xdr:rowOff>279400</xdr:rowOff>
    </xdr:from>
    <xdr:to>
      <xdr:col>10</xdr:col>
      <xdr:colOff>196850</xdr:colOff>
      <xdr:row>107</xdr:row>
      <xdr:rowOff>498475</xdr:rowOff>
    </xdr:to>
    <xdr:pic>
      <xdr:nvPicPr>
        <xdr:cNvPr id="10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291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107</xdr:row>
      <xdr:rowOff>279400</xdr:rowOff>
    </xdr:from>
    <xdr:to>
      <xdr:col>3</xdr:col>
      <xdr:colOff>196850</xdr:colOff>
      <xdr:row>107</xdr:row>
      <xdr:rowOff>498475</xdr:rowOff>
    </xdr:to>
    <xdr:pic>
      <xdr:nvPicPr>
        <xdr:cNvPr id="10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291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107</xdr:row>
      <xdr:rowOff>279400</xdr:rowOff>
    </xdr:from>
    <xdr:to>
      <xdr:col>3</xdr:col>
      <xdr:colOff>196850</xdr:colOff>
      <xdr:row>107</xdr:row>
      <xdr:rowOff>498475</xdr:rowOff>
    </xdr:to>
    <xdr:pic>
      <xdr:nvPicPr>
        <xdr:cNvPr id="10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291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107</xdr:row>
      <xdr:rowOff>279400</xdr:rowOff>
    </xdr:from>
    <xdr:to>
      <xdr:col>10</xdr:col>
      <xdr:colOff>196850</xdr:colOff>
      <xdr:row>107</xdr:row>
      <xdr:rowOff>498475</xdr:rowOff>
    </xdr:to>
    <xdr:pic>
      <xdr:nvPicPr>
        <xdr:cNvPr id="10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291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107</xdr:row>
      <xdr:rowOff>279400</xdr:rowOff>
    </xdr:from>
    <xdr:to>
      <xdr:col>3</xdr:col>
      <xdr:colOff>196850</xdr:colOff>
      <xdr:row>107</xdr:row>
      <xdr:rowOff>498475</xdr:rowOff>
    </xdr:to>
    <xdr:pic>
      <xdr:nvPicPr>
        <xdr:cNvPr id="10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291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107</xdr:row>
      <xdr:rowOff>279400</xdr:rowOff>
    </xdr:from>
    <xdr:to>
      <xdr:col>3</xdr:col>
      <xdr:colOff>196850</xdr:colOff>
      <xdr:row>107</xdr:row>
      <xdr:rowOff>498475</xdr:rowOff>
    </xdr:to>
    <xdr:pic>
      <xdr:nvPicPr>
        <xdr:cNvPr id="10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291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107</xdr:row>
      <xdr:rowOff>279400</xdr:rowOff>
    </xdr:from>
    <xdr:to>
      <xdr:col>10</xdr:col>
      <xdr:colOff>196850</xdr:colOff>
      <xdr:row>107</xdr:row>
      <xdr:rowOff>498475</xdr:rowOff>
    </xdr:to>
    <xdr:pic>
      <xdr:nvPicPr>
        <xdr:cNvPr id="10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291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107</xdr:row>
      <xdr:rowOff>279400</xdr:rowOff>
    </xdr:from>
    <xdr:to>
      <xdr:col>3</xdr:col>
      <xdr:colOff>196850</xdr:colOff>
      <xdr:row>107</xdr:row>
      <xdr:rowOff>498475</xdr:rowOff>
    </xdr:to>
    <xdr:pic>
      <xdr:nvPicPr>
        <xdr:cNvPr id="10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291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107</xdr:row>
      <xdr:rowOff>279400</xdr:rowOff>
    </xdr:from>
    <xdr:to>
      <xdr:col>3</xdr:col>
      <xdr:colOff>196850</xdr:colOff>
      <xdr:row>107</xdr:row>
      <xdr:rowOff>498475</xdr:rowOff>
    </xdr:to>
    <xdr:pic>
      <xdr:nvPicPr>
        <xdr:cNvPr id="10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291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107</xdr:row>
      <xdr:rowOff>279400</xdr:rowOff>
    </xdr:from>
    <xdr:to>
      <xdr:col>10</xdr:col>
      <xdr:colOff>196850</xdr:colOff>
      <xdr:row>107</xdr:row>
      <xdr:rowOff>498475</xdr:rowOff>
    </xdr:to>
    <xdr:pic>
      <xdr:nvPicPr>
        <xdr:cNvPr id="10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291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107</xdr:row>
      <xdr:rowOff>279400</xdr:rowOff>
    </xdr:from>
    <xdr:to>
      <xdr:col>3</xdr:col>
      <xdr:colOff>196850</xdr:colOff>
      <xdr:row>107</xdr:row>
      <xdr:rowOff>498475</xdr:rowOff>
    </xdr:to>
    <xdr:pic>
      <xdr:nvPicPr>
        <xdr:cNvPr id="10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291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107</xdr:row>
      <xdr:rowOff>279400</xdr:rowOff>
    </xdr:from>
    <xdr:to>
      <xdr:col>3</xdr:col>
      <xdr:colOff>196850</xdr:colOff>
      <xdr:row>107</xdr:row>
      <xdr:rowOff>498475</xdr:rowOff>
    </xdr:to>
    <xdr:pic>
      <xdr:nvPicPr>
        <xdr:cNvPr id="10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291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107</xdr:row>
      <xdr:rowOff>279400</xdr:rowOff>
    </xdr:from>
    <xdr:to>
      <xdr:col>10</xdr:col>
      <xdr:colOff>196850</xdr:colOff>
      <xdr:row>107</xdr:row>
      <xdr:rowOff>498475</xdr:rowOff>
    </xdr:to>
    <xdr:pic>
      <xdr:nvPicPr>
        <xdr:cNvPr id="10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291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107</xdr:row>
      <xdr:rowOff>279400</xdr:rowOff>
    </xdr:from>
    <xdr:to>
      <xdr:col>3</xdr:col>
      <xdr:colOff>196850</xdr:colOff>
      <xdr:row>107</xdr:row>
      <xdr:rowOff>498475</xdr:rowOff>
    </xdr:to>
    <xdr:pic>
      <xdr:nvPicPr>
        <xdr:cNvPr id="10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291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107</xdr:row>
      <xdr:rowOff>279400</xdr:rowOff>
    </xdr:from>
    <xdr:to>
      <xdr:col>3</xdr:col>
      <xdr:colOff>196850</xdr:colOff>
      <xdr:row>107</xdr:row>
      <xdr:rowOff>498475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291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107</xdr:row>
      <xdr:rowOff>257175</xdr:rowOff>
    </xdr:from>
    <xdr:to>
      <xdr:col>3</xdr:col>
      <xdr:colOff>514350</xdr:colOff>
      <xdr:row>107</xdr:row>
      <xdr:rowOff>476250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7288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107</xdr:row>
      <xdr:rowOff>279400</xdr:rowOff>
    </xdr:from>
    <xdr:to>
      <xdr:col>10</xdr:col>
      <xdr:colOff>196850</xdr:colOff>
      <xdr:row>107</xdr:row>
      <xdr:rowOff>498475</xdr:rowOff>
    </xdr:to>
    <xdr:pic>
      <xdr:nvPicPr>
        <xdr:cNvPr id="10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291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107</xdr:row>
      <xdr:rowOff>257175</xdr:rowOff>
    </xdr:from>
    <xdr:to>
      <xdr:col>10</xdr:col>
      <xdr:colOff>514350</xdr:colOff>
      <xdr:row>107</xdr:row>
      <xdr:rowOff>476250</xdr:rowOff>
    </xdr:to>
    <xdr:pic>
      <xdr:nvPicPr>
        <xdr:cNvPr id="10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7288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107</xdr:row>
      <xdr:rowOff>279400</xdr:rowOff>
    </xdr:from>
    <xdr:to>
      <xdr:col>3</xdr:col>
      <xdr:colOff>196850</xdr:colOff>
      <xdr:row>107</xdr:row>
      <xdr:rowOff>498475</xdr:rowOff>
    </xdr:to>
    <xdr:pic>
      <xdr:nvPicPr>
        <xdr:cNvPr id="10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291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107</xdr:row>
      <xdr:rowOff>257175</xdr:rowOff>
    </xdr:from>
    <xdr:to>
      <xdr:col>3</xdr:col>
      <xdr:colOff>514350</xdr:colOff>
      <xdr:row>107</xdr:row>
      <xdr:rowOff>476250</xdr:rowOff>
    </xdr:to>
    <xdr:pic>
      <xdr:nvPicPr>
        <xdr:cNvPr id="10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7288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107</xdr:row>
      <xdr:rowOff>279400</xdr:rowOff>
    </xdr:from>
    <xdr:to>
      <xdr:col>3</xdr:col>
      <xdr:colOff>196850</xdr:colOff>
      <xdr:row>107</xdr:row>
      <xdr:rowOff>498475</xdr:rowOff>
    </xdr:to>
    <xdr:pic>
      <xdr:nvPicPr>
        <xdr:cNvPr id="10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291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107</xdr:row>
      <xdr:rowOff>279400</xdr:rowOff>
    </xdr:from>
    <xdr:to>
      <xdr:col>10</xdr:col>
      <xdr:colOff>196850</xdr:colOff>
      <xdr:row>107</xdr:row>
      <xdr:rowOff>498475</xdr:rowOff>
    </xdr:to>
    <xdr:pic>
      <xdr:nvPicPr>
        <xdr:cNvPr id="10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291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107</xdr:row>
      <xdr:rowOff>279400</xdr:rowOff>
    </xdr:from>
    <xdr:to>
      <xdr:col>3</xdr:col>
      <xdr:colOff>196850</xdr:colOff>
      <xdr:row>107</xdr:row>
      <xdr:rowOff>498475</xdr:rowOff>
    </xdr:to>
    <xdr:pic>
      <xdr:nvPicPr>
        <xdr:cNvPr id="10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291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107</xdr:row>
      <xdr:rowOff>279400</xdr:rowOff>
    </xdr:from>
    <xdr:to>
      <xdr:col>3</xdr:col>
      <xdr:colOff>196850</xdr:colOff>
      <xdr:row>107</xdr:row>
      <xdr:rowOff>498475</xdr:rowOff>
    </xdr:to>
    <xdr:pic>
      <xdr:nvPicPr>
        <xdr:cNvPr id="10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291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107</xdr:row>
      <xdr:rowOff>279400</xdr:rowOff>
    </xdr:from>
    <xdr:to>
      <xdr:col>10</xdr:col>
      <xdr:colOff>196850</xdr:colOff>
      <xdr:row>107</xdr:row>
      <xdr:rowOff>498475</xdr:rowOff>
    </xdr:to>
    <xdr:pic>
      <xdr:nvPicPr>
        <xdr:cNvPr id="10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291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107</xdr:row>
      <xdr:rowOff>279400</xdr:rowOff>
    </xdr:from>
    <xdr:to>
      <xdr:col>3</xdr:col>
      <xdr:colOff>196850</xdr:colOff>
      <xdr:row>107</xdr:row>
      <xdr:rowOff>498475</xdr:rowOff>
    </xdr:to>
    <xdr:pic>
      <xdr:nvPicPr>
        <xdr:cNvPr id="10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291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107</xdr:row>
      <xdr:rowOff>228600</xdr:rowOff>
    </xdr:from>
    <xdr:to>
      <xdr:col>3</xdr:col>
      <xdr:colOff>260350</xdr:colOff>
      <xdr:row>107</xdr:row>
      <xdr:rowOff>447675</xdr:rowOff>
    </xdr:to>
    <xdr:pic>
      <xdr:nvPicPr>
        <xdr:cNvPr id="10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728613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107</xdr:row>
      <xdr:rowOff>231775</xdr:rowOff>
    </xdr:from>
    <xdr:to>
      <xdr:col>3</xdr:col>
      <xdr:colOff>539750</xdr:colOff>
      <xdr:row>107</xdr:row>
      <xdr:rowOff>450850</xdr:rowOff>
    </xdr:to>
    <xdr:pic>
      <xdr:nvPicPr>
        <xdr:cNvPr id="10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728645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107</xdr:row>
      <xdr:rowOff>228600</xdr:rowOff>
    </xdr:from>
    <xdr:to>
      <xdr:col>10</xdr:col>
      <xdr:colOff>260350</xdr:colOff>
      <xdr:row>107</xdr:row>
      <xdr:rowOff>447675</xdr:rowOff>
    </xdr:to>
    <xdr:pic>
      <xdr:nvPicPr>
        <xdr:cNvPr id="10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728613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107</xdr:row>
      <xdr:rowOff>231775</xdr:rowOff>
    </xdr:from>
    <xdr:to>
      <xdr:col>10</xdr:col>
      <xdr:colOff>539750</xdr:colOff>
      <xdr:row>107</xdr:row>
      <xdr:rowOff>450850</xdr:rowOff>
    </xdr:to>
    <xdr:pic>
      <xdr:nvPicPr>
        <xdr:cNvPr id="10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728645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107</xdr:row>
      <xdr:rowOff>228600</xdr:rowOff>
    </xdr:from>
    <xdr:to>
      <xdr:col>3</xdr:col>
      <xdr:colOff>260350</xdr:colOff>
      <xdr:row>107</xdr:row>
      <xdr:rowOff>447675</xdr:rowOff>
    </xdr:to>
    <xdr:pic>
      <xdr:nvPicPr>
        <xdr:cNvPr id="10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728613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107</xdr:row>
      <xdr:rowOff>231775</xdr:rowOff>
    </xdr:from>
    <xdr:to>
      <xdr:col>3</xdr:col>
      <xdr:colOff>539750</xdr:colOff>
      <xdr:row>107</xdr:row>
      <xdr:rowOff>450850</xdr:rowOff>
    </xdr:to>
    <xdr:pic>
      <xdr:nvPicPr>
        <xdr:cNvPr id="10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728645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107</xdr:row>
      <xdr:rowOff>228600</xdr:rowOff>
    </xdr:from>
    <xdr:to>
      <xdr:col>3</xdr:col>
      <xdr:colOff>260350</xdr:colOff>
      <xdr:row>107</xdr:row>
      <xdr:rowOff>447675</xdr:rowOff>
    </xdr:to>
    <xdr:pic>
      <xdr:nvPicPr>
        <xdr:cNvPr id="10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728613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107</xdr:row>
      <xdr:rowOff>231775</xdr:rowOff>
    </xdr:from>
    <xdr:to>
      <xdr:col>3</xdr:col>
      <xdr:colOff>539750</xdr:colOff>
      <xdr:row>107</xdr:row>
      <xdr:rowOff>450850</xdr:rowOff>
    </xdr:to>
    <xdr:pic>
      <xdr:nvPicPr>
        <xdr:cNvPr id="10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728645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107</xdr:row>
      <xdr:rowOff>228600</xdr:rowOff>
    </xdr:from>
    <xdr:to>
      <xdr:col>10</xdr:col>
      <xdr:colOff>260350</xdr:colOff>
      <xdr:row>107</xdr:row>
      <xdr:rowOff>447675</xdr:rowOff>
    </xdr:to>
    <xdr:pic>
      <xdr:nvPicPr>
        <xdr:cNvPr id="10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728613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107</xdr:row>
      <xdr:rowOff>231775</xdr:rowOff>
    </xdr:from>
    <xdr:to>
      <xdr:col>10</xdr:col>
      <xdr:colOff>539750</xdr:colOff>
      <xdr:row>107</xdr:row>
      <xdr:rowOff>450850</xdr:rowOff>
    </xdr:to>
    <xdr:pic>
      <xdr:nvPicPr>
        <xdr:cNvPr id="10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728645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107</xdr:row>
      <xdr:rowOff>228600</xdr:rowOff>
    </xdr:from>
    <xdr:to>
      <xdr:col>3</xdr:col>
      <xdr:colOff>260350</xdr:colOff>
      <xdr:row>107</xdr:row>
      <xdr:rowOff>447675</xdr:rowOff>
    </xdr:to>
    <xdr:pic>
      <xdr:nvPicPr>
        <xdr:cNvPr id="10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728613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107</xdr:row>
      <xdr:rowOff>231775</xdr:rowOff>
    </xdr:from>
    <xdr:to>
      <xdr:col>3</xdr:col>
      <xdr:colOff>539750</xdr:colOff>
      <xdr:row>107</xdr:row>
      <xdr:rowOff>450850</xdr:rowOff>
    </xdr:to>
    <xdr:pic>
      <xdr:nvPicPr>
        <xdr:cNvPr id="10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728645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107</xdr:row>
      <xdr:rowOff>228600</xdr:rowOff>
    </xdr:from>
    <xdr:to>
      <xdr:col>10</xdr:col>
      <xdr:colOff>260350</xdr:colOff>
      <xdr:row>107</xdr:row>
      <xdr:rowOff>447675</xdr:rowOff>
    </xdr:to>
    <xdr:pic>
      <xdr:nvPicPr>
        <xdr:cNvPr id="10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728613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107</xdr:row>
      <xdr:rowOff>231775</xdr:rowOff>
    </xdr:from>
    <xdr:to>
      <xdr:col>10</xdr:col>
      <xdr:colOff>539750</xdr:colOff>
      <xdr:row>107</xdr:row>
      <xdr:rowOff>450850</xdr:rowOff>
    </xdr:to>
    <xdr:pic>
      <xdr:nvPicPr>
        <xdr:cNvPr id="10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728645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</xdr:row>
      <xdr:rowOff>279400</xdr:rowOff>
    </xdr:from>
    <xdr:to>
      <xdr:col>3</xdr:col>
      <xdr:colOff>196850</xdr:colOff>
      <xdr:row>112</xdr:row>
      <xdr:rowOff>498475</xdr:rowOff>
    </xdr:to>
    <xdr:pic>
      <xdr:nvPicPr>
        <xdr:cNvPr id="10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619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112</xdr:row>
      <xdr:rowOff>257175</xdr:rowOff>
    </xdr:from>
    <xdr:to>
      <xdr:col>3</xdr:col>
      <xdr:colOff>514350</xdr:colOff>
      <xdr:row>112</xdr:row>
      <xdr:rowOff>476250</xdr:rowOff>
    </xdr:to>
    <xdr:pic>
      <xdr:nvPicPr>
        <xdr:cNvPr id="10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7617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112</xdr:row>
      <xdr:rowOff>279400</xdr:rowOff>
    </xdr:from>
    <xdr:to>
      <xdr:col>10</xdr:col>
      <xdr:colOff>196850</xdr:colOff>
      <xdr:row>112</xdr:row>
      <xdr:rowOff>498475</xdr:rowOff>
    </xdr:to>
    <xdr:pic>
      <xdr:nvPicPr>
        <xdr:cNvPr id="10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619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112</xdr:row>
      <xdr:rowOff>257175</xdr:rowOff>
    </xdr:from>
    <xdr:to>
      <xdr:col>10</xdr:col>
      <xdr:colOff>514350</xdr:colOff>
      <xdr:row>112</xdr:row>
      <xdr:rowOff>476250</xdr:rowOff>
    </xdr:to>
    <xdr:pic>
      <xdr:nvPicPr>
        <xdr:cNvPr id="10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7617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</xdr:row>
      <xdr:rowOff>279400</xdr:rowOff>
    </xdr:from>
    <xdr:to>
      <xdr:col>3</xdr:col>
      <xdr:colOff>196850</xdr:colOff>
      <xdr:row>112</xdr:row>
      <xdr:rowOff>498475</xdr:rowOff>
    </xdr:to>
    <xdr:pic>
      <xdr:nvPicPr>
        <xdr:cNvPr id="10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619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112</xdr:row>
      <xdr:rowOff>257175</xdr:rowOff>
    </xdr:from>
    <xdr:to>
      <xdr:col>3</xdr:col>
      <xdr:colOff>514350</xdr:colOff>
      <xdr:row>112</xdr:row>
      <xdr:rowOff>476250</xdr:rowOff>
    </xdr:to>
    <xdr:pic>
      <xdr:nvPicPr>
        <xdr:cNvPr id="10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7617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</xdr:row>
      <xdr:rowOff>279400</xdr:rowOff>
    </xdr:from>
    <xdr:to>
      <xdr:col>3</xdr:col>
      <xdr:colOff>196850</xdr:colOff>
      <xdr:row>112</xdr:row>
      <xdr:rowOff>498475</xdr:rowOff>
    </xdr:to>
    <xdr:pic>
      <xdr:nvPicPr>
        <xdr:cNvPr id="10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619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112</xdr:row>
      <xdr:rowOff>279400</xdr:rowOff>
    </xdr:from>
    <xdr:to>
      <xdr:col>10</xdr:col>
      <xdr:colOff>196850</xdr:colOff>
      <xdr:row>112</xdr:row>
      <xdr:rowOff>498475</xdr:rowOff>
    </xdr:to>
    <xdr:pic>
      <xdr:nvPicPr>
        <xdr:cNvPr id="10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619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</xdr:row>
      <xdr:rowOff>279400</xdr:rowOff>
    </xdr:from>
    <xdr:to>
      <xdr:col>3</xdr:col>
      <xdr:colOff>196850</xdr:colOff>
      <xdr:row>112</xdr:row>
      <xdr:rowOff>498475</xdr:rowOff>
    </xdr:to>
    <xdr:pic>
      <xdr:nvPicPr>
        <xdr:cNvPr id="10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619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</xdr:row>
      <xdr:rowOff>279400</xdr:rowOff>
    </xdr:from>
    <xdr:to>
      <xdr:col>3</xdr:col>
      <xdr:colOff>196850</xdr:colOff>
      <xdr:row>112</xdr:row>
      <xdr:rowOff>498475</xdr:rowOff>
    </xdr:to>
    <xdr:pic>
      <xdr:nvPicPr>
        <xdr:cNvPr id="10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619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112</xdr:row>
      <xdr:rowOff>279400</xdr:rowOff>
    </xdr:from>
    <xdr:to>
      <xdr:col>10</xdr:col>
      <xdr:colOff>196850</xdr:colOff>
      <xdr:row>112</xdr:row>
      <xdr:rowOff>498475</xdr:rowOff>
    </xdr:to>
    <xdr:pic>
      <xdr:nvPicPr>
        <xdr:cNvPr id="10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619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</xdr:row>
      <xdr:rowOff>279400</xdr:rowOff>
    </xdr:from>
    <xdr:to>
      <xdr:col>3</xdr:col>
      <xdr:colOff>196850</xdr:colOff>
      <xdr:row>112</xdr:row>
      <xdr:rowOff>498475</xdr:rowOff>
    </xdr:to>
    <xdr:pic>
      <xdr:nvPicPr>
        <xdr:cNvPr id="10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619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</xdr:row>
      <xdr:rowOff>279400</xdr:rowOff>
    </xdr:from>
    <xdr:to>
      <xdr:col>3</xdr:col>
      <xdr:colOff>196850</xdr:colOff>
      <xdr:row>112</xdr:row>
      <xdr:rowOff>498475</xdr:rowOff>
    </xdr:to>
    <xdr:pic>
      <xdr:nvPicPr>
        <xdr:cNvPr id="10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619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112</xdr:row>
      <xdr:rowOff>279400</xdr:rowOff>
    </xdr:from>
    <xdr:to>
      <xdr:col>10</xdr:col>
      <xdr:colOff>196850</xdr:colOff>
      <xdr:row>112</xdr:row>
      <xdr:rowOff>498475</xdr:rowOff>
    </xdr:to>
    <xdr:pic>
      <xdr:nvPicPr>
        <xdr:cNvPr id="10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619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</xdr:row>
      <xdr:rowOff>279400</xdr:rowOff>
    </xdr:from>
    <xdr:to>
      <xdr:col>3</xdr:col>
      <xdr:colOff>196850</xdr:colOff>
      <xdr:row>112</xdr:row>
      <xdr:rowOff>498475</xdr:rowOff>
    </xdr:to>
    <xdr:pic>
      <xdr:nvPicPr>
        <xdr:cNvPr id="10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619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</xdr:row>
      <xdr:rowOff>279400</xdr:rowOff>
    </xdr:from>
    <xdr:to>
      <xdr:col>3</xdr:col>
      <xdr:colOff>196850</xdr:colOff>
      <xdr:row>112</xdr:row>
      <xdr:rowOff>498475</xdr:rowOff>
    </xdr:to>
    <xdr:pic>
      <xdr:nvPicPr>
        <xdr:cNvPr id="10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619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112</xdr:row>
      <xdr:rowOff>257175</xdr:rowOff>
    </xdr:from>
    <xdr:to>
      <xdr:col>3</xdr:col>
      <xdr:colOff>514350</xdr:colOff>
      <xdr:row>112</xdr:row>
      <xdr:rowOff>476250</xdr:rowOff>
    </xdr:to>
    <xdr:pic>
      <xdr:nvPicPr>
        <xdr:cNvPr id="10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7617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112</xdr:row>
      <xdr:rowOff>279400</xdr:rowOff>
    </xdr:from>
    <xdr:to>
      <xdr:col>10</xdr:col>
      <xdr:colOff>196850</xdr:colOff>
      <xdr:row>112</xdr:row>
      <xdr:rowOff>498475</xdr:rowOff>
    </xdr:to>
    <xdr:pic>
      <xdr:nvPicPr>
        <xdr:cNvPr id="10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619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112</xdr:row>
      <xdr:rowOff>257175</xdr:rowOff>
    </xdr:from>
    <xdr:to>
      <xdr:col>10</xdr:col>
      <xdr:colOff>514350</xdr:colOff>
      <xdr:row>112</xdr:row>
      <xdr:rowOff>476250</xdr:rowOff>
    </xdr:to>
    <xdr:pic>
      <xdr:nvPicPr>
        <xdr:cNvPr id="10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7617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</xdr:row>
      <xdr:rowOff>279400</xdr:rowOff>
    </xdr:from>
    <xdr:to>
      <xdr:col>3</xdr:col>
      <xdr:colOff>196850</xdr:colOff>
      <xdr:row>112</xdr:row>
      <xdr:rowOff>498475</xdr:rowOff>
    </xdr:to>
    <xdr:pic>
      <xdr:nvPicPr>
        <xdr:cNvPr id="10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619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112</xdr:row>
      <xdr:rowOff>257175</xdr:rowOff>
    </xdr:from>
    <xdr:to>
      <xdr:col>3</xdr:col>
      <xdr:colOff>514350</xdr:colOff>
      <xdr:row>112</xdr:row>
      <xdr:rowOff>476250</xdr:rowOff>
    </xdr:to>
    <xdr:pic>
      <xdr:nvPicPr>
        <xdr:cNvPr id="10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7617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</xdr:row>
      <xdr:rowOff>279400</xdr:rowOff>
    </xdr:from>
    <xdr:to>
      <xdr:col>3</xdr:col>
      <xdr:colOff>196850</xdr:colOff>
      <xdr:row>112</xdr:row>
      <xdr:rowOff>498475</xdr:rowOff>
    </xdr:to>
    <xdr:pic>
      <xdr:nvPicPr>
        <xdr:cNvPr id="10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619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112</xdr:row>
      <xdr:rowOff>279400</xdr:rowOff>
    </xdr:from>
    <xdr:to>
      <xdr:col>10</xdr:col>
      <xdr:colOff>196850</xdr:colOff>
      <xdr:row>112</xdr:row>
      <xdr:rowOff>498475</xdr:rowOff>
    </xdr:to>
    <xdr:pic>
      <xdr:nvPicPr>
        <xdr:cNvPr id="10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619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</xdr:row>
      <xdr:rowOff>279400</xdr:rowOff>
    </xdr:from>
    <xdr:to>
      <xdr:col>3</xdr:col>
      <xdr:colOff>196850</xdr:colOff>
      <xdr:row>112</xdr:row>
      <xdr:rowOff>498475</xdr:rowOff>
    </xdr:to>
    <xdr:pic>
      <xdr:nvPicPr>
        <xdr:cNvPr id="10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619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</xdr:row>
      <xdr:rowOff>279400</xdr:rowOff>
    </xdr:from>
    <xdr:to>
      <xdr:col>3</xdr:col>
      <xdr:colOff>196850</xdr:colOff>
      <xdr:row>112</xdr:row>
      <xdr:rowOff>498475</xdr:rowOff>
    </xdr:to>
    <xdr:pic>
      <xdr:nvPicPr>
        <xdr:cNvPr id="10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619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112</xdr:row>
      <xdr:rowOff>279400</xdr:rowOff>
    </xdr:from>
    <xdr:to>
      <xdr:col>10</xdr:col>
      <xdr:colOff>196850</xdr:colOff>
      <xdr:row>112</xdr:row>
      <xdr:rowOff>498475</xdr:rowOff>
    </xdr:to>
    <xdr:pic>
      <xdr:nvPicPr>
        <xdr:cNvPr id="10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619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</xdr:row>
      <xdr:rowOff>279400</xdr:rowOff>
    </xdr:from>
    <xdr:to>
      <xdr:col>3</xdr:col>
      <xdr:colOff>196850</xdr:colOff>
      <xdr:row>112</xdr:row>
      <xdr:rowOff>498475</xdr:rowOff>
    </xdr:to>
    <xdr:pic>
      <xdr:nvPicPr>
        <xdr:cNvPr id="10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619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</xdr:row>
      <xdr:rowOff>279400</xdr:rowOff>
    </xdr:from>
    <xdr:to>
      <xdr:col>3</xdr:col>
      <xdr:colOff>196850</xdr:colOff>
      <xdr:row>112</xdr:row>
      <xdr:rowOff>498475</xdr:rowOff>
    </xdr:to>
    <xdr:pic>
      <xdr:nvPicPr>
        <xdr:cNvPr id="10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619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112</xdr:row>
      <xdr:rowOff>279400</xdr:rowOff>
    </xdr:from>
    <xdr:to>
      <xdr:col>10</xdr:col>
      <xdr:colOff>196850</xdr:colOff>
      <xdr:row>112</xdr:row>
      <xdr:rowOff>498475</xdr:rowOff>
    </xdr:to>
    <xdr:pic>
      <xdr:nvPicPr>
        <xdr:cNvPr id="10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619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</xdr:row>
      <xdr:rowOff>279400</xdr:rowOff>
    </xdr:from>
    <xdr:to>
      <xdr:col>3</xdr:col>
      <xdr:colOff>196850</xdr:colOff>
      <xdr:row>112</xdr:row>
      <xdr:rowOff>498475</xdr:rowOff>
    </xdr:to>
    <xdr:pic>
      <xdr:nvPicPr>
        <xdr:cNvPr id="10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619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</xdr:row>
      <xdr:rowOff>279400</xdr:rowOff>
    </xdr:from>
    <xdr:to>
      <xdr:col>3</xdr:col>
      <xdr:colOff>196850</xdr:colOff>
      <xdr:row>112</xdr:row>
      <xdr:rowOff>498475</xdr:rowOff>
    </xdr:to>
    <xdr:pic>
      <xdr:nvPicPr>
        <xdr:cNvPr id="10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619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112</xdr:row>
      <xdr:rowOff>279400</xdr:rowOff>
    </xdr:from>
    <xdr:to>
      <xdr:col>10</xdr:col>
      <xdr:colOff>196850</xdr:colOff>
      <xdr:row>112</xdr:row>
      <xdr:rowOff>498475</xdr:rowOff>
    </xdr:to>
    <xdr:pic>
      <xdr:nvPicPr>
        <xdr:cNvPr id="10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619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</xdr:row>
      <xdr:rowOff>279400</xdr:rowOff>
    </xdr:from>
    <xdr:to>
      <xdr:col>3</xdr:col>
      <xdr:colOff>196850</xdr:colOff>
      <xdr:row>112</xdr:row>
      <xdr:rowOff>498475</xdr:rowOff>
    </xdr:to>
    <xdr:pic>
      <xdr:nvPicPr>
        <xdr:cNvPr id="10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619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</xdr:row>
      <xdr:rowOff>279400</xdr:rowOff>
    </xdr:from>
    <xdr:to>
      <xdr:col>3</xdr:col>
      <xdr:colOff>196850</xdr:colOff>
      <xdr:row>112</xdr:row>
      <xdr:rowOff>498475</xdr:rowOff>
    </xdr:to>
    <xdr:pic>
      <xdr:nvPicPr>
        <xdr:cNvPr id="10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619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112</xdr:row>
      <xdr:rowOff>279400</xdr:rowOff>
    </xdr:from>
    <xdr:to>
      <xdr:col>10</xdr:col>
      <xdr:colOff>196850</xdr:colOff>
      <xdr:row>112</xdr:row>
      <xdr:rowOff>498475</xdr:rowOff>
    </xdr:to>
    <xdr:pic>
      <xdr:nvPicPr>
        <xdr:cNvPr id="10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619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</xdr:row>
      <xdr:rowOff>279400</xdr:rowOff>
    </xdr:from>
    <xdr:to>
      <xdr:col>3</xdr:col>
      <xdr:colOff>196850</xdr:colOff>
      <xdr:row>112</xdr:row>
      <xdr:rowOff>498475</xdr:rowOff>
    </xdr:to>
    <xdr:pic>
      <xdr:nvPicPr>
        <xdr:cNvPr id="10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619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</xdr:row>
      <xdr:rowOff>279400</xdr:rowOff>
    </xdr:from>
    <xdr:to>
      <xdr:col>3</xdr:col>
      <xdr:colOff>196850</xdr:colOff>
      <xdr:row>112</xdr:row>
      <xdr:rowOff>498475</xdr:rowOff>
    </xdr:to>
    <xdr:pic>
      <xdr:nvPicPr>
        <xdr:cNvPr id="10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619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112</xdr:row>
      <xdr:rowOff>257175</xdr:rowOff>
    </xdr:from>
    <xdr:to>
      <xdr:col>3</xdr:col>
      <xdr:colOff>514350</xdr:colOff>
      <xdr:row>112</xdr:row>
      <xdr:rowOff>476250</xdr:rowOff>
    </xdr:to>
    <xdr:pic>
      <xdr:nvPicPr>
        <xdr:cNvPr id="10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7617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112</xdr:row>
      <xdr:rowOff>279400</xdr:rowOff>
    </xdr:from>
    <xdr:to>
      <xdr:col>10</xdr:col>
      <xdr:colOff>196850</xdr:colOff>
      <xdr:row>112</xdr:row>
      <xdr:rowOff>498475</xdr:rowOff>
    </xdr:to>
    <xdr:pic>
      <xdr:nvPicPr>
        <xdr:cNvPr id="10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619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112</xdr:row>
      <xdr:rowOff>257175</xdr:rowOff>
    </xdr:from>
    <xdr:to>
      <xdr:col>10</xdr:col>
      <xdr:colOff>514350</xdr:colOff>
      <xdr:row>112</xdr:row>
      <xdr:rowOff>476250</xdr:rowOff>
    </xdr:to>
    <xdr:pic>
      <xdr:nvPicPr>
        <xdr:cNvPr id="10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7617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</xdr:row>
      <xdr:rowOff>279400</xdr:rowOff>
    </xdr:from>
    <xdr:to>
      <xdr:col>3</xdr:col>
      <xdr:colOff>196850</xdr:colOff>
      <xdr:row>112</xdr:row>
      <xdr:rowOff>498475</xdr:rowOff>
    </xdr:to>
    <xdr:pic>
      <xdr:nvPicPr>
        <xdr:cNvPr id="11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619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112</xdr:row>
      <xdr:rowOff>257175</xdr:rowOff>
    </xdr:from>
    <xdr:to>
      <xdr:col>3</xdr:col>
      <xdr:colOff>514350</xdr:colOff>
      <xdr:row>112</xdr:row>
      <xdr:rowOff>476250</xdr:rowOff>
    </xdr:to>
    <xdr:pic>
      <xdr:nvPicPr>
        <xdr:cNvPr id="11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7617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</xdr:row>
      <xdr:rowOff>279400</xdr:rowOff>
    </xdr:from>
    <xdr:to>
      <xdr:col>3</xdr:col>
      <xdr:colOff>196850</xdr:colOff>
      <xdr:row>112</xdr:row>
      <xdr:rowOff>498475</xdr:rowOff>
    </xdr:to>
    <xdr:pic>
      <xdr:nvPicPr>
        <xdr:cNvPr id="11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619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112</xdr:row>
      <xdr:rowOff>279400</xdr:rowOff>
    </xdr:from>
    <xdr:to>
      <xdr:col>10</xdr:col>
      <xdr:colOff>196850</xdr:colOff>
      <xdr:row>112</xdr:row>
      <xdr:rowOff>498475</xdr:rowOff>
    </xdr:to>
    <xdr:pic>
      <xdr:nvPicPr>
        <xdr:cNvPr id="11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619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</xdr:row>
      <xdr:rowOff>279400</xdr:rowOff>
    </xdr:from>
    <xdr:to>
      <xdr:col>3</xdr:col>
      <xdr:colOff>196850</xdr:colOff>
      <xdr:row>112</xdr:row>
      <xdr:rowOff>498475</xdr:rowOff>
    </xdr:to>
    <xdr:pic>
      <xdr:nvPicPr>
        <xdr:cNvPr id="11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619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</xdr:row>
      <xdr:rowOff>279400</xdr:rowOff>
    </xdr:from>
    <xdr:to>
      <xdr:col>3</xdr:col>
      <xdr:colOff>196850</xdr:colOff>
      <xdr:row>112</xdr:row>
      <xdr:rowOff>498475</xdr:rowOff>
    </xdr:to>
    <xdr:pic>
      <xdr:nvPicPr>
        <xdr:cNvPr id="11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619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112</xdr:row>
      <xdr:rowOff>279400</xdr:rowOff>
    </xdr:from>
    <xdr:to>
      <xdr:col>10</xdr:col>
      <xdr:colOff>196850</xdr:colOff>
      <xdr:row>112</xdr:row>
      <xdr:rowOff>498475</xdr:rowOff>
    </xdr:to>
    <xdr:pic>
      <xdr:nvPicPr>
        <xdr:cNvPr id="11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619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</xdr:row>
      <xdr:rowOff>279400</xdr:rowOff>
    </xdr:from>
    <xdr:to>
      <xdr:col>3</xdr:col>
      <xdr:colOff>196850</xdr:colOff>
      <xdr:row>112</xdr:row>
      <xdr:rowOff>498475</xdr:rowOff>
    </xdr:to>
    <xdr:pic>
      <xdr:nvPicPr>
        <xdr:cNvPr id="11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619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112</xdr:row>
      <xdr:rowOff>228600</xdr:rowOff>
    </xdr:from>
    <xdr:to>
      <xdr:col>3</xdr:col>
      <xdr:colOff>260350</xdr:colOff>
      <xdr:row>112</xdr:row>
      <xdr:rowOff>447675</xdr:rowOff>
    </xdr:to>
    <xdr:pic>
      <xdr:nvPicPr>
        <xdr:cNvPr id="11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761484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112</xdr:row>
      <xdr:rowOff>231775</xdr:rowOff>
    </xdr:from>
    <xdr:to>
      <xdr:col>3</xdr:col>
      <xdr:colOff>539750</xdr:colOff>
      <xdr:row>112</xdr:row>
      <xdr:rowOff>450850</xdr:rowOff>
    </xdr:to>
    <xdr:pic>
      <xdr:nvPicPr>
        <xdr:cNvPr id="11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761516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112</xdr:row>
      <xdr:rowOff>228600</xdr:rowOff>
    </xdr:from>
    <xdr:to>
      <xdr:col>10</xdr:col>
      <xdr:colOff>260350</xdr:colOff>
      <xdr:row>112</xdr:row>
      <xdr:rowOff>447675</xdr:rowOff>
    </xdr:to>
    <xdr:pic>
      <xdr:nvPicPr>
        <xdr:cNvPr id="11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761484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112</xdr:row>
      <xdr:rowOff>231775</xdr:rowOff>
    </xdr:from>
    <xdr:to>
      <xdr:col>10</xdr:col>
      <xdr:colOff>539750</xdr:colOff>
      <xdr:row>112</xdr:row>
      <xdr:rowOff>450850</xdr:rowOff>
    </xdr:to>
    <xdr:pic>
      <xdr:nvPicPr>
        <xdr:cNvPr id="11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761516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112</xdr:row>
      <xdr:rowOff>228600</xdr:rowOff>
    </xdr:from>
    <xdr:to>
      <xdr:col>3</xdr:col>
      <xdr:colOff>260350</xdr:colOff>
      <xdr:row>112</xdr:row>
      <xdr:rowOff>447675</xdr:rowOff>
    </xdr:to>
    <xdr:pic>
      <xdr:nvPicPr>
        <xdr:cNvPr id="11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761484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112</xdr:row>
      <xdr:rowOff>231775</xdr:rowOff>
    </xdr:from>
    <xdr:to>
      <xdr:col>3</xdr:col>
      <xdr:colOff>539750</xdr:colOff>
      <xdr:row>112</xdr:row>
      <xdr:rowOff>450850</xdr:rowOff>
    </xdr:to>
    <xdr:pic>
      <xdr:nvPicPr>
        <xdr:cNvPr id="11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761516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112</xdr:row>
      <xdr:rowOff>228600</xdr:rowOff>
    </xdr:from>
    <xdr:to>
      <xdr:col>3</xdr:col>
      <xdr:colOff>260350</xdr:colOff>
      <xdr:row>112</xdr:row>
      <xdr:rowOff>447675</xdr:rowOff>
    </xdr:to>
    <xdr:pic>
      <xdr:nvPicPr>
        <xdr:cNvPr id="11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761484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112</xdr:row>
      <xdr:rowOff>231775</xdr:rowOff>
    </xdr:from>
    <xdr:to>
      <xdr:col>3</xdr:col>
      <xdr:colOff>539750</xdr:colOff>
      <xdr:row>112</xdr:row>
      <xdr:rowOff>450850</xdr:rowOff>
    </xdr:to>
    <xdr:pic>
      <xdr:nvPicPr>
        <xdr:cNvPr id="11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761516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112</xdr:row>
      <xdr:rowOff>228600</xdr:rowOff>
    </xdr:from>
    <xdr:to>
      <xdr:col>10</xdr:col>
      <xdr:colOff>260350</xdr:colOff>
      <xdr:row>112</xdr:row>
      <xdr:rowOff>447675</xdr:rowOff>
    </xdr:to>
    <xdr:pic>
      <xdr:nvPicPr>
        <xdr:cNvPr id="11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761484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112</xdr:row>
      <xdr:rowOff>231775</xdr:rowOff>
    </xdr:from>
    <xdr:to>
      <xdr:col>10</xdr:col>
      <xdr:colOff>539750</xdr:colOff>
      <xdr:row>112</xdr:row>
      <xdr:rowOff>450850</xdr:rowOff>
    </xdr:to>
    <xdr:pic>
      <xdr:nvPicPr>
        <xdr:cNvPr id="11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761516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112</xdr:row>
      <xdr:rowOff>228600</xdr:rowOff>
    </xdr:from>
    <xdr:to>
      <xdr:col>3</xdr:col>
      <xdr:colOff>260350</xdr:colOff>
      <xdr:row>112</xdr:row>
      <xdr:rowOff>447675</xdr:rowOff>
    </xdr:to>
    <xdr:pic>
      <xdr:nvPicPr>
        <xdr:cNvPr id="11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761484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112</xdr:row>
      <xdr:rowOff>231775</xdr:rowOff>
    </xdr:from>
    <xdr:to>
      <xdr:col>3</xdr:col>
      <xdr:colOff>539750</xdr:colOff>
      <xdr:row>112</xdr:row>
      <xdr:rowOff>450850</xdr:rowOff>
    </xdr:to>
    <xdr:pic>
      <xdr:nvPicPr>
        <xdr:cNvPr id="11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761516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112</xdr:row>
      <xdr:rowOff>228600</xdr:rowOff>
    </xdr:from>
    <xdr:to>
      <xdr:col>10</xdr:col>
      <xdr:colOff>260350</xdr:colOff>
      <xdr:row>112</xdr:row>
      <xdr:rowOff>447675</xdr:rowOff>
    </xdr:to>
    <xdr:pic>
      <xdr:nvPicPr>
        <xdr:cNvPr id="11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761484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112</xdr:row>
      <xdr:rowOff>231775</xdr:rowOff>
    </xdr:from>
    <xdr:to>
      <xdr:col>10</xdr:col>
      <xdr:colOff>539750</xdr:colOff>
      <xdr:row>112</xdr:row>
      <xdr:rowOff>450850</xdr:rowOff>
    </xdr:to>
    <xdr:pic>
      <xdr:nvPicPr>
        <xdr:cNvPr id="11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761516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120</xdr:row>
      <xdr:rowOff>279400</xdr:rowOff>
    </xdr:from>
    <xdr:to>
      <xdr:col>3</xdr:col>
      <xdr:colOff>196850</xdr:colOff>
      <xdr:row>120</xdr:row>
      <xdr:rowOff>498475</xdr:rowOff>
    </xdr:to>
    <xdr:pic>
      <xdr:nvPicPr>
        <xdr:cNvPr id="11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015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120</xdr:row>
      <xdr:rowOff>257175</xdr:rowOff>
    </xdr:from>
    <xdr:to>
      <xdr:col>3</xdr:col>
      <xdr:colOff>514350</xdr:colOff>
      <xdr:row>120</xdr:row>
      <xdr:rowOff>476250</xdr:rowOff>
    </xdr:to>
    <xdr:pic>
      <xdr:nvPicPr>
        <xdr:cNvPr id="11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801364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120</xdr:row>
      <xdr:rowOff>279400</xdr:rowOff>
    </xdr:from>
    <xdr:to>
      <xdr:col>10</xdr:col>
      <xdr:colOff>196850</xdr:colOff>
      <xdr:row>120</xdr:row>
      <xdr:rowOff>498475</xdr:rowOff>
    </xdr:to>
    <xdr:pic>
      <xdr:nvPicPr>
        <xdr:cNvPr id="11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015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120</xdr:row>
      <xdr:rowOff>257175</xdr:rowOff>
    </xdr:from>
    <xdr:to>
      <xdr:col>10</xdr:col>
      <xdr:colOff>514350</xdr:colOff>
      <xdr:row>120</xdr:row>
      <xdr:rowOff>476250</xdr:rowOff>
    </xdr:to>
    <xdr:pic>
      <xdr:nvPicPr>
        <xdr:cNvPr id="11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801364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120</xdr:row>
      <xdr:rowOff>279400</xdr:rowOff>
    </xdr:from>
    <xdr:to>
      <xdr:col>3</xdr:col>
      <xdr:colOff>196850</xdr:colOff>
      <xdr:row>120</xdr:row>
      <xdr:rowOff>498475</xdr:rowOff>
    </xdr:to>
    <xdr:pic>
      <xdr:nvPicPr>
        <xdr:cNvPr id="11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015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120</xdr:row>
      <xdr:rowOff>257175</xdr:rowOff>
    </xdr:from>
    <xdr:to>
      <xdr:col>3</xdr:col>
      <xdr:colOff>514350</xdr:colOff>
      <xdr:row>120</xdr:row>
      <xdr:rowOff>476250</xdr:rowOff>
    </xdr:to>
    <xdr:pic>
      <xdr:nvPicPr>
        <xdr:cNvPr id="11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801364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120</xdr:row>
      <xdr:rowOff>279400</xdr:rowOff>
    </xdr:from>
    <xdr:to>
      <xdr:col>3</xdr:col>
      <xdr:colOff>196850</xdr:colOff>
      <xdr:row>120</xdr:row>
      <xdr:rowOff>498475</xdr:rowOff>
    </xdr:to>
    <xdr:pic>
      <xdr:nvPicPr>
        <xdr:cNvPr id="11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015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120</xdr:row>
      <xdr:rowOff>279400</xdr:rowOff>
    </xdr:from>
    <xdr:to>
      <xdr:col>10</xdr:col>
      <xdr:colOff>196850</xdr:colOff>
      <xdr:row>120</xdr:row>
      <xdr:rowOff>498475</xdr:rowOff>
    </xdr:to>
    <xdr:pic>
      <xdr:nvPicPr>
        <xdr:cNvPr id="11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015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120</xdr:row>
      <xdr:rowOff>279400</xdr:rowOff>
    </xdr:from>
    <xdr:to>
      <xdr:col>3</xdr:col>
      <xdr:colOff>196850</xdr:colOff>
      <xdr:row>120</xdr:row>
      <xdr:rowOff>498475</xdr:rowOff>
    </xdr:to>
    <xdr:pic>
      <xdr:nvPicPr>
        <xdr:cNvPr id="11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015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120</xdr:row>
      <xdr:rowOff>279400</xdr:rowOff>
    </xdr:from>
    <xdr:to>
      <xdr:col>3</xdr:col>
      <xdr:colOff>196850</xdr:colOff>
      <xdr:row>120</xdr:row>
      <xdr:rowOff>498475</xdr:rowOff>
    </xdr:to>
    <xdr:pic>
      <xdr:nvPicPr>
        <xdr:cNvPr id="11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015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120</xdr:row>
      <xdr:rowOff>279400</xdr:rowOff>
    </xdr:from>
    <xdr:to>
      <xdr:col>10</xdr:col>
      <xdr:colOff>196850</xdr:colOff>
      <xdr:row>120</xdr:row>
      <xdr:rowOff>498475</xdr:rowOff>
    </xdr:to>
    <xdr:pic>
      <xdr:nvPicPr>
        <xdr:cNvPr id="11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015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120</xdr:row>
      <xdr:rowOff>279400</xdr:rowOff>
    </xdr:from>
    <xdr:to>
      <xdr:col>3</xdr:col>
      <xdr:colOff>196850</xdr:colOff>
      <xdr:row>120</xdr:row>
      <xdr:rowOff>498475</xdr:rowOff>
    </xdr:to>
    <xdr:pic>
      <xdr:nvPicPr>
        <xdr:cNvPr id="11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015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120</xdr:row>
      <xdr:rowOff>279400</xdr:rowOff>
    </xdr:from>
    <xdr:to>
      <xdr:col>3</xdr:col>
      <xdr:colOff>196850</xdr:colOff>
      <xdr:row>120</xdr:row>
      <xdr:rowOff>498475</xdr:rowOff>
    </xdr:to>
    <xdr:pic>
      <xdr:nvPicPr>
        <xdr:cNvPr id="11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015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120</xdr:row>
      <xdr:rowOff>279400</xdr:rowOff>
    </xdr:from>
    <xdr:to>
      <xdr:col>10</xdr:col>
      <xdr:colOff>196850</xdr:colOff>
      <xdr:row>120</xdr:row>
      <xdr:rowOff>498475</xdr:rowOff>
    </xdr:to>
    <xdr:pic>
      <xdr:nvPicPr>
        <xdr:cNvPr id="11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015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120</xdr:row>
      <xdr:rowOff>279400</xdr:rowOff>
    </xdr:from>
    <xdr:to>
      <xdr:col>3</xdr:col>
      <xdr:colOff>196850</xdr:colOff>
      <xdr:row>120</xdr:row>
      <xdr:rowOff>498475</xdr:rowOff>
    </xdr:to>
    <xdr:pic>
      <xdr:nvPicPr>
        <xdr:cNvPr id="11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015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120</xdr:row>
      <xdr:rowOff>279400</xdr:rowOff>
    </xdr:from>
    <xdr:to>
      <xdr:col>3</xdr:col>
      <xdr:colOff>196850</xdr:colOff>
      <xdr:row>120</xdr:row>
      <xdr:rowOff>498475</xdr:rowOff>
    </xdr:to>
    <xdr:pic>
      <xdr:nvPicPr>
        <xdr:cNvPr id="11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015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120</xdr:row>
      <xdr:rowOff>279400</xdr:rowOff>
    </xdr:from>
    <xdr:to>
      <xdr:col>10</xdr:col>
      <xdr:colOff>196850</xdr:colOff>
      <xdr:row>120</xdr:row>
      <xdr:rowOff>498475</xdr:rowOff>
    </xdr:to>
    <xdr:pic>
      <xdr:nvPicPr>
        <xdr:cNvPr id="11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015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120</xdr:row>
      <xdr:rowOff>279400</xdr:rowOff>
    </xdr:from>
    <xdr:to>
      <xdr:col>3</xdr:col>
      <xdr:colOff>196850</xdr:colOff>
      <xdr:row>120</xdr:row>
      <xdr:rowOff>498475</xdr:rowOff>
    </xdr:to>
    <xdr:pic>
      <xdr:nvPicPr>
        <xdr:cNvPr id="11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015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120</xdr:row>
      <xdr:rowOff>279400</xdr:rowOff>
    </xdr:from>
    <xdr:to>
      <xdr:col>3</xdr:col>
      <xdr:colOff>196850</xdr:colOff>
      <xdr:row>120</xdr:row>
      <xdr:rowOff>498475</xdr:rowOff>
    </xdr:to>
    <xdr:pic>
      <xdr:nvPicPr>
        <xdr:cNvPr id="11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015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120</xdr:row>
      <xdr:rowOff>279400</xdr:rowOff>
    </xdr:from>
    <xdr:to>
      <xdr:col>10</xdr:col>
      <xdr:colOff>196850</xdr:colOff>
      <xdr:row>120</xdr:row>
      <xdr:rowOff>498475</xdr:rowOff>
    </xdr:to>
    <xdr:pic>
      <xdr:nvPicPr>
        <xdr:cNvPr id="11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015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120</xdr:row>
      <xdr:rowOff>279400</xdr:rowOff>
    </xdr:from>
    <xdr:to>
      <xdr:col>3</xdr:col>
      <xdr:colOff>196850</xdr:colOff>
      <xdr:row>120</xdr:row>
      <xdr:rowOff>498475</xdr:rowOff>
    </xdr:to>
    <xdr:pic>
      <xdr:nvPicPr>
        <xdr:cNvPr id="11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015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120</xdr:row>
      <xdr:rowOff>279400</xdr:rowOff>
    </xdr:from>
    <xdr:to>
      <xdr:col>3</xdr:col>
      <xdr:colOff>196850</xdr:colOff>
      <xdr:row>120</xdr:row>
      <xdr:rowOff>498475</xdr:rowOff>
    </xdr:to>
    <xdr:pic>
      <xdr:nvPicPr>
        <xdr:cNvPr id="11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015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120</xdr:row>
      <xdr:rowOff>257175</xdr:rowOff>
    </xdr:from>
    <xdr:to>
      <xdr:col>3</xdr:col>
      <xdr:colOff>514350</xdr:colOff>
      <xdr:row>120</xdr:row>
      <xdr:rowOff>476250</xdr:rowOff>
    </xdr:to>
    <xdr:pic>
      <xdr:nvPicPr>
        <xdr:cNvPr id="11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801364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120</xdr:row>
      <xdr:rowOff>279400</xdr:rowOff>
    </xdr:from>
    <xdr:to>
      <xdr:col>10</xdr:col>
      <xdr:colOff>196850</xdr:colOff>
      <xdr:row>120</xdr:row>
      <xdr:rowOff>498475</xdr:rowOff>
    </xdr:to>
    <xdr:pic>
      <xdr:nvPicPr>
        <xdr:cNvPr id="11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015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120</xdr:row>
      <xdr:rowOff>257175</xdr:rowOff>
    </xdr:from>
    <xdr:to>
      <xdr:col>10</xdr:col>
      <xdr:colOff>514350</xdr:colOff>
      <xdr:row>120</xdr:row>
      <xdr:rowOff>476250</xdr:rowOff>
    </xdr:to>
    <xdr:pic>
      <xdr:nvPicPr>
        <xdr:cNvPr id="11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801364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120</xdr:row>
      <xdr:rowOff>279400</xdr:rowOff>
    </xdr:from>
    <xdr:to>
      <xdr:col>3</xdr:col>
      <xdr:colOff>196850</xdr:colOff>
      <xdr:row>120</xdr:row>
      <xdr:rowOff>498475</xdr:rowOff>
    </xdr:to>
    <xdr:pic>
      <xdr:nvPicPr>
        <xdr:cNvPr id="11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015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120</xdr:row>
      <xdr:rowOff>257175</xdr:rowOff>
    </xdr:from>
    <xdr:to>
      <xdr:col>3</xdr:col>
      <xdr:colOff>514350</xdr:colOff>
      <xdr:row>120</xdr:row>
      <xdr:rowOff>476250</xdr:rowOff>
    </xdr:to>
    <xdr:pic>
      <xdr:nvPicPr>
        <xdr:cNvPr id="11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801364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120</xdr:row>
      <xdr:rowOff>279400</xdr:rowOff>
    </xdr:from>
    <xdr:to>
      <xdr:col>3</xdr:col>
      <xdr:colOff>196850</xdr:colOff>
      <xdr:row>120</xdr:row>
      <xdr:rowOff>498475</xdr:rowOff>
    </xdr:to>
    <xdr:pic>
      <xdr:nvPicPr>
        <xdr:cNvPr id="11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015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120</xdr:row>
      <xdr:rowOff>279400</xdr:rowOff>
    </xdr:from>
    <xdr:to>
      <xdr:col>10</xdr:col>
      <xdr:colOff>196850</xdr:colOff>
      <xdr:row>120</xdr:row>
      <xdr:rowOff>498475</xdr:rowOff>
    </xdr:to>
    <xdr:pic>
      <xdr:nvPicPr>
        <xdr:cNvPr id="11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015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120</xdr:row>
      <xdr:rowOff>279400</xdr:rowOff>
    </xdr:from>
    <xdr:to>
      <xdr:col>3</xdr:col>
      <xdr:colOff>196850</xdr:colOff>
      <xdr:row>120</xdr:row>
      <xdr:rowOff>498475</xdr:rowOff>
    </xdr:to>
    <xdr:pic>
      <xdr:nvPicPr>
        <xdr:cNvPr id="11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015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120</xdr:row>
      <xdr:rowOff>279400</xdr:rowOff>
    </xdr:from>
    <xdr:to>
      <xdr:col>3</xdr:col>
      <xdr:colOff>196850</xdr:colOff>
      <xdr:row>120</xdr:row>
      <xdr:rowOff>498475</xdr:rowOff>
    </xdr:to>
    <xdr:pic>
      <xdr:nvPicPr>
        <xdr:cNvPr id="11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015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120</xdr:row>
      <xdr:rowOff>279400</xdr:rowOff>
    </xdr:from>
    <xdr:to>
      <xdr:col>10</xdr:col>
      <xdr:colOff>196850</xdr:colOff>
      <xdr:row>120</xdr:row>
      <xdr:rowOff>498475</xdr:rowOff>
    </xdr:to>
    <xdr:pic>
      <xdr:nvPicPr>
        <xdr:cNvPr id="11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015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120</xdr:row>
      <xdr:rowOff>279400</xdr:rowOff>
    </xdr:from>
    <xdr:to>
      <xdr:col>3</xdr:col>
      <xdr:colOff>196850</xdr:colOff>
      <xdr:row>120</xdr:row>
      <xdr:rowOff>498475</xdr:rowOff>
    </xdr:to>
    <xdr:pic>
      <xdr:nvPicPr>
        <xdr:cNvPr id="11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015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120</xdr:row>
      <xdr:rowOff>228600</xdr:rowOff>
    </xdr:from>
    <xdr:to>
      <xdr:col>3</xdr:col>
      <xdr:colOff>260350</xdr:colOff>
      <xdr:row>120</xdr:row>
      <xdr:rowOff>447675</xdr:rowOff>
    </xdr:to>
    <xdr:pic>
      <xdr:nvPicPr>
        <xdr:cNvPr id="11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801078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120</xdr:row>
      <xdr:rowOff>231775</xdr:rowOff>
    </xdr:from>
    <xdr:to>
      <xdr:col>3</xdr:col>
      <xdr:colOff>539750</xdr:colOff>
      <xdr:row>120</xdr:row>
      <xdr:rowOff>450850</xdr:rowOff>
    </xdr:to>
    <xdr:pic>
      <xdr:nvPicPr>
        <xdr:cNvPr id="11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801110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120</xdr:row>
      <xdr:rowOff>228600</xdr:rowOff>
    </xdr:from>
    <xdr:to>
      <xdr:col>10</xdr:col>
      <xdr:colOff>260350</xdr:colOff>
      <xdr:row>120</xdr:row>
      <xdr:rowOff>447675</xdr:rowOff>
    </xdr:to>
    <xdr:pic>
      <xdr:nvPicPr>
        <xdr:cNvPr id="11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801078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120</xdr:row>
      <xdr:rowOff>231775</xdr:rowOff>
    </xdr:from>
    <xdr:to>
      <xdr:col>10</xdr:col>
      <xdr:colOff>539750</xdr:colOff>
      <xdr:row>120</xdr:row>
      <xdr:rowOff>450850</xdr:rowOff>
    </xdr:to>
    <xdr:pic>
      <xdr:nvPicPr>
        <xdr:cNvPr id="11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801110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120</xdr:row>
      <xdr:rowOff>228600</xdr:rowOff>
    </xdr:from>
    <xdr:to>
      <xdr:col>3</xdr:col>
      <xdr:colOff>260350</xdr:colOff>
      <xdr:row>120</xdr:row>
      <xdr:rowOff>447675</xdr:rowOff>
    </xdr:to>
    <xdr:pic>
      <xdr:nvPicPr>
        <xdr:cNvPr id="11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801078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120</xdr:row>
      <xdr:rowOff>231775</xdr:rowOff>
    </xdr:from>
    <xdr:to>
      <xdr:col>3</xdr:col>
      <xdr:colOff>539750</xdr:colOff>
      <xdr:row>120</xdr:row>
      <xdr:rowOff>450850</xdr:rowOff>
    </xdr:to>
    <xdr:pic>
      <xdr:nvPicPr>
        <xdr:cNvPr id="11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801110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120</xdr:row>
      <xdr:rowOff>228600</xdr:rowOff>
    </xdr:from>
    <xdr:to>
      <xdr:col>3</xdr:col>
      <xdr:colOff>260350</xdr:colOff>
      <xdr:row>120</xdr:row>
      <xdr:rowOff>447675</xdr:rowOff>
    </xdr:to>
    <xdr:pic>
      <xdr:nvPicPr>
        <xdr:cNvPr id="11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801078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120</xdr:row>
      <xdr:rowOff>231775</xdr:rowOff>
    </xdr:from>
    <xdr:to>
      <xdr:col>3</xdr:col>
      <xdr:colOff>539750</xdr:colOff>
      <xdr:row>120</xdr:row>
      <xdr:rowOff>450850</xdr:rowOff>
    </xdr:to>
    <xdr:pic>
      <xdr:nvPicPr>
        <xdr:cNvPr id="11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801110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120</xdr:row>
      <xdr:rowOff>228600</xdr:rowOff>
    </xdr:from>
    <xdr:to>
      <xdr:col>10</xdr:col>
      <xdr:colOff>260350</xdr:colOff>
      <xdr:row>120</xdr:row>
      <xdr:rowOff>447675</xdr:rowOff>
    </xdr:to>
    <xdr:pic>
      <xdr:nvPicPr>
        <xdr:cNvPr id="11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801078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120</xdr:row>
      <xdr:rowOff>231775</xdr:rowOff>
    </xdr:from>
    <xdr:to>
      <xdr:col>10</xdr:col>
      <xdr:colOff>539750</xdr:colOff>
      <xdr:row>120</xdr:row>
      <xdr:rowOff>450850</xdr:rowOff>
    </xdr:to>
    <xdr:pic>
      <xdr:nvPicPr>
        <xdr:cNvPr id="11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801110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120</xdr:row>
      <xdr:rowOff>228600</xdr:rowOff>
    </xdr:from>
    <xdr:to>
      <xdr:col>3</xdr:col>
      <xdr:colOff>260350</xdr:colOff>
      <xdr:row>120</xdr:row>
      <xdr:rowOff>447675</xdr:rowOff>
    </xdr:to>
    <xdr:pic>
      <xdr:nvPicPr>
        <xdr:cNvPr id="11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801078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120</xdr:row>
      <xdr:rowOff>231775</xdr:rowOff>
    </xdr:from>
    <xdr:to>
      <xdr:col>3</xdr:col>
      <xdr:colOff>539750</xdr:colOff>
      <xdr:row>120</xdr:row>
      <xdr:rowOff>450850</xdr:rowOff>
    </xdr:to>
    <xdr:pic>
      <xdr:nvPicPr>
        <xdr:cNvPr id="11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801110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120</xdr:row>
      <xdr:rowOff>228600</xdr:rowOff>
    </xdr:from>
    <xdr:to>
      <xdr:col>10</xdr:col>
      <xdr:colOff>260350</xdr:colOff>
      <xdr:row>120</xdr:row>
      <xdr:rowOff>447675</xdr:rowOff>
    </xdr:to>
    <xdr:pic>
      <xdr:nvPicPr>
        <xdr:cNvPr id="11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801078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120</xdr:row>
      <xdr:rowOff>231775</xdr:rowOff>
    </xdr:from>
    <xdr:to>
      <xdr:col>10</xdr:col>
      <xdr:colOff>539750</xdr:colOff>
      <xdr:row>120</xdr:row>
      <xdr:rowOff>450850</xdr:rowOff>
    </xdr:to>
    <xdr:pic>
      <xdr:nvPicPr>
        <xdr:cNvPr id="11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801110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</xdr:row>
      <xdr:rowOff>279400</xdr:rowOff>
    </xdr:from>
    <xdr:to>
      <xdr:col>3</xdr:col>
      <xdr:colOff>196850</xdr:colOff>
      <xdr:row>125</xdr:row>
      <xdr:rowOff>498475</xdr:rowOff>
    </xdr:to>
    <xdr:pic>
      <xdr:nvPicPr>
        <xdr:cNvPr id="11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3539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125</xdr:row>
      <xdr:rowOff>257175</xdr:rowOff>
    </xdr:from>
    <xdr:to>
      <xdr:col>3</xdr:col>
      <xdr:colOff>514350</xdr:colOff>
      <xdr:row>125</xdr:row>
      <xdr:rowOff>476250</xdr:rowOff>
    </xdr:to>
    <xdr:pic>
      <xdr:nvPicPr>
        <xdr:cNvPr id="11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835168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125</xdr:row>
      <xdr:rowOff>279400</xdr:rowOff>
    </xdr:from>
    <xdr:to>
      <xdr:col>10</xdr:col>
      <xdr:colOff>196850</xdr:colOff>
      <xdr:row>125</xdr:row>
      <xdr:rowOff>498475</xdr:rowOff>
    </xdr:to>
    <xdr:pic>
      <xdr:nvPicPr>
        <xdr:cNvPr id="11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3539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125</xdr:row>
      <xdr:rowOff>257175</xdr:rowOff>
    </xdr:from>
    <xdr:to>
      <xdr:col>10</xdr:col>
      <xdr:colOff>514350</xdr:colOff>
      <xdr:row>125</xdr:row>
      <xdr:rowOff>476250</xdr:rowOff>
    </xdr:to>
    <xdr:pic>
      <xdr:nvPicPr>
        <xdr:cNvPr id="11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835168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</xdr:row>
      <xdr:rowOff>279400</xdr:rowOff>
    </xdr:from>
    <xdr:to>
      <xdr:col>3</xdr:col>
      <xdr:colOff>196850</xdr:colOff>
      <xdr:row>125</xdr:row>
      <xdr:rowOff>498475</xdr:rowOff>
    </xdr:to>
    <xdr:pic>
      <xdr:nvPicPr>
        <xdr:cNvPr id="11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3539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125</xdr:row>
      <xdr:rowOff>257175</xdr:rowOff>
    </xdr:from>
    <xdr:to>
      <xdr:col>3</xdr:col>
      <xdr:colOff>514350</xdr:colOff>
      <xdr:row>125</xdr:row>
      <xdr:rowOff>476250</xdr:rowOff>
    </xdr:to>
    <xdr:pic>
      <xdr:nvPicPr>
        <xdr:cNvPr id="11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835168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</xdr:row>
      <xdr:rowOff>279400</xdr:rowOff>
    </xdr:from>
    <xdr:to>
      <xdr:col>3</xdr:col>
      <xdr:colOff>196850</xdr:colOff>
      <xdr:row>125</xdr:row>
      <xdr:rowOff>498475</xdr:rowOff>
    </xdr:to>
    <xdr:pic>
      <xdr:nvPicPr>
        <xdr:cNvPr id="11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3539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125</xdr:row>
      <xdr:rowOff>279400</xdr:rowOff>
    </xdr:from>
    <xdr:to>
      <xdr:col>10</xdr:col>
      <xdr:colOff>196850</xdr:colOff>
      <xdr:row>125</xdr:row>
      <xdr:rowOff>498475</xdr:rowOff>
    </xdr:to>
    <xdr:pic>
      <xdr:nvPicPr>
        <xdr:cNvPr id="11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3539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</xdr:row>
      <xdr:rowOff>279400</xdr:rowOff>
    </xdr:from>
    <xdr:to>
      <xdr:col>3</xdr:col>
      <xdr:colOff>196850</xdr:colOff>
      <xdr:row>125</xdr:row>
      <xdr:rowOff>498475</xdr:rowOff>
    </xdr:to>
    <xdr:pic>
      <xdr:nvPicPr>
        <xdr:cNvPr id="11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3539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</xdr:row>
      <xdr:rowOff>279400</xdr:rowOff>
    </xdr:from>
    <xdr:to>
      <xdr:col>3</xdr:col>
      <xdr:colOff>196850</xdr:colOff>
      <xdr:row>125</xdr:row>
      <xdr:rowOff>498475</xdr:rowOff>
    </xdr:to>
    <xdr:pic>
      <xdr:nvPicPr>
        <xdr:cNvPr id="11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3539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125</xdr:row>
      <xdr:rowOff>279400</xdr:rowOff>
    </xdr:from>
    <xdr:to>
      <xdr:col>10</xdr:col>
      <xdr:colOff>196850</xdr:colOff>
      <xdr:row>125</xdr:row>
      <xdr:rowOff>498475</xdr:rowOff>
    </xdr:to>
    <xdr:pic>
      <xdr:nvPicPr>
        <xdr:cNvPr id="11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3539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</xdr:row>
      <xdr:rowOff>279400</xdr:rowOff>
    </xdr:from>
    <xdr:to>
      <xdr:col>3</xdr:col>
      <xdr:colOff>196850</xdr:colOff>
      <xdr:row>125</xdr:row>
      <xdr:rowOff>498475</xdr:rowOff>
    </xdr:to>
    <xdr:pic>
      <xdr:nvPicPr>
        <xdr:cNvPr id="11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3539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</xdr:row>
      <xdr:rowOff>279400</xdr:rowOff>
    </xdr:from>
    <xdr:to>
      <xdr:col>3</xdr:col>
      <xdr:colOff>196850</xdr:colOff>
      <xdr:row>125</xdr:row>
      <xdr:rowOff>498475</xdr:rowOff>
    </xdr:to>
    <xdr:pic>
      <xdr:nvPicPr>
        <xdr:cNvPr id="11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3539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125</xdr:row>
      <xdr:rowOff>279400</xdr:rowOff>
    </xdr:from>
    <xdr:to>
      <xdr:col>10</xdr:col>
      <xdr:colOff>196850</xdr:colOff>
      <xdr:row>125</xdr:row>
      <xdr:rowOff>498475</xdr:rowOff>
    </xdr:to>
    <xdr:pic>
      <xdr:nvPicPr>
        <xdr:cNvPr id="11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3539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</xdr:row>
      <xdr:rowOff>279400</xdr:rowOff>
    </xdr:from>
    <xdr:to>
      <xdr:col>3</xdr:col>
      <xdr:colOff>196850</xdr:colOff>
      <xdr:row>125</xdr:row>
      <xdr:rowOff>498475</xdr:rowOff>
    </xdr:to>
    <xdr:pic>
      <xdr:nvPicPr>
        <xdr:cNvPr id="11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3539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</xdr:row>
      <xdr:rowOff>279400</xdr:rowOff>
    </xdr:from>
    <xdr:to>
      <xdr:col>3</xdr:col>
      <xdr:colOff>196850</xdr:colOff>
      <xdr:row>125</xdr:row>
      <xdr:rowOff>498475</xdr:rowOff>
    </xdr:to>
    <xdr:pic>
      <xdr:nvPicPr>
        <xdr:cNvPr id="11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3539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125</xdr:row>
      <xdr:rowOff>257175</xdr:rowOff>
    </xdr:from>
    <xdr:to>
      <xdr:col>3</xdr:col>
      <xdr:colOff>514350</xdr:colOff>
      <xdr:row>125</xdr:row>
      <xdr:rowOff>476250</xdr:rowOff>
    </xdr:to>
    <xdr:pic>
      <xdr:nvPicPr>
        <xdr:cNvPr id="11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835168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125</xdr:row>
      <xdr:rowOff>279400</xdr:rowOff>
    </xdr:from>
    <xdr:to>
      <xdr:col>10</xdr:col>
      <xdr:colOff>196850</xdr:colOff>
      <xdr:row>125</xdr:row>
      <xdr:rowOff>498475</xdr:rowOff>
    </xdr:to>
    <xdr:pic>
      <xdr:nvPicPr>
        <xdr:cNvPr id="11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3539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125</xdr:row>
      <xdr:rowOff>257175</xdr:rowOff>
    </xdr:from>
    <xdr:to>
      <xdr:col>10</xdr:col>
      <xdr:colOff>514350</xdr:colOff>
      <xdr:row>125</xdr:row>
      <xdr:rowOff>476250</xdr:rowOff>
    </xdr:to>
    <xdr:pic>
      <xdr:nvPicPr>
        <xdr:cNvPr id="11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835168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</xdr:row>
      <xdr:rowOff>279400</xdr:rowOff>
    </xdr:from>
    <xdr:to>
      <xdr:col>3</xdr:col>
      <xdr:colOff>196850</xdr:colOff>
      <xdr:row>125</xdr:row>
      <xdr:rowOff>498475</xdr:rowOff>
    </xdr:to>
    <xdr:pic>
      <xdr:nvPicPr>
        <xdr:cNvPr id="11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3539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125</xdr:row>
      <xdr:rowOff>257175</xdr:rowOff>
    </xdr:from>
    <xdr:to>
      <xdr:col>3</xdr:col>
      <xdr:colOff>514350</xdr:colOff>
      <xdr:row>125</xdr:row>
      <xdr:rowOff>476250</xdr:rowOff>
    </xdr:to>
    <xdr:pic>
      <xdr:nvPicPr>
        <xdr:cNvPr id="11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835168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</xdr:row>
      <xdr:rowOff>279400</xdr:rowOff>
    </xdr:from>
    <xdr:to>
      <xdr:col>3</xdr:col>
      <xdr:colOff>196850</xdr:colOff>
      <xdr:row>125</xdr:row>
      <xdr:rowOff>498475</xdr:rowOff>
    </xdr:to>
    <xdr:pic>
      <xdr:nvPicPr>
        <xdr:cNvPr id="11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3539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125</xdr:row>
      <xdr:rowOff>279400</xdr:rowOff>
    </xdr:from>
    <xdr:to>
      <xdr:col>10</xdr:col>
      <xdr:colOff>196850</xdr:colOff>
      <xdr:row>125</xdr:row>
      <xdr:rowOff>498475</xdr:rowOff>
    </xdr:to>
    <xdr:pic>
      <xdr:nvPicPr>
        <xdr:cNvPr id="11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3539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</xdr:row>
      <xdr:rowOff>279400</xdr:rowOff>
    </xdr:from>
    <xdr:to>
      <xdr:col>3</xdr:col>
      <xdr:colOff>196850</xdr:colOff>
      <xdr:row>125</xdr:row>
      <xdr:rowOff>498475</xdr:rowOff>
    </xdr:to>
    <xdr:pic>
      <xdr:nvPicPr>
        <xdr:cNvPr id="11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3539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</xdr:row>
      <xdr:rowOff>279400</xdr:rowOff>
    </xdr:from>
    <xdr:to>
      <xdr:col>3</xdr:col>
      <xdr:colOff>196850</xdr:colOff>
      <xdr:row>125</xdr:row>
      <xdr:rowOff>498475</xdr:rowOff>
    </xdr:to>
    <xdr:pic>
      <xdr:nvPicPr>
        <xdr:cNvPr id="11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3539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125</xdr:row>
      <xdr:rowOff>279400</xdr:rowOff>
    </xdr:from>
    <xdr:to>
      <xdr:col>10</xdr:col>
      <xdr:colOff>196850</xdr:colOff>
      <xdr:row>125</xdr:row>
      <xdr:rowOff>498475</xdr:rowOff>
    </xdr:to>
    <xdr:pic>
      <xdr:nvPicPr>
        <xdr:cNvPr id="11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3539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</xdr:row>
      <xdr:rowOff>279400</xdr:rowOff>
    </xdr:from>
    <xdr:to>
      <xdr:col>3</xdr:col>
      <xdr:colOff>196850</xdr:colOff>
      <xdr:row>125</xdr:row>
      <xdr:rowOff>498475</xdr:rowOff>
    </xdr:to>
    <xdr:pic>
      <xdr:nvPicPr>
        <xdr:cNvPr id="11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3539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</xdr:row>
      <xdr:rowOff>279400</xdr:rowOff>
    </xdr:from>
    <xdr:to>
      <xdr:col>3</xdr:col>
      <xdr:colOff>196850</xdr:colOff>
      <xdr:row>125</xdr:row>
      <xdr:rowOff>498475</xdr:rowOff>
    </xdr:to>
    <xdr:pic>
      <xdr:nvPicPr>
        <xdr:cNvPr id="11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3539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125</xdr:row>
      <xdr:rowOff>279400</xdr:rowOff>
    </xdr:from>
    <xdr:to>
      <xdr:col>10</xdr:col>
      <xdr:colOff>196850</xdr:colOff>
      <xdr:row>125</xdr:row>
      <xdr:rowOff>498475</xdr:rowOff>
    </xdr:to>
    <xdr:pic>
      <xdr:nvPicPr>
        <xdr:cNvPr id="11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3539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</xdr:row>
      <xdr:rowOff>279400</xdr:rowOff>
    </xdr:from>
    <xdr:to>
      <xdr:col>3</xdr:col>
      <xdr:colOff>196850</xdr:colOff>
      <xdr:row>125</xdr:row>
      <xdr:rowOff>498475</xdr:rowOff>
    </xdr:to>
    <xdr:pic>
      <xdr:nvPicPr>
        <xdr:cNvPr id="11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3539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</xdr:row>
      <xdr:rowOff>279400</xdr:rowOff>
    </xdr:from>
    <xdr:to>
      <xdr:col>3</xdr:col>
      <xdr:colOff>196850</xdr:colOff>
      <xdr:row>125</xdr:row>
      <xdr:rowOff>498475</xdr:rowOff>
    </xdr:to>
    <xdr:pic>
      <xdr:nvPicPr>
        <xdr:cNvPr id="11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3539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125</xdr:row>
      <xdr:rowOff>279400</xdr:rowOff>
    </xdr:from>
    <xdr:to>
      <xdr:col>10</xdr:col>
      <xdr:colOff>196850</xdr:colOff>
      <xdr:row>125</xdr:row>
      <xdr:rowOff>498475</xdr:rowOff>
    </xdr:to>
    <xdr:pic>
      <xdr:nvPicPr>
        <xdr:cNvPr id="12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3539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</xdr:row>
      <xdr:rowOff>279400</xdr:rowOff>
    </xdr:from>
    <xdr:to>
      <xdr:col>3</xdr:col>
      <xdr:colOff>196850</xdr:colOff>
      <xdr:row>125</xdr:row>
      <xdr:rowOff>498475</xdr:rowOff>
    </xdr:to>
    <xdr:pic>
      <xdr:nvPicPr>
        <xdr:cNvPr id="12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3539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</xdr:row>
      <xdr:rowOff>279400</xdr:rowOff>
    </xdr:from>
    <xdr:to>
      <xdr:col>3</xdr:col>
      <xdr:colOff>196850</xdr:colOff>
      <xdr:row>125</xdr:row>
      <xdr:rowOff>498475</xdr:rowOff>
    </xdr:to>
    <xdr:pic>
      <xdr:nvPicPr>
        <xdr:cNvPr id="12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3539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125</xdr:row>
      <xdr:rowOff>279400</xdr:rowOff>
    </xdr:from>
    <xdr:to>
      <xdr:col>10</xdr:col>
      <xdr:colOff>196850</xdr:colOff>
      <xdr:row>125</xdr:row>
      <xdr:rowOff>498475</xdr:rowOff>
    </xdr:to>
    <xdr:pic>
      <xdr:nvPicPr>
        <xdr:cNvPr id="12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3539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</xdr:row>
      <xdr:rowOff>279400</xdr:rowOff>
    </xdr:from>
    <xdr:to>
      <xdr:col>3</xdr:col>
      <xdr:colOff>196850</xdr:colOff>
      <xdr:row>125</xdr:row>
      <xdr:rowOff>498475</xdr:rowOff>
    </xdr:to>
    <xdr:pic>
      <xdr:nvPicPr>
        <xdr:cNvPr id="12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3539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</xdr:row>
      <xdr:rowOff>279400</xdr:rowOff>
    </xdr:from>
    <xdr:to>
      <xdr:col>3</xdr:col>
      <xdr:colOff>196850</xdr:colOff>
      <xdr:row>125</xdr:row>
      <xdr:rowOff>498475</xdr:rowOff>
    </xdr:to>
    <xdr:pic>
      <xdr:nvPicPr>
        <xdr:cNvPr id="12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3539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125</xdr:row>
      <xdr:rowOff>257175</xdr:rowOff>
    </xdr:from>
    <xdr:to>
      <xdr:col>3</xdr:col>
      <xdr:colOff>514350</xdr:colOff>
      <xdr:row>125</xdr:row>
      <xdr:rowOff>476250</xdr:rowOff>
    </xdr:to>
    <xdr:pic>
      <xdr:nvPicPr>
        <xdr:cNvPr id="12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835168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125</xdr:row>
      <xdr:rowOff>279400</xdr:rowOff>
    </xdr:from>
    <xdr:to>
      <xdr:col>10</xdr:col>
      <xdr:colOff>196850</xdr:colOff>
      <xdr:row>125</xdr:row>
      <xdr:rowOff>498475</xdr:rowOff>
    </xdr:to>
    <xdr:pic>
      <xdr:nvPicPr>
        <xdr:cNvPr id="12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3539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125</xdr:row>
      <xdr:rowOff>257175</xdr:rowOff>
    </xdr:from>
    <xdr:to>
      <xdr:col>10</xdr:col>
      <xdr:colOff>514350</xdr:colOff>
      <xdr:row>125</xdr:row>
      <xdr:rowOff>476250</xdr:rowOff>
    </xdr:to>
    <xdr:pic>
      <xdr:nvPicPr>
        <xdr:cNvPr id="12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835168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</xdr:row>
      <xdr:rowOff>279400</xdr:rowOff>
    </xdr:from>
    <xdr:to>
      <xdr:col>3</xdr:col>
      <xdr:colOff>196850</xdr:colOff>
      <xdr:row>125</xdr:row>
      <xdr:rowOff>498475</xdr:rowOff>
    </xdr:to>
    <xdr:pic>
      <xdr:nvPicPr>
        <xdr:cNvPr id="12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3539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125</xdr:row>
      <xdr:rowOff>257175</xdr:rowOff>
    </xdr:from>
    <xdr:to>
      <xdr:col>3</xdr:col>
      <xdr:colOff>514350</xdr:colOff>
      <xdr:row>125</xdr:row>
      <xdr:rowOff>476250</xdr:rowOff>
    </xdr:to>
    <xdr:pic>
      <xdr:nvPicPr>
        <xdr:cNvPr id="12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835168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</xdr:row>
      <xdr:rowOff>279400</xdr:rowOff>
    </xdr:from>
    <xdr:to>
      <xdr:col>3</xdr:col>
      <xdr:colOff>196850</xdr:colOff>
      <xdr:row>125</xdr:row>
      <xdr:rowOff>498475</xdr:rowOff>
    </xdr:to>
    <xdr:pic>
      <xdr:nvPicPr>
        <xdr:cNvPr id="12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3539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125</xdr:row>
      <xdr:rowOff>279400</xdr:rowOff>
    </xdr:from>
    <xdr:to>
      <xdr:col>10</xdr:col>
      <xdr:colOff>196850</xdr:colOff>
      <xdr:row>125</xdr:row>
      <xdr:rowOff>498475</xdr:rowOff>
    </xdr:to>
    <xdr:pic>
      <xdr:nvPicPr>
        <xdr:cNvPr id="12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3539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</xdr:row>
      <xdr:rowOff>279400</xdr:rowOff>
    </xdr:from>
    <xdr:to>
      <xdr:col>3</xdr:col>
      <xdr:colOff>196850</xdr:colOff>
      <xdr:row>125</xdr:row>
      <xdr:rowOff>498475</xdr:rowOff>
    </xdr:to>
    <xdr:pic>
      <xdr:nvPicPr>
        <xdr:cNvPr id="12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3539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</xdr:row>
      <xdr:rowOff>279400</xdr:rowOff>
    </xdr:from>
    <xdr:to>
      <xdr:col>3</xdr:col>
      <xdr:colOff>196850</xdr:colOff>
      <xdr:row>125</xdr:row>
      <xdr:rowOff>498475</xdr:rowOff>
    </xdr:to>
    <xdr:pic>
      <xdr:nvPicPr>
        <xdr:cNvPr id="12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3539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125</xdr:row>
      <xdr:rowOff>279400</xdr:rowOff>
    </xdr:from>
    <xdr:to>
      <xdr:col>10</xdr:col>
      <xdr:colOff>196850</xdr:colOff>
      <xdr:row>125</xdr:row>
      <xdr:rowOff>498475</xdr:rowOff>
    </xdr:to>
    <xdr:pic>
      <xdr:nvPicPr>
        <xdr:cNvPr id="12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3539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</xdr:row>
      <xdr:rowOff>279400</xdr:rowOff>
    </xdr:from>
    <xdr:to>
      <xdr:col>3</xdr:col>
      <xdr:colOff>196850</xdr:colOff>
      <xdr:row>125</xdr:row>
      <xdr:rowOff>498475</xdr:rowOff>
    </xdr:to>
    <xdr:pic>
      <xdr:nvPicPr>
        <xdr:cNvPr id="12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3539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125</xdr:row>
      <xdr:rowOff>228600</xdr:rowOff>
    </xdr:from>
    <xdr:to>
      <xdr:col>3</xdr:col>
      <xdr:colOff>260350</xdr:colOff>
      <xdr:row>125</xdr:row>
      <xdr:rowOff>447675</xdr:rowOff>
    </xdr:to>
    <xdr:pic>
      <xdr:nvPicPr>
        <xdr:cNvPr id="12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834883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125</xdr:row>
      <xdr:rowOff>231775</xdr:rowOff>
    </xdr:from>
    <xdr:to>
      <xdr:col>3</xdr:col>
      <xdr:colOff>539750</xdr:colOff>
      <xdr:row>125</xdr:row>
      <xdr:rowOff>450850</xdr:rowOff>
    </xdr:to>
    <xdr:pic>
      <xdr:nvPicPr>
        <xdr:cNvPr id="12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834914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125</xdr:row>
      <xdr:rowOff>228600</xdr:rowOff>
    </xdr:from>
    <xdr:to>
      <xdr:col>10</xdr:col>
      <xdr:colOff>260350</xdr:colOff>
      <xdr:row>125</xdr:row>
      <xdr:rowOff>447675</xdr:rowOff>
    </xdr:to>
    <xdr:pic>
      <xdr:nvPicPr>
        <xdr:cNvPr id="12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834883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125</xdr:row>
      <xdr:rowOff>231775</xdr:rowOff>
    </xdr:from>
    <xdr:to>
      <xdr:col>10</xdr:col>
      <xdr:colOff>539750</xdr:colOff>
      <xdr:row>125</xdr:row>
      <xdr:rowOff>450850</xdr:rowOff>
    </xdr:to>
    <xdr:pic>
      <xdr:nvPicPr>
        <xdr:cNvPr id="12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834914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125</xdr:row>
      <xdr:rowOff>228600</xdr:rowOff>
    </xdr:from>
    <xdr:to>
      <xdr:col>3</xdr:col>
      <xdr:colOff>260350</xdr:colOff>
      <xdr:row>125</xdr:row>
      <xdr:rowOff>447675</xdr:rowOff>
    </xdr:to>
    <xdr:pic>
      <xdr:nvPicPr>
        <xdr:cNvPr id="12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834883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125</xdr:row>
      <xdr:rowOff>231775</xdr:rowOff>
    </xdr:from>
    <xdr:to>
      <xdr:col>3</xdr:col>
      <xdr:colOff>539750</xdr:colOff>
      <xdr:row>125</xdr:row>
      <xdr:rowOff>450850</xdr:rowOff>
    </xdr:to>
    <xdr:pic>
      <xdr:nvPicPr>
        <xdr:cNvPr id="12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834914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125</xdr:row>
      <xdr:rowOff>228600</xdr:rowOff>
    </xdr:from>
    <xdr:to>
      <xdr:col>3</xdr:col>
      <xdr:colOff>260350</xdr:colOff>
      <xdr:row>125</xdr:row>
      <xdr:rowOff>447675</xdr:rowOff>
    </xdr:to>
    <xdr:pic>
      <xdr:nvPicPr>
        <xdr:cNvPr id="12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834883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125</xdr:row>
      <xdr:rowOff>231775</xdr:rowOff>
    </xdr:from>
    <xdr:to>
      <xdr:col>3</xdr:col>
      <xdr:colOff>539750</xdr:colOff>
      <xdr:row>125</xdr:row>
      <xdr:rowOff>450850</xdr:rowOff>
    </xdr:to>
    <xdr:pic>
      <xdr:nvPicPr>
        <xdr:cNvPr id="12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834914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125</xdr:row>
      <xdr:rowOff>228600</xdr:rowOff>
    </xdr:from>
    <xdr:to>
      <xdr:col>10</xdr:col>
      <xdr:colOff>260350</xdr:colOff>
      <xdr:row>125</xdr:row>
      <xdr:rowOff>447675</xdr:rowOff>
    </xdr:to>
    <xdr:pic>
      <xdr:nvPicPr>
        <xdr:cNvPr id="12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834883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125</xdr:row>
      <xdr:rowOff>231775</xdr:rowOff>
    </xdr:from>
    <xdr:to>
      <xdr:col>10</xdr:col>
      <xdr:colOff>539750</xdr:colOff>
      <xdr:row>125</xdr:row>
      <xdr:rowOff>450850</xdr:rowOff>
    </xdr:to>
    <xdr:pic>
      <xdr:nvPicPr>
        <xdr:cNvPr id="12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834914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125</xdr:row>
      <xdr:rowOff>228600</xdr:rowOff>
    </xdr:from>
    <xdr:to>
      <xdr:col>3</xdr:col>
      <xdr:colOff>260350</xdr:colOff>
      <xdr:row>125</xdr:row>
      <xdr:rowOff>447675</xdr:rowOff>
    </xdr:to>
    <xdr:pic>
      <xdr:nvPicPr>
        <xdr:cNvPr id="12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834883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125</xdr:row>
      <xdr:rowOff>231775</xdr:rowOff>
    </xdr:from>
    <xdr:to>
      <xdr:col>3</xdr:col>
      <xdr:colOff>539750</xdr:colOff>
      <xdr:row>125</xdr:row>
      <xdr:rowOff>450850</xdr:rowOff>
    </xdr:to>
    <xdr:pic>
      <xdr:nvPicPr>
        <xdr:cNvPr id="12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834914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125</xdr:row>
      <xdr:rowOff>228600</xdr:rowOff>
    </xdr:from>
    <xdr:to>
      <xdr:col>10</xdr:col>
      <xdr:colOff>260350</xdr:colOff>
      <xdr:row>125</xdr:row>
      <xdr:rowOff>447675</xdr:rowOff>
    </xdr:to>
    <xdr:pic>
      <xdr:nvPicPr>
        <xdr:cNvPr id="12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834883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125</xdr:row>
      <xdr:rowOff>231775</xdr:rowOff>
    </xdr:from>
    <xdr:to>
      <xdr:col>10</xdr:col>
      <xdr:colOff>539750</xdr:colOff>
      <xdr:row>125</xdr:row>
      <xdr:rowOff>450850</xdr:rowOff>
    </xdr:to>
    <xdr:pic>
      <xdr:nvPicPr>
        <xdr:cNvPr id="12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834914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131</xdr:row>
      <xdr:rowOff>279400</xdr:rowOff>
    </xdr:from>
    <xdr:to>
      <xdr:col>3</xdr:col>
      <xdr:colOff>196850</xdr:colOff>
      <xdr:row>131</xdr:row>
      <xdr:rowOff>498475</xdr:rowOff>
    </xdr:to>
    <xdr:pic>
      <xdr:nvPicPr>
        <xdr:cNvPr id="12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131</xdr:row>
      <xdr:rowOff>257175</xdr:rowOff>
    </xdr:from>
    <xdr:to>
      <xdr:col>3</xdr:col>
      <xdr:colOff>514350</xdr:colOff>
      <xdr:row>131</xdr:row>
      <xdr:rowOff>476250</xdr:rowOff>
    </xdr:to>
    <xdr:pic>
      <xdr:nvPicPr>
        <xdr:cNvPr id="12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89885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131</xdr:row>
      <xdr:rowOff>279400</xdr:rowOff>
    </xdr:from>
    <xdr:to>
      <xdr:col>10</xdr:col>
      <xdr:colOff>196850</xdr:colOff>
      <xdr:row>131</xdr:row>
      <xdr:rowOff>498475</xdr:rowOff>
    </xdr:to>
    <xdr:pic>
      <xdr:nvPicPr>
        <xdr:cNvPr id="12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131</xdr:row>
      <xdr:rowOff>257175</xdr:rowOff>
    </xdr:from>
    <xdr:to>
      <xdr:col>10</xdr:col>
      <xdr:colOff>514350</xdr:colOff>
      <xdr:row>131</xdr:row>
      <xdr:rowOff>476250</xdr:rowOff>
    </xdr:to>
    <xdr:pic>
      <xdr:nvPicPr>
        <xdr:cNvPr id="12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89885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131</xdr:row>
      <xdr:rowOff>279400</xdr:rowOff>
    </xdr:from>
    <xdr:to>
      <xdr:col>3</xdr:col>
      <xdr:colOff>196850</xdr:colOff>
      <xdr:row>131</xdr:row>
      <xdr:rowOff>498475</xdr:rowOff>
    </xdr:to>
    <xdr:pic>
      <xdr:nvPicPr>
        <xdr:cNvPr id="12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131</xdr:row>
      <xdr:rowOff>257175</xdr:rowOff>
    </xdr:from>
    <xdr:to>
      <xdr:col>3</xdr:col>
      <xdr:colOff>514350</xdr:colOff>
      <xdr:row>131</xdr:row>
      <xdr:rowOff>476250</xdr:rowOff>
    </xdr:to>
    <xdr:pic>
      <xdr:nvPicPr>
        <xdr:cNvPr id="12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89885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131</xdr:row>
      <xdr:rowOff>279400</xdr:rowOff>
    </xdr:from>
    <xdr:to>
      <xdr:col>3</xdr:col>
      <xdr:colOff>196850</xdr:colOff>
      <xdr:row>131</xdr:row>
      <xdr:rowOff>498475</xdr:rowOff>
    </xdr:to>
    <xdr:pic>
      <xdr:nvPicPr>
        <xdr:cNvPr id="12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131</xdr:row>
      <xdr:rowOff>279400</xdr:rowOff>
    </xdr:from>
    <xdr:to>
      <xdr:col>10</xdr:col>
      <xdr:colOff>196850</xdr:colOff>
      <xdr:row>131</xdr:row>
      <xdr:rowOff>498475</xdr:rowOff>
    </xdr:to>
    <xdr:pic>
      <xdr:nvPicPr>
        <xdr:cNvPr id="12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131</xdr:row>
      <xdr:rowOff>279400</xdr:rowOff>
    </xdr:from>
    <xdr:to>
      <xdr:col>3</xdr:col>
      <xdr:colOff>196850</xdr:colOff>
      <xdr:row>131</xdr:row>
      <xdr:rowOff>498475</xdr:rowOff>
    </xdr:to>
    <xdr:pic>
      <xdr:nvPicPr>
        <xdr:cNvPr id="12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131</xdr:row>
      <xdr:rowOff>279400</xdr:rowOff>
    </xdr:from>
    <xdr:to>
      <xdr:col>3</xdr:col>
      <xdr:colOff>196850</xdr:colOff>
      <xdr:row>131</xdr:row>
      <xdr:rowOff>498475</xdr:rowOff>
    </xdr:to>
    <xdr:pic>
      <xdr:nvPicPr>
        <xdr:cNvPr id="12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131</xdr:row>
      <xdr:rowOff>279400</xdr:rowOff>
    </xdr:from>
    <xdr:to>
      <xdr:col>10</xdr:col>
      <xdr:colOff>196850</xdr:colOff>
      <xdr:row>131</xdr:row>
      <xdr:rowOff>498475</xdr:rowOff>
    </xdr:to>
    <xdr:pic>
      <xdr:nvPicPr>
        <xdr:cNvPr id="12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131</xdr:row>
      <xdr:rowOff>279400</xdr:rowOff>
    </xdr:from>
    <xdr:to>
      <xdr:col>3</xdr:col>
      <xdr:colOff>196850</xdr:colOff>
      <xdr:row>131</xdr:row>
      <xdr:rowOff>498475</xdr:rowOff>
    </xdr:to>
    <xdr:pic>
      <xdr:nvPicPr>
        <xdr:cNvPr id="12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131</xdr:row>
      <xdr:rowOff>279400</xdr:rowOff>
    </xdr:from>
    <xdr:to>
      <xdr:col>3</xdr:col>
      <xdr:colOff>196850</xdr:colOff>
      <xdr:row>131</xdr:row>
      <xdr:rowOff>498475</xdr:rowOff>
    </xdr:to>
    <xdr:pic>
      <xdr:nvPicPr>
        <xdr:cNvPr id="12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131</xdr:row>
      <xdr:rowOff>279400</xdr:rowOff>
    </xdr:from>
    <xdr:to>
      <xdr:col>10</xdr:col>
      <xdr:colOff>196850</xdr:colOff>
      <xdr:row>131</xdr:row>
      <xdr:rowOff>498475</xdr:rowOff>
    </xdr:to>
    <xdr:pic>
      <xdr:nvPicPr>
        <xdr:cNvPr id="12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131</xdr:row>
      <xdr:rowOff>279400</xdr:rowOff>
    </xdr:from>
    <xdr:to>
      <xdr:col>3</xdr:col>
      <xdr:colOff>196850</xdr:colOff>
      <xdr:row>131</xdr:row>
      <xdr:rowOff>498475</xdr:rowOff>
    </xdr:to>
    <xdr:pic>
      <xdr:nvPicPr>
        <xdr:cNvPr id="12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131</xdr:row>
      <xdr:rowOff>279400</xdr:rowOff>
    </xdr:from>
    <xdr:to>
      <xdr:col>3</xdr:col>
      <xdr:colOff>196850</xdr:colOff>
      <xdr:row>131</xdr:row>
      <xdr:rowOff>498475</xdr:rowOff>
    </xdr:to>
    <xdr:pic>
      <xdr:nvPicPr>
        <xdr:cNvPr id="12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131</xdr:row>
      <xdr:rowOff>279400</xdr:rowOff>
    </xdr:from>
    <xdr:to>
      <xdr:col>10</xdr:col>
      <xdr:colOff>196850</xdr:colOff>
      <xdr:row>131</xdr:row>
      <xdr:rowOff>498475</xdr:rowOff>
    </xdr:to>
    <xdr:pic>
      <xdr:nvPicPr>
        <xdr:cNvPr id="12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131</xdr:row>
      <xdr:rowOff>279400</xdr:rowOff>
    </xdr:from>
    <xdr:to>
      <xdr:col>3</xdr:col>
      <xdr:colOff>196850</xdr:colOff>
      <xdr:row>131</xdr:row>
      <xdr:rowOff>498475</xdr:rowOff>
    </xdr:to>
    <xdr:pic>
      <xdr:nvPicPr>
        <xdr:cNvPr id="12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131</xdr:row>
      <xdr:rowOff>279400</xdr:rowOff>
    </xdr:from>
    <xdr:to>
      <xdr:col>3</xdr:col>
      <xdr:colOff>196850</xdr:colOff>
      <xdr:row>131</xdr:row>
      <xdr:rowOff>498475</xdr:rowOff>
    </xdr:to>
    <xdr:pic>
      <xdr:nvPicPr>
        <xdr:cNvPr id="12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131</xdr:row>
      <xdr:rowOff>279400</xdr:rowOff>
    </xdr:from>
    <xdr:to>
      <xdr:col>10</xdr:col>
      <xdr:colOff>196850</xdr:colOff>
      <xdr:row>131</xdr:row>
      <xdr:rowOff>498475</xdr:rowOff>
    </xdr:to>
    <xdr:pic>
      <xdr:nvPicPr>
        <xdr:cNvPr id="12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131</xdr:row>
      <xdr:rowOff>279400</xdr:rowOff>
    </xdr:from>
    <xdr:to>
      <xdr:col>3</xdr:col>
      <xdr:colOff>196850</xdr:colOff>
      <xdr:row>131</xdr:row>
      <xdr:rowOff>498475</xdr:rowOff>
    </xdr:to>
    <xdr:pic>
      <xdr:nvPicPr>
        <xdr:cNvPr id="12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131</xdr:row>
      <xdr:rowOff>279400</xdr:rowOff>
    </xdr:from>
    <xdr:to>
      <xdr:col>3</xdr:col>
      <xdr:colOff>196850</xdr:colOff>
      <xdr:row>131</xdr:row>
      <xdr:rowOff>498475</xdr:rowOff>
    </xdr:to>
    <xdr:pic>
      <xdr:nvPicPr>
        <xdr:cNvPr id="12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131</xdr:row>
      <xdr:rowOff>257175</xdr:rowOff>
    </xdr:from>
    <xdr:to>
      <xdr:col>3</xdr:col>
      <xdr:colOff>514350</xdr:colOff>
      <xdr:row>131</xdr:row>
      <xdr:rowOff>476250</xdr:rowOff>
    </xdr:to>
    <xdr:pic>
      <xdr:nvPicPr>
        <xdr:cNvPr id="12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89885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131</xdr:row>
      <xdr:rowOff>279400</xdr:rowOff>
    </xdr:from>
    <xdr:to>
      <xdr:col>10</xdr:col>
      <xdr:colOff>196850</xdr:colOff>
      <xdr:row>131</xdr:row>
      <xdr:rowOff>498475</xdr:rowOff>
    </xdr:to>
    <xdr:pic>
      <xdr:nvPicPr>
        <xdr:cNvPr id="12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131</xdr:row>
      <xdr:rowOff>257175</xdr:rowOff>
    </xdr:from>
    <xdr:to>
      <xdr:col>10</xdr:col>
      <xdr:colOff>514350</xdr:colOff>
      <xdr:row>131</xdr:row>
      <xdr:rowOff>476250</xdr:rowOff>
    </xdr:to>
    <xdr:pic>
      <xdr:nvPicPr>
        <xdr:cNvPr id="12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89885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131</xdr:row>
      <xdr:rowOff>279400</xdr:rowOff>
    </xdr:from>
    <xdr:to>
      <xdr:col>3</xdr:col>
      <xdr:colOff>196850</xdr:colOff>
      <xdr:row>131</xdr:row>
      <xdr:rowOff>498475</xdr:rowOff>
    </xdr:to>
    <xdr:pic>
      <xdr:nvPicPr>
        <xdr:cNvPr id="12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131</xdr:row>
      <xdr:rowOff>257175</xdr:rowOff>
    </xdr:from>
    <xdr:to>
      <xdr:col>3</xdr:col>
      <xdr:colOff>514350</xdr:colOff>
      <xdr:row>131</xdr:row>
      <xdr:rowOff>476250</xdr:rowOff>
    </xdr:to>
    <xdr:pic>
      <xdr:nvPicPr>
        <xdr:cNvPr id="12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89885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131</xdr:row>
      <xdr:rowOff>279400</xdr:rowOff>
    </xdr:from>
    <xdr:to>
      <xdr:col>3</xdr:col>
      <xdr:colOff>196850</xdr:colOff>
      <xdr:row>131</xdr:row>
      <xdr:rowOff>498475</xdr:rowOff>
    </xdr:to>
    <xdr:pic>
      <xdr:nvPicPr>
        <xdr:cNvPr id="12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131</xdr:row>
      <xdr:rowOff>279400</xdr:rowOff>
    </xdr:from>
    <xdr:to>
      <xdr:col>10</xdr:col>
      <xdr:colOff>196850</xdr:colOff>
      <xdr:row>131</xdr:row>
      <xdr:rowOff>498475</xdr:rowOff>
    </xdr:to>
    <xdr:pic>
      <xdr:nvPicPr>
        <xdr:cNvPr id="12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131</xdr:row>
      <xdr:rowOff>279400</xdr:rowOff>
    </xdr:from>
    <xdr:to>
      <xdr:col>3</xdr:col>
      <xdr:colOff>196850</xdr:colOff>
      <xdr:row>131</xdr:row>
      <xdr:rowOff>498475</xdr:rowOff>
    </xdr:to>
    <xdr:pic>
      <xdr:nvPicPr>
        <xdr:cNvPr id="12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131</xdr:row>
      <xdr:rowOff>279400</xdr:rowOff>
    </xdr:from>
    <xdr:to>
      <xdr:col>3</xdr:col>
      <xdr:colOff>196850</xdr:colOff>
      <xdr:row>131</xdr:row>
      <xdr:rowOff>498475</xdr:rowOff>
    </xdr:to>
    <xdr:pic>
      <xdr:nvPicPr>
        <xdr:cNvPr id="12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131</xdr:row>
      <xdr:rowOff>279400</xdr:rowOff>
    </xdr:from>
    <xdr:to>
      <xdr:col>10</xdr:col>
      <xdr:colOff>196850</xdr:colOff>
      <xdr:row>131</xdr:row>
      <xdr:rowOff>498475</xdr:rowOff>
    </xdr:to>
    <xdr:pic>
      <xdr:nvPicPr>
        <xdr:cNvPr id="12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131</xdr:row>
      <xdr:rowOff>279400</xdr:rowOff>
    </xdr:from>
    <xdr:to>
      <xdr:col>3</xdr:col>
      <xdr:colOff>196850</xdr:colOff>
      <xdr:row>131</xdr:row>
      <xdr:rowOff>498475</xdr:rowOff>
    </xdr:to>
    <xdr:pic>
      <xdr:nvPicPr>
        <xdr:cNvPr id="12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131</xdr:row>
      <xdr:rowOff>228600</xdr:rowOff>
    </xdr:from>
    <xdr:to>
      <xdr:col>3</xdr:col>
      <xdr:colOff>260350</xdr:colOff>
      <xdr:row>131</xdr:row>
      <xdr:rowOff>447675</xdr:rowOff>
    </xdr:to>
    <xdr:pic>
      <xdr:nvPicPr>
        <xdr:cNvPr id="12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898569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131</xdr:row>
      <xdr:rowOff>231775</xdr:rowOff>
    </xdr:from>
    <xdr:to>
      <xdr:col>3</xdr:col>
      <xdr:colOff>539750</xdr:colOff>
      <xdr:row>131</xdr:row>
      <xdr:rowOff>450850</xdr:rowOff>
    </xdr:to>
    <xdr:pic>
      <xdr:nvPicPr>
        <xdr:cNvPr id="12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898601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131</xdr:row>
      <xdr:rowOff>228600</xdr:rowOff>
    </xdr:from>
    <xdr:to>
      <xdr:col>10</xdr:col>
      <xdr:colOff>260350</xdr:colOff>
      <xdr:row>131</xdr:row>
      <xdr:rowOff>447675</xdr:rowOff>
    </xdr:to>
    <xdr:pic>
      <xdr:nvPicPr>
        <xdr:cNvPr id="12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898569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131</xdr:row>
      <xdr:rowOff>231775</xdr:rowOff>
    </xdr:from>
    <xdr:to>
      <xdr:col>10</xdr:col>
      <xdr:colOff>539750</xdr:colOff>
      <xdr:row>131</xdr:row>
      <xdr:rowOff>450850</xdr:rowOff>
    </xdr:to>
    <xdr:pic>
      <xdr:nvPicPr>
        <xdr:cNvPr id="12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898601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131</xdr:row>
      <xdr:rowOff>228600</xdr:rowOff>
    </xdr:from>
    <xdr:to>
      <xdr:col>3</xdr:col>
      <xdr:colOff>260350</xdr:colOff>
      <xdr:row>131</xdr:row>
      <xdr:rowOff>447675</xdr:rowOff>
    </xdr:to>
    <xdr:pic>
      <xdr:nvPicPr>
        <xdr:cNvPr id="12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898569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131</xdr:row>
      <xdr:rowOff>231775</xdr:rowOff>
    </xdr:from>
    <xdr:to>
      <xdr:col>3</xdr:col>
      <xdr:colOff>539750</xdr:colOff>
      <xdr:row>131</xdr:row>
      <xdr:rowOff>450850</xdr:rowOff>
    </xdr:to>
    <xdr:pic>
      <xdr:nvPicPr>
        <xdr:cNvPr id="12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898601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131</xdr:row>
      <xdr:rowOff>228600</xdr:rowOff>
    </xdr:from>
    <xdr:to>
      <xdr:col>3</xdr:col>
      <xdr:colOff>260350</xdr:colOff>
      <xdr:row>131</xdr:row>
      <xdr:rowOff>447675</xdr:rowOff>
    </xdr:to>
    <xdr:pic>
      <xdr:nvPicPr>
        <xdr:cNvPr id="12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898569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131</xdr:row>
      <xdr:rowOff>231775</xdr:rowOff>
    </xdr:from>
    <xdr:to>
      <xdr:col>3</xdr:col>
      <xdr:colOff>539750</xdr:colOff>
      <xdr:row>131</xdr:row>
      <xdr:rowOff>450850</xdr:rowOff>
    </xdr:to>
    <xdr:pic>
      <xdr:nvPicPr>
        <xdr:cNvPr id="12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898601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131</xdr:row>
      <xdr:rowOff>228600</xdr:rowOff>
    </xdr:from>
    <xdr:to>
      <xdr:col>10</xdr:col>
      <xdr:colOff>260350</xdr:colOff>
      <xdr:row>131</xdr:row>
      <xdr:rowOff>447675</xdr:rowOff>
    </xdr:to>
    <xdr:pic>
      <xdr:nvPicPr>
        <xdr:cNvPr id="12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898569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131</xdr:row>
      <xdr:rowOff>231775</xdr:rowOff>
    </xdr:from>
    <xdr:to>
      <xdr:col>10</xdr:col>
      <xdr:colOff>539750</xdr:colOff>
      <xdr:row>131</xdr:row>
      <xdr:rowOff>450850</xdr:rowOff>
    </xdr:to>
    <xdr:pic>
      <xdr:nvPicPr>
        <xdr:cNvPr id="12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898601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131</xdr:row>
      <xdr:rowOff>228600</xdr:rowOff>
    </xdr:from>
    <xdr:to>
      <xdr:col>3</xdr:col>
      <xdr:colOff>260350</xdr:colOff>
      <xdr:row>131</xdr:row>
      <xdr:rowOff>447675</xdr:rowOff>
    </xdr:to>
    <xdr:pic>
      <xdr:nvPicPr>
        <xdr:cNvPr id="12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898569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131</xdr:row>
      <xdr:rowOff>231775</xdr:rowOff>
    </xdr:from>
    <xdr:to>
      <xdr:col>3</xdr:col>
      <xdr:colOff>539750</xdr:colOff>
      <xdr:row>131</xdr:row>
      <xdr:rowOff>450850</xdr:rowOff>
    </xdr:to>
    <xdr:pic>
      <xdr:nvPicPr>
        <xdr:cNvPr id="12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898601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131</xdr:row>
      <xdr:rowOff>228600</xdr:rowOff>
    </xdr:from>
    <xdr:to>
      <xdr:col>10</xdr:col>
      <xdr:colOff>260350</xdr:colOff>
      <xdr:row>131</xdr:row>
      <xdr:rowOff>447675</xdr:rowOff>
    </xdr:to>
    <xdr:pic>
      <xdr:nvPicPr>
        <xdr:cNvPr id="12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898569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131</xdr:row>
      <xdr:rowOff>231775</xdr:rowOff>
    </xdr:from>
    <xdr:to>
      <xdr:col>10</xdr:col>
      <xdr:colOff>539750</xdr:colOff>
      <xdr:row>131</xdr:row>
      <xdr:rowOff>450850</xdr:rowOff>
    </xdr:to>
    <xdr:pic>
      <xdr:nvPicPr>
        <xdr:cNvPr id="12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898601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12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136</xdr:row>
      <xdr:rowOff>257175</xdr:rowOff>
    </xdr:from>
    <xdr:to>
      <xdr:col>3</xdr:col>
      <xdr:colOff>514350</xdr:colOff>
      <xdr:row>136</xdr:row>
      <xdr:rowOff>476250</xdr:rowOff>
    </xdr:to>
    <xdr:pic>
      <xdr:nvPicPr>
        <xdr:cNvPr id="12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929858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136</xdr:row>
      <xdr:rowOff>279400</xdr:rowOff>
    </xdr:from>
    <xdr:to>
      <xdr:col>10</xdr:col>
      <xdr:colOff>196850</xdr:colOff>
      <xdr:row>136</xdr:row>
      <xdr:rowOff>498475</xdr:rowOff>
    </xdr:to>
    <xdr:pic>
      <xdr:nvPicPr>
        <xdr:cNvPr id="12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136</xdr:row>
      <xdr:rowOff>257175</xdr:rowOff>
    </xdr:from>
    <xdr:to>
      <xdr:col>10</xdr:col>
      <xdr:colOff>514350</xdr:colOff>
      <xdr:row>136</xdr:row>
      <xdr:rowOff>476250</xdr:rowOff>
    </xdr:to>
    <xdr:pic>
      <xdr:nvPicPr>
        <xdr:cNvPr id="12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929858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12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136</xdr:row>
      <xdr:rowOff>257175</xdr:rowOff>
    </xdr:from>
    <xdr:to>
      <xdr:col>3</xdr:col>
      <xdr:colOff>514350</xdr:colOff>
      <xdr:row>136</xdr:row>
      <xdr:rowOff>476250</xdr:rowOff>
    </xdr:to>
    <xdr:pic>
      <xdr:nvPicPr>
        <xdr:cNvPr id="12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929858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12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136</xdr:row>
      <xdr:rowOff>279400</xdr:rowOff>
    </xdr:from>
    <xdr:to>
      <xdr:col>10</xdr:col>
      <xdr:colOff>196850</xdr:colOff>
      <xdr:row>136</xdr:row>
      <xdr:rowOff>498475</xdr:rowOff>
    </xdr:to>
    <xdr:pic>
      <xdr:nvPicPr>
        <xdr:cNvPr id="12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12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12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136</xdr:row>
      <xdr:rowOff>279400</xdr:rowOff>
    </xdr:from>
    <xdr:to>
      <xdr:col>10</xdr:col>
      <xdr:colOff>196850</xdr:colOff>
      <xdr:row>136</xdr:row>
      <xdr:rowOff>498475</xdr:rowOff>
    </xdr:to>
    <xdr:pic>
      <xdr:nvPicPr>
        <xdr:cNvPr id="12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12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12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136</xdr:row>
      <xdr:rowOff>279400</xdr:rowOff>
    </xdr:from>
    <xdr:to>
      <xdr:col>10</xdr:col>
      <xdr:colOff>196850</xdr:colOff>
      <xdr:row>136</xdr:row>
      <xdr:rowOff>498475</xdr:rowOff>
    </xdr:to>
    <xdr:pic>
      <xdr:nvPicPr>
        <xdr:cNvPr id="12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12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12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136</xdr:row>
      <xdr:rowOff>279400</xdr:rowOff>
    </xdr:from>
    <xdr:to>
      <xdr:col>10</xdr:col>
      <xdr:colOff>196850</xdr:colOff>
      <xdr:row>136</xdr:row>
      <xdr:rowOff>498475</xdr:rowOff>
    </xdr:to>
    <xdr:pic>
      <xdr:nvPicPr>
        <xdr:cNvPr id="12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12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12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136</xdr:row>
      <xdr:rowOff>279400</xdr:rowOff>
    </xdr:from>
    <xdr:to>
      <xdr:col>10</xdr:col>
      <xdr:colOff>196850</xdr:colOff>
      <xdr:row>136</xdr:row>
      <xdr:rowOff>498475</xdr:rowOff>
    </xdr:to>
    <xdr:pic>
      <xdr:nvPicPr>
        <xdr:cNvPr id="12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12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12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136</xdr:row>
      <xdr:rowOff>257175</xdr:rowOff>
    </xdr:from>
    <xdr:to>
      <xdr:col>3</xdr:col>
      <xdr:colOff>514350</xdr:colOff>
      <xdr:row>136</xdr:row>
      <xdr:rowOff>476250</xdr:rowOff>
    </xdr:to>
    <xdr:pic>
      <xdr:nvPicPr>
        <xdr:cNvPr id="13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929858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136</xdr:row>
      <xdr:rowOff>279400</xdr:rowOff>
    </xdr:from>
    <xdr:to>
      <xdr:col>10</xdr:col>
      <xdr:colOff>196850</xdr:colOff>
      <xdr:row>136</xdr:row>
      <xdr:rowOff>498475</xdr:rowOff>
    </xdr:to>
    <xdr:pic>
      <xdr:nvPicPr>
        <xdr:cNvPr id="13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136</xdr:row>
      <xdr:rowOff>257175</xdr:rowOff>
    </xdr:from>
    <xdr:to>
      <xdr:col>10</xdr:col>
      <xdr:colOff>514350</xdr:colOff>
      <xdr:row>136</xdr:row>
      <xdr:rowOff>476250</xdr:rowOff>
    </xdr:to>
    <xdr:pic>
      <xdr:nvPicPr>
        <xdr:cNvPr id="13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929858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13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136</xdr:row>
      <xdr:rowOff>257175</xdr:rowOff>
    </xdr:from>
    <xdr:to>
      <xdr:col>3</xdr:col>
      <xdr:colOff>514350</xdr:colOff>
      <xdr:row>136</xdr:row>
      <xdr:rowOff>476250</xdr:rowOff>
    </xdr:to>
    <xdr:pic>
      <xdr:nvPicPr>
        <xdr:cNvPr id="13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929858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13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136</xdr:row>
      <xdr:rowOff>279400</xdr:rowOff>
    </xdr:from>
    <xdr:to>
      <xdr:col>10</xdr:col>
      <xdr:colOff>196850</xdr:colOff>
      <xdr:row>136</xdr:row>
      <xdr:rowOff>498475</xdr:rowOff>
    </xdr:to>
    <xdr:pic>
      <xdr:nvPicPr>
        <xdr:cNvPr id="13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13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13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136</xdr:row>
      <xdr:rowOff>279400</xdr:rowOff>
    </xdr:from>
    <xdr:to>
      <xdr:col>10</xdr:col>
      <xdr:colOff>196850</xdr:colOff>
      <xdr:row>136</xdr:row>
      <xdr:rowOff>498475</xdr:rowOff>
    </xdr:to>
    <xdr:pic>
      <xdr:nvPicPr>
        <xdr:cNvPr id="13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13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13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136</xdr:row>
      <xdr:rowOff>279400</xdr:rowOff>
    </xdr:from>
    <xdr:to>
      <xdr:col>10</xdr:col>
      <xdr:colOff>196850</xdr:colOff>
      <xdr:row>136</xdr:row>
      <xdr:rowOff>498475</xdr:rowOff>
    </xdr:to>
    <xdr:pic>
      <xdr:nvPicPr>
        <xdr:cNvPr id="13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13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13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136</xdr:row>
      <xdr:rowOff>257175</xdr:rowOff>
    </xdr:from>
    <xdr:to>
      <xdr:col>3</xdr:col>
      <xdr:colOff>514350</xdr:colOff>
      <xdr:row>136</xdr:row>
      <xdr:rowOff>476250</xdr:rowOff>
    </xdr:to>
    <xdr:pic>
      <xdr:nvPicPr>
        <xdr:cNvPr id="13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929858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136</xdr:row>
      <xdr:rowOff>279400</xdr:rowOff>
    </xdr:from>
    <xdr:to>
      <xdr:col>10</xdr:col>
      <xdr:colOff>196850</xdr:colOff>
      <xdr:row>136</xdr:row>
      <xdr:rowOff>498475</xdr:rowOff>
    </xdr:to>
    <xdr:pic>
      <xdr:nvPicPr>
        <xdr:cNvPr id="13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136</xdr:row>
      <xdr:rowOff>257175</xdr:rowOff>
    </xdr:from>
    <xdr:to>
      <xdr:col>10</xdr:col>
      <xdr:colOff>514350</xdr:colOff>
      <xdr:row>136</xdr:row>
      <xdr:rowOff>476250</xdr:rowOff>
    </xdr:to>
    <xdr:pic>
      <xdr:nvPicPr>
        <xdr:cNvPr id="13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929858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13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136</xdr:row>
      <xdr:rowOff>257175</xdr:rowOff>
    </xdr:from>
    <xdr:to>
      <xdr:col>3</xdr:col>
      <xdr:colOff>514350</xdr:colOff>
      <xdr:row>136</xdr:row>
      <xdr:rowOff>476250</xdr:rowOff>
    </xdr:to>
    <xdr:pic>
      <xdr:nvPicPr>
        <xdr:cNvPr id="13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929858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13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136</xdr:row>
      <xdr:rowOff>279400</xdr:rowOff>
    </xdr:from>
    <xdr:to>
      <xdr:col>10</xdr:col>
      <xdr:colOff>196850</xdr:colOff>
      <xdr:row>136</xdr:row>
      <xdr:rowOff>498475</xdr:rowOff>
    </xdr:to>
    <xdr:pic>
      <xdr:nvPicPr>
        <xdr:cNvPr id="13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13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13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136</xdr:row>
      <xdr:rowOff>279400</xdr:rowOff>
    </xdr:from>
    <xdr:to>
      <xdr:col>10</xdr:col>
      <xdr:colOff>196850</xdr:colOff>
      <xdr:row>136</xdr:row>
      <xdr:rowOff>498475</xdr:rowOff>
    </xdr:to>
    <xdr:pic>
      <xdr:nvPicPr>
        <xdr:cNvPr id="13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13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13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136</xdr:row>
      <xdr:rowOff>279400</xdr:rowOff>
    </xdr:from>
    <xdr:to>
      <xdr:col>10</xdr:col>
      <xdr:colOff>196850</xdr:colOff>
      <xdr:row>136</xdr:row>
      <xdr:rowOff>498475</xdr:rowOff>
    </xdr:to>
    <xdr:pic>
      <xdr:nvPicPr>
        <xdr:cNvPr id="13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13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13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136</xdr:row>
      <xdr:rowOff>279400</xdr:rowOff>
    </xdr:from>
    <xdr:to>
      <xdr:col>10</xdr:col>
      <xdr:colOff>196850</xdr:colOff>
      <xdr:row>136</xdr:row>
      <xdr:rowOff>498475</xdr:rowOff>
    </xdr:to>
    <xdr:pic>
      <xdr:nvPicPr>
        <xdr:cNvPr id="13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13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13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136</xdr:row>
      <xdr:rowOff>279400</xdr:rowOff>
    </xdr:from>
    <xdr:to>
      <xdr:col>10</xdr:col>
      <xdr:colOff>196850</xdr:colOff>
      <xdr:row>136</xdr:row>
      <xdr:rowOff>498475</xdr:rowOff>
    </xdr:to>
    <xdr:pic>
      <xdr:nvPicPr>
        <xdr:cNvPr id="13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13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13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136</xdr:row>
      <xdr:rowOff>257175</xdr:rowOff>
    </xdr:from>
    <xdr:to>
      <xdr:col>3</xdr:col>
      <xdr:colOff>514350</xdr:colOff>
      <xdr:row>136</xdr:row>
      <xdr:rowOff>476250</xdr:rowOff>
    </xdr:to>
    <xdr:pic>
      <xdr:nvPicPr>
        <xdr:cNvPr id="13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929858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136</xdr:row>
      <xdr:rowOff>279400</xdr:rowOff>
    </xdr:from>
    <xdr:to>
      <xdr:col>10</xdr:col>
      <xdr:colOff>196850</xdr:colOff>
      <xdr:row>136</xdr:row>
      <xdr:rowOff>498475</xdr:rowOff>
    </xdr:to>
    <xdr:pic>
      <xdr:nvPicPr>
        <xdr:cNvPr id="13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136</xdr:row>
      <xdr:rowOff>257175</xdr:rowOff>
    </xdr:from>
    <xdr:to>
      <xdr:col>10</xdr:col>
      <xdr:colOff>514350</xdr:colOff>
      <xdr:row>136</xdr:row>
      <xdr:rowOff>476250</xdr:rowOff>
    </xdr:to>
    <xdr:pic>
      <xdr:nvPicPr>
        <xdr:cNvPr id="13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929858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13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136</xdr:row>
      <xdr:rowOff>257175</xdr:rowOff>
    </xdr:from>
    <xdr:to>
      <xdr:col>3</xdr:col>
      <xdr:colOff>514350</xdr:colOff>
      <xdr:row>136</xdr:row>
      <xdr:rowOff>476250</xdr:rowOff>
    </xdr:to>
    <xdr:pic>
      <xdr:nvPicPr>
        <xdr:cNvPr id="13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929858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13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136</xdr:row>
      <xdr:rowOff>279400</xdr:rowOff>
    </xdr:from>
    <xdr:to>
      <xdr:col>10</xdr:col>
      <xdr:colOff>196850</xdr:colOff>
      <xdr:row>136</xdr:row>
      <xdr:rowOff>498475</xdr:rowOff>
    </xdr:to>
    <xdr:pic>
      <xdr:nvPicPr>
        <xdr:cNvPr id="13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13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13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136</xdr:row>
      <xdr:rowOff>279400</xdr:rowOff>
    </xdr:from>
    <xdr:to>
      <xdr:col>10</xdr:col>
      <xdr:colOff>196850</xdr:colOff>
      <xdr:row>136</xdr:row>
      <xdr:rowOff>498475</xdr:rowOff>
    </xdr:to>
    <xdr:pic>
      <xdr:nvPicPr>
        <xdr:cNvPr id="13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</xdr:row>
      <xdr:rowOff>279400</xdr:rowOff>
    </xdr:from>
    <xdr:to>
      <xdr:col>3</xdr:col>
      <xdr:colOff>196850</xdr:colOff>
      <xdr:row>136</xdr:row>
      <xdr:rowOff>498475</xdr:rowOff>
    </xdr:to>
    <xdr:pic>
      <xdr:nvPicPr>
        <xdr:cNvPr id="13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3008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136</xdr:row>
      <xdr:rowOff>228600</xdr:rowOff>
    </xdr:from>
    <xdr:to>
      <xdr:col>3</xdr:col>
      <xdr:colOff>260350</xdr:colOff>
      <xdr:row>136</xdr:row>
      <xdr:rowOff>447675</xdr:rowOff>
    </xdr:to>
    <xdr:pic>
      <xdr:nvPicPr>
        <xdr:cNvPr id="13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929572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136</xdr:row>
      <xdr:rowOff>231775</xdr:rowOff>
    </xdr:from>
    <xdr:to>
      <xdr:col>3</xdr:col>
      <xdr:colOff>539750</xdr:colOff>
      <xdr:row>136</xdr:row>
      <xdr:rowOff>450850</xdr:rowOff>
    </xdr:to>
    <xdr:pic>
      <xdr:nvPicPr>
        <xdr:cNvPr id="13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929604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136</xdr:row>
      <xdr:rowOff>228600</xdr:rowOff>
    </xdr:from>
    <xdr:to>
      <xdr:col>10</xdr:col>
      <xdr:colOff>260350</xdr:colOff>
      <xdr:row>136</xdr:row>
      <xdr:rowOff>447675</xdr:rowOff>
    </xdr:to>
    <xdr:pic>
      <xdr:nvPicPr>
        <xdr:cNvPr id="13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929572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136</xdr:row>
      <xdr:rowOff>231775</xdr:rowOff>
    </xdr:from>
    <xdr:to>
      <xdr:col>10</xdr:col>
      <xdr:colOff>539750</xdr:colOff>
      <xdr:row>136</xdr:row>
      <xdr:rowOff>450850</xdr:rowOff>
    </xdr:to>
    <xdr:pic>
      <xdr:nvPicPr>
        <xdr:cNvPr id="13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929604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136</xdr:row>
      <xdr:rowOff>228600</xdr:rowOff>
    </xdr:from>
    <xdr:to>
      <xdr:col>3</xdr:col>
      <xdr:colOff>260350</xdr:colOff>
      <xdr:row>136</xdr:row>
      <xdr:rowOff>447675</xdr:rowOff>
    </xdr:to>
    <xdr:pic>
      <xdr:nvPicPr>
        <xdr:cNvPr id="13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929572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136</xdr:row>
      <xdr:rowOff>231775</xdr:rowOff>
    </xdr:from>
    <xdr:to>
      <xdr:col>3</xdr:col>
      <xdr:colOff>539750</xdr:colOff>
      <xdr:row>136</xdr:row>
      <xdr:rowOff>450850</xdr:rowOff>
    </xdr:to>
    <xdr:pic>
      <xdr:nvPicPr>
        <xdr:cNvPr id="13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929604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136</xdr:row>
      <xdr:rowOff>228600</xdr:rowOff>
    </xdr:from>
    <xdr:to>
      <xdr:col>3</xdr:col>
      <xdr:colOff>260350</xdr:colOff>
      <xdr:row>136</xdr:row>
      <xdr:rowOff>447675</xdr:rowOff>
    </xdr:to>
    <xdr:pic>
      <xdr:nvPicPr>
        <xdr:cNvPr id="13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929572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136</xdr:row>
      <xdr:rowOff>231775</xdr:rowOff>
    </xdr:from>
    <xdr:to>
      <xdr:col>3</xdr:col>
      <xdr:colOff>539750</xdr:colOff>
      <xdr:row>136</xdr:row>
      <xdr:rowOff>450850</xdr:rowOff>
    </xdr:to>
    <xdr:pic>
      <xdr:nvPicPr>
        <xdr:cNvPr id="13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929604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136</xdr:row>
      <xdr:rowOff>228600</xdr:rowOff>
    </xdr:from>
    <xdr:to>
      <xdr:col>10</xdr:col>
      <xdr:colOff>260350</xdr:colOff>
      <xdr:row>136</xdr:row>
      <xdr:rowOff>447675</xdr:rowOff>
    </xdr:to>
    <xdr:pic>
      <xdr:nvPicPr>
        <xdr:cNvPr id="13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929572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136</xdr:row>
      <xdr:rowOff>231775</xdr:rowOff>
    </xdr:from>
    <xdr:to>
      <xdr:col>10</xdr:col>
      <xdr:colOff>539750</xdr:colOff>
      <xdr:row>136</xdr:row>
      <xdr:rowOff>450850</xdr:rowOff>
    </xdr:to>
    <xdr:pic>
      <xdr:nvPicPr>
        <xdr:cNvPr id="13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929604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136</xdr:row>
      <xdr:rowOff>228600</xdr:rowOff>
    </xdr:from>
    <xdr:to>
      <xdr:col>3</xdr:col>
      <xdr:colOff>260350</xdr:colOff>
      <xdr:row>136</xdr:row>
      <xdr:rowOff>447675</xdr:rowOff>
    </xdr:to>
    <xdr:pic>
      <xdr:nvPicPr>
        <xdr:cNvPr id="13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929572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136</xdr:row>
      <xdr:rowOff>231775</xdr:rowOff>
    </xdr:from>
    <xdr:to>
      <xdr:col>3</xdr:col>
      <xdr:colOff>539750</xdr:colOff>
      <xdr:row>136</xdr:row>
      <xdr:rowOff>450850</xdr:rowOff>
    </xdr:to>
    <xdr:pic>
      <xdr:nvPicPr>
        <xdr:cNvPr id="13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929604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136</xdr:row>
      <xdr:rowOff>228600</xdr:rowOff>
    </xdr:from>
    <xdr:to>
      <xdr:col>10</xdr:col>
      <xdr:colOff>260350</xdr:colOff>
      <xdr:row>136</xdr:row>
      <xdr:rowOff>447675</xdr:rowOff>
    </xdr:to>
    <xdr:pic>
      <xdr:nvPicPr>
        <xdr:cNvPr id="13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929572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136</xdr:row>
      <xdr:rowOff>231775</xdr:rowOff>
    </xdr:from>
    <xdr:to>
      <xdr:col>10</xdr:col>
      <xdr:colOff>539750</xdr:colOff>
      <xdr:row>136</xdr:row>
      <xdr:rowOff>450850</xdr:rowOff>
    </xdr:to>
    <xdr:pic>
      <xdr:nvPicPr>
        <xdr:cNvPr id="13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929604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141</xdr:row>
      <xdr:rowOff>279400</xdr:rowOff>
    </xdr:from>
    <xdr:to>
      <xdr:col>3</xdr:col>
      <xdr:colOff>196850</xdr:colOff>
      <xdr:row>141</xdr:row>
      <xdr:rowOff>498475</xdr:rowOff>
    </xdr:to>
    <xdr:pic>
      <xdr:nvPicPr>
        <xdr:cNvPr id="13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141</xdr:row>
      <xdr:rowOff>257175</xdr:rowOff>
    </xdr:from>
    <xdr:to>
      <xdr:col>3</xdr:col>
      <xdr:colOff>514350</xdr:colOff>
      <xdr:row>141</xdr:row>
      <xdr:rowOff>476250</xdr:rowOff>
    </xdr:to>
    <xdr:pic>
      <xdr:nvPicPr>
        <xdr:cNvPr id="13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89885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141</xdr:row>
      <xdr:rowOff>279400</xdr:rowOff>
    </xdr:from>
    <xdr:to>
      <xdr:col>10</xdr:col>
      <xdr:colOff>196850</xdr:colOff>
      <xdr:row>141</xdr:row>
      <xdr:rowOff>498475</xdr:rowOff>
    </xdr:to>
    <xdr:pic>
      <xdr:nvPicPr>
        <xdr:cNvPr id="13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141</xdr:row>
      <xdr:rowOff>257175</xdr:rowOff>
    </xdr:from>
    <xdr:to>
      <xdr:col>10</xdr:col>
      <xdr:colOff>514350</xdr:colOff>
      <xdr:row>141</xdr:row>
      <xdr:rowOff>476250</xdr:rowOff>
    </xdr:to>
    <xdr:pic>
      <xdr:nvPicPr>
        <xdr:cNvPr id="13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89885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141</xdr:row>
      <xdr:rowOff>279400</xdr:rowOff>
    </xdr:from>
    <xdr:to>
      <xdr:col>3</xdr:col>
      <xdr:colOff>196850</xdr:colOff>
      <xdr:row>141</xdr:row>
      <xdr:rowOff>498475</xdr:rowOff>
    </xdr:to>
    <xdr:pic>
      <xdr:nvPicPr>
        <xdr:cNvPr id="13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141</xdr:row>
      <xdr:rowOff>257175</xdr:rowOff>
    </xdr:from>
    <xdr:to>
      <xdr:col>3</xdr:col>
      <xdr:colOff>514350</xdr:colOff>
      <xdr:row>141</xdr:row>
      <xdr:rowOff>476250</xdr:rowOff>
    </xdr:to>
    <xdr:pic>
      <xdr:nvPicPr>
        <xdr:cNvPr id="13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89885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141</xdr:row>
      <xdr:rowOff>279400</xdr:rowOff>
    </xdr:from>
    <xdr:to>
      <xdr:col>3</xdr:col>
      <xdr:colOff>196850</xdr:colOff>
      <xdr:row>141</xdr:row>
      <xdr:rowOff>498475</xdr:rowOff>
    </xdr:to>
    <xdr:pic>
      <xdr:nvPicPr>
        <xdr:cNvPr id="13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141</xdr:row>
      <xdr:rowOff>279400</xdr:rowOff>
    </xdr:from>
    <xdr:to>
      <xdr:col>10</xdr:col>
      <xdr:colOff>196850</xdr:colOff>
      <xdr:row>141</xdr:row>
      <xdr:rowOff>498475</xdr:rowOff>
    </xdr:to>
    <xdr:pic>
      <xdr:nvPicPr>
        <xdr:cNvPr id="13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141</xdr:row>
      <xdr:rowOff>279400</xdr:rowOff>
    </xdr:from>
    <xdr:to>
      <xdr:col>3</xdr:col>
      <xdr:colOff>196850</xdr:colOff>
      <xdr:row>141</xdr:row>
      <xdr:rowOff>498475</xdr:rowOff>
    </xdr:to>
    <xdr:pic>
      <xdr:nvPicPr>
        <xdr:cNvPr id="13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141</xdr:row>
      <xdr:rowOff>279400</xdr:rowOff>
    </xdr:from>
    <xdr:to>
      <xdr:col>3</xdr:col>
      <xdr:colOff>196850</xdr:colOff>
      <xdr:row>141</xdr:row>
      <xdr:rowOff>498475</xdr:rowOff>
    </xdr:to>
    <xdr:pic>
      <xdr:nvPicPr>
        <xdr:cNvPr id="13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141</xdr:row>
      <xdr:rowOff>279400</xdr:rowOff>
    </xdr:from>
    <xdr:to>
      <xdr:col>10</xdr:col>
      <xdr:colOff>196850</xdr:colOff>
      <xdr:row>141</xdr:row>
      <xdr:rowOff>498475</xdr:rowOff>
    </xdr:to>
    <xdr:pic>
      <xdr:nvPicPr>
        <xdr:cNvPr id="13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141</xdr:row>
      <xdr:rowOff>279400</xdr:rowOff>
    </xdr:from>
    <xdr:to>
      <xdr:col>3</xdr:col>
      <xdr:colOff>196850</xdr:colOff>
      <xdr:row>141</xdr:row>
      <xdr:rowOff>498475</xdr:rowOff>
    </xdr:to>
    <xdr:pic>
      <xdr:nvPicPr>
        <xdr:cNvPr id="13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141</xdr:row>
      <xdr:rowOff>279400</xdr:rowOff>
    </xdr:from>
    <xdr:to>
      <xdr:col>3</xdr:col>
      <xdr:colOff>196850</xdr:colOff>
      <xdr:row>141</xdr:row>
      <xdr:rowOff>498475</xdr:rowOff>
    </xdr:to>
    <xdr:pic>
      <xdr:nvPicPr>
        <xdr:cNvPr id="13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141</xdr:row>
      <xdr:rowOff>279400</xdr:rowOff>
    </xdr:from>
    <xdr:to>
      <xdr:col>10</xdr:col>
      <xdr:colOff>196850</xdr:colOff>
      <xdr:row>141</xdr:row>
      <xdr:rowOff>498475</xdr:rowOff>
    </xdr:to>
    <xdr:pic>
      <xdr:nvPicPr>
        <xdr:cNvPr id="13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141</xdr:row>
      <xdr:rowOff>279400</xdr:rowOff>
    </xdr:from>
    <xdr:to>
      <xdr:col>3</xdr:col>
      <xdr:colOff>196850</xdr:colOff>
      <xdr:row>141</xdr:row>
      <xdr:rowOff>498475</xdr:rowOff>
    </xdr:to>
    <xdr:pic>
      <xdr:nvPicPr>
        <xdr:cNvPr id="13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141</xdr:row>
      <xdr:rowOff>279400</xdr:rowOff>
    </xdr:from>
    <xdr:to>
      <xdr:col>3</xdr:col>
      <xdr:colOff>196850</xdr:colOff>
      <xdr:row>141</xdr:row>
      <xdr:rowOff>498475</xdr:rowOff>
    </xdr:to>
    <xdr:pic>
      <xdr:nvPicPr>
        <xdr:cNvPr id="13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141</xdr:row>
      <xdr:rowOff>279400</xdr:rowOff>
    </xdr:from>
    <xdr:to>
      <xdr:col>10</xdr:col>
      <xdr:colOff>196850</xdr:colOff>
      <xdr:row>141</xdr:row>
      <xdr:rowOff>498475</xdr:rowOff>
    </xdr:to>
    <xdr:pic>
      <xdr:nvPicPr>
        <xdr:cNvPr id="13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141</xdr:row>
      <xdr:rowOff>279400</xdr:rowOff>
    </xdr:from>
    <xdr:to>
      <xdr:col>3</xdr:col>
      <xdr:colOff>196850</xdr:colOff>
      <xdr:row>141</xdr:row>
      <xdr:rowOff>498475</xdr:rowOff>
    </xdr:to>
    <xdr:pic>
      <xdr:nvPicPr>
        <xdr:cNvPr id="13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141</xdr:row>
      <xdr:rowOff>279400</xdr:rowOff>
    </xdr:from>
    <xdr:to>
      <xdr:col>3</xdr:col>
      <xdr:colOff>196850</xdr:colOff>
      <xdr:row>141</xdr:row>
      <xdr:rowOff>498475</xdr:rowOff>
    </xdr:to>
    <xdr:pic>
      <xdr:nvPicPr>
        <xdr:cNvPr id="13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141</xdr:row>
      <xdr:rowOff>279400</xdr:rowOff>
    </xdr:from>
    <xdr:to>
      <xdr:col>10</xdr:col>
      <xdr:colOff>196850</xdr:colOff>
      <xdr:row>141</xdr:row>
      <xdr:rowOff>498475</xdr:rowOff>
    </xdr:to>
    <xdr:pic>
      <xdr:nvPicPr>
        <xdr:cNvPr id="13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141</xdr:row>
      <xdr:rowOff>279400</xdr:rowOff>
    </xdr:from>
    <xdr:to>
      <xdr:col>3</xdr:col>
      <xdr:colOff>196850</xdr:colOff>
      <xdr:row>141</xdr:row>
      <xdr:rowOff>498475</xdr:rowOff>
    </xdr:to>
    <xdr:pic>
      <xdr:nvPicPr>
        <xdr:cNvPr id="13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141</xdr:row>
      <xdr:rowOff>279400</xdr:rowOff>
    </xdr:from>
    <xdr:to>
      <xdr:col>3</xdr:col>
      <xdr:colOff>196850</xdr:colOff>
      <xdr:row>141</xdr:row>
      <xdr:rowOff>498475</xdr:rowOff>
    </xdr:to>
    <xdr:pic>
      <xdr:nvPicPr>
        <xdr:cNvPr id="13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141</xdr:row>
      <xdr:rowOff>257175</xdr:rowOff>
    </xdr:from>
    <xdr:to>
      <xdr:col>3</xdr:col>
      <xdr:colOff>514350</xdr:colOff>
      <xdr:row>141</xdr:row>
      <xdr:rowOff>476250</xdr:rowOff>
    </xdr:to>
    <xdr:pic>
      <xdr:nvPicPr>
        <xdr:cNvPr id="13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89885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141</xdr:row>
      <xdr:rowOff>279400</xdr:rowOff>
    </xdr:from>
    <xdr:to>
      <xdr:col>10</xdr:col>
      <xdr:colOff>196850</xdr:colOff>
      <xdr:row>141</xdr:row>
      <xdr:rowOff>498475</xdr:rowOff>
    </xdr:to>
    <xdr:pic>
      <xdr:nvPicPr>
        <xdr:cNvPr id="13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141</xdr:row>
      <xdr:rowOff>257175</xdr:rowOff>
    </xdr:from>
    <xdr:to>
      <xdr:col>10</xdr:col>
      <xdr:colOff>514350</xdr:colOff>
      <xdr:row>141</xdr:row>
      <xdr:rowOff>476250</xdr:rowOff>
    </xdr:to>
    <xdr:pic>
      <xdr:nvPicPr>
        <xdr:cNvPr id="13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89885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141</xdr:row>
      <xdr:rowOff>279400</xdr:rowOff>
    </xdr:from>
    <xdr:to>
      <xdr:col>3</xdr:col>
      <xdr:colOff>196850</xdr:colOff>
      <xdr:row>141</xdr:row>
      <xdr:rowOff>498475</xdr:rowOff>
    </xdr:to>
    <xdr:pic>
      <xdr:nvPicPr>
        <xdr:cNvPr id="13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141</xdr:row>
      <xdr:rowOff>257175</xdr:rowOff>
    </xdr:from>
    <xdr:to>
      <xdr:col>3</xdr:col>
      <xdr:colOff>514350</xdr:colOff>
      <xdr:row>141</xdr:row>
      <xdr:rowOff>476250</xdr:rowOff>
    </xdr:to>
    <xdr:pic>
      <xdr:nvPicPr>
        <xdr:cNvPr id="13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89885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141</xdr:row>
      <xdr:rowOff>279400</xdr:rowOff>
    </xdr:from>
    <xdr:to>
      <xdr:col>3</xdr:col>
      <xdr:colOff>196850</xdr:colOff>
      <xdr:row>141</xdr:row>
      <xdr:rowOff>498475</xdr:rowOff>
    </xdr:to>
    <xdr:pic>
      <xdr:nvPicPr>
        <xdr:cNvPr id="13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141</xdr:row>
      <xdr:rowOff>279400</xdr:rowOff>
    </xdr:from>
    <xdr:to>
      <xdr:col>10</xdr:col>
      <xdr:colOff>196850</xdr:colOff>
      <xdr:row>141</xdr:row>
      <xdr:rowOff>498475</xdr:rowOff>
    </xdr:to>
    <xdr:pic>
      <xdr:nvPicPr>
        <xdr:cNvPr id="13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141</xdr:row>
      <xdr:rowOff>279400</xdr:rowOff>
    </xdr:from>
    <xdr:to>
      <xdr:col>3</xdr:col>
      <xdr:colOff>196850</xdr:colOff>
      <xdr:row>141</xdr:row>
      <xdr:rowOff>498475</xdr:rowOff>
    </xdr:to>
    <xdr:pic>
      <xdr:nvPicPr>
        <xdr:cNvPr id="13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141</xdr:row>
      <xdr:rowOff>279400</xdr:rowOff>
    </xdr:from>
    <xdr:to>
      <xdr:col>3</xdr:col>
      <xdr:colOff>196850</xdr:colOff>
      <xdr:row>141</xdr:row>
      <xdr:rowOff>498475</xdr:rowOff>
    </xdr:to>
    <xdr:pic>
      <xdr:nvPicPr>
        <xdr:cNvPr id="13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141</xdr:row>
      <xdr:rowOff>279400</xdr:rowOff>
    </xdr:from>
    <xdr:to>
      <xdr:col>10</xdr:col>
      <xdr:colOff>196850</xdr:colOff>
      <xdr:row>141</xdr:row>
      <xdr:rowOff>498475</xdr:rowOff>
    </xdr:to>
    <xdr:pic>
      <xdr:nvPicPr>
        <xdr:cNvPr id="13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141</xdr:row>
      <xdr:rowOff>279400</xdr:rowOff>
    </xdr:from>
    <xdr:to>
      <xdr:col>3</xdr:col>
      <xdr:colOff>196850</xdr:colOff>
      <xdr:row>141</xdr:row>
      <xdr:rowOff>498475</xdr:rowOff>
    </xdr:to>
    <xdr:pic>
      <xdr:nvPicPr>
        <xdr:cNvPr id="13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990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141</xdr:row>
      <xdr:rowOff>228600</xdr:rowOff>
    </xdr:from>
    <xdr:to>
      <xdr:col>3</xdr:col>
      <xdr:colOff>260350</xdr:colOff>
      <xdr:row>141</xdr:row>
      <xdr:rowOff>447675</xdr:rowOff>
    </xdr:to>
    <xdr:pic>
      <xdr:nvPicPr>
        <xdr:cNvPr id="13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898569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141</xdr:row>
      <xdr:rowOff>231775</xdr:rowOff>
    </xdr:from>
    <xdr:to>
      <xdr:col>3</xdr:col>
      <xdr:colOff>539750</xdr:colOff>
      <xdr:row>141</xdr:row>
      <xdr:rowOff>450850</xdr:rowOff>
    </xdr:to>
    <xdr:pic>
      <xdr:nvPicPr>
        <xdr:cNvPr id="13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898601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141</xdr:row>
      <xdr:rowOff>228600</xdr:rowOff>
    </xdr:from>
    <xdr:to>
      <xdr:col>10</xdr:col>
      <xdr:colOff>260350</xdr:colOff>
      <xdr:row>141</xdr:row>
      <xdr:rowOff>447675</xdr:rowOff>
    </xdr:to>
    <xdr:pic>
      <xdr:nvPicPr>
        <xdr:cNvPr id="13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898569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141</xdr:row>
      <xdr:rowOff>231775</xdr:rowOff>
    </xdr:from>
    <xdr:to>
      <xdr:col>10</xdr:col>
      <xdr:colOff>539750</xdr:colOff>
      <xdr:row>141</xdr:row>
      <xdr:rowOff>450850</xdr:rowOff>
    </xdr:to>
    <xdr:pic>
      <xdr:nvPicPr>
        <xdr:cNvPr id="13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898601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141</xdr:row>
      <xdr:rowOff>228600</xdr:rowOff>
    </xdr:from>
    <xdr:to>
      <xdr:col>3</xdr:col>
      <xdr:colOff>260350</xdr:colOff>
      <xdr:row>141</xdr:row>
      <xdr:rowOff>447675</xdr:rowOff>
    </xdr:to>
    <xdr:pic>
      <xdr:nvPicPr>
        <xdr:cNvPr id="13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898569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141</xdr:row>
      <xdr:rowOff>231775</xdr:rowOff>
    </xdr:from>
    <xdr:to>
      <xdr:col>3</xdr:col>
      <xdr:colOff>539750</xdr:colOff>
      <xdr:row>141</xdr:row>
      <xdr:rowOff>450850</xdr:rowOff>
    </xdr:to>
    <xdr:pic>
      <xdr:nvPicPr>
        <xdr:cNvPr id="13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898601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141</xdr:row>
      <xdr:rowOff>228600</xdr:rowOff>
    </xdr:from>
    <xdr:to>
      <xdr:col>3</xdr:col>
      <xdr:colOff>260350</xdr:colOff>
      <xdr:row>141</xdr:row>
      <xdr:rowOff>447675</xdr:rowOff>
    </xdr:to>
    <xdr:pic>
      <xdr:nvPicPr>
        <xdr:cNvPr id="14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898569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141</xdr:row>
      <xdr:rowOff>231775</xdr:rowOff>
    </xdr:from>
    <xdr:to>
      <xdr:col>3</xdr:col>
      <xdr:colOff>539750</xdr:colOff>
      <xdr:row>141</xdr:row>
      <xdr:rowOff>450850</xdr:rowOff>
    </xdr:to>
    <xdr:pic>
      <xdr:nvPicPr>
        <xdr:cNvPr id="14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898601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141</xdr:row>
      <xdr:rowOff>228600</xdr:rowOff>
    </xdr:from>
    <xdr:to>
      <xdr:col>10</xdr:col>
      <xdr:colOff>260350</xdr:colOff>
      <xdr:row>141</xdr:row>
      <xdr:rowOff>447675</xdr:rowOff>
    </xdr:to>
    <xdr:pic>
      <xdr:nvPicPr>
        <xdr:cNvPr id="14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898569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141</xdr:row>
      <xdr:rowOff>231775</xdr:rowOff>
    </xdr:from>
    <xdr:to>
      <xdr:col>10</xdr:col>
      <xdr:colOff>539750</xdr:colOff>
      <xdr:row>141</xdr:row>
      <xdr:rowOff>450850</xdr:rowOff>
    </xdr:to>
    <xdr:pic>
      <xdr:nvPicPr>
        <xdr:cNvPr id="14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898601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141</xdr:row>
      <xdr:rowOff>228600</xdr:rowOff>
    </xdr:from>
    <xdr:to>
      <xdr:col>3</xdr:col>
      <xdr:colOff>260350</xdr:colOff>
      <xdr:row>141</xdr:row>
      <xdr:rowOff>447675</xdr:rowOff>
    </xdr:to>
    <xdr:pic>
      <xdr:nvPicPr>
        <xdr:cNvPr id="14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898569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141</xdr:row>
      <xdr:rowOff>231775</xdr:rowOff>
    </xdr:from>
    <xdr:to>
      <xdr:col>3</xdr:col>
      <xdr:colOff>539750</xdr:colOff>
      <xdr:row>141</xdr:row>
      <xdr:rowOff>450850</xdr:rowOff>
    </xdr:to>
    <xdr:pic>
      <xdr:nvPicPr>
        <xdr:cNvPr id="14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898601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141</xdr:row>
      <xdr:rowOff>228600</xdr:rowOff>
    </xdr:from>
    <xdr:to>
      <xdr:col>10</xdr:col>
      <xdr:colOff>260350</xdr:colOff>
      <xdr:row>141</xdr:row>
      <xdr:rowOff>447675</xdr:rowOff>
    </xdr:to>
    <xdr:pic>
      <xdr:nvPicPr>
        <xdr:cNvPr id="14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898569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141</xdr:row>
      <xdr:rowOff>231775</xdr:rowOff>
    </xdr:from>
    <xdr:to>
      <xdr:col>10</xdr:col>
      <xdr:colOff>539750</xdr:colOff>
      <xdr:row>141</xdr:row>
      <xdr:rowOff>450850</xdr:rowOff>
    </xdr:to>
    <xdr:pic>
      <xdr:nvPicPr>
        <xdr:cNvPr id="14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898601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145</xdr:row>
      <xdr:rowOff>257175</xdr:rowOff>
    </xdr:from>
    <xdr:to>
      <xdr:col>3</xdr:col>
      <xdr:colOff>514350</xdr:colOff>
      <xdr:row>145</xdr:row>
      <xdr:rowOff>476250</xdr:rowOff>
    </xdr:to>
    <xdr:pic>
      <xdr:nvPicPr>
        <xdr:cNvPr id="14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02136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145</xdr:row>
      <xdr:rowOff>279400</xdr:rowOff>
    </xdr:from>
    <xdr:to>
      <xdr:col>10</xdr:col>
      <xdr:colOff>196850</xdr:colOff>
      <xdr:row>145</xdr:row>
      <xdr:rowOff>498475</xdr:rowOff>
    </xdr:to>
    <xdr:pic>
      <xdr:nvPicPr>
        <xdr:cNvPr id="14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145</xdr:row>
      <xdr:rowOff>257175</xdr:rowOff>
    </xdr:from>
    <xdr:to>
      <xdr:col>10</xdr:col>
      <xdr:colOff>514350</xdr:colOff>
      <xdr:row>145</xdr:row>
      <xdr:rowOff>476250</xdr:rowOff>
    </xdr:to>
    <xdr:pic>
      <xdr:nvPicPr>
        <xdr:cNvPr id="14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002136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145</xdr:row>
      <xdr:rowOff>257175</xdr:rowOff>
    </xdr:from>
    <xdr:to>
      <xdr:col>3</xdr:col>
      <xdr:colOff>514350</xdr:colOff>
      <xdr:row>145</xdr:row>
      <xdr:rowOff>476250</xdr:rowOff>
    </xdr:to>
    <xdr:pic>
      <xdr:nvPicPr>
        <xdr:cNvPr id="14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02136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145</xdr:row>
      <xdr:rowOff>279400</xdr:rowOff>
    </xdr:from>
    <xdr:to>
      <xdr:col>10</xdr:col>
      <xdr:colOff>196850</xdr:colOff>
      <xdr:row>145</xdr:row>
      <xdr:rowOff>498475</xdr:rowOff>
    </xdr:to>
    <xdr:pic>
      <xdr:nvPicPr>
        <xdr:cNvPr id="14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145</xdr:row>
      <xdr:rowOff>279400</xdr:rowOff>
    </xdr:from>
    <xdr:to>
      <xdr:col>10</xdr:col>
      <xdr:colOff>196850</xdr:colOff>
      <xdr:row>145</xdr:row>
      <xdr:rowOff>498475</xdr:rowOff>
    </xdr:to>
    <xdr:pic>
      <xdr:nvPicPr>
        <xdr:cNvPr id="14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145</xdr:row>
      <xdr:rowOff>279400</xdr:rowOff>
    </xdr:from>
    <xdr:to>
      <xdr:col>10</xdr:col>
      <xdr:colOff>196850</xdr:colOff>
      <xdr:row>145</xdr:row>
      <xdr:rowOff>498475</xdr:rowOff>
    </xdr:to>
    <xdr:pic>
      <xdr:nvPicPr>
        <xdr:cNvPr id="14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145</xdr:row>
      <xdr:rowOff>279400</xdr:rowOff>
    </xdr:from>
    <xdr:to>
      <xdr:col>10</xdr:col>
      <xdr:colOff>196850</xdr:colOff>
      <xdr:row>145</xdr:row>
      <xdr:rowOff>498475</xdr:rowOff>
    </xdr:to>
    <xdr:pic>
      <xdr:nvPicPr>
        <xdr:cNvPr id="14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145</xdr:row>
      <xdr:rowOff>279400</xdr:rowOff>
    </xdr:from>
    <xdr:to>
      <xdr:col>10</xdr:col>
      <xdr:colOff>196850</xdr:colOff>
      <xdr:row>145</xdr:row>
      <xdr:rowOff>498475</xdr:rowOff>
    </xdr:to>
    <xdr:pic>
      <xdr:nvPicPr>
        <xdr:cNvPr id="14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145</xdr:row>
      <xdr:rowOff>279400</xdr:rowOff>
    </xdr:from>
    <xdr:to>
      <xdr:col>10</xdr:col>
      <xdr:colOff>196850</xdr:colOff>
      <xdr:row>145</xdr:row>
      <xdr:rowOff>498475</xdr:rowOff>
    </xdr:to>
    <xdr:pic>
      <xdr:nvPicPr>
        <xdr:cNvPr id="14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145</xdr:row>
      <xdr:rowOff>279400</xdr:rowOff>
    </xdr:from>
    <xdr:to>
      <xdr:col>10</xdr:col>
      <xdr:colOff>196850</xdr:colOff>
      <xdr:row>145</xdr:row>
      <xdr:rowOff>498475</xdr:rowOff>
    </xdr:to>
    <xdr:pic>
      <xdr:nvPicPr>
        <xdr:cNvPr id="14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145</xdr:row>
      <xdr:rowOff>257175</xdr:rowOff>
    </xdr:from>
    <xdr:to>
      <xdr:col>3</xdr:col>
      <xdr:colOff>514350</xdr:colOff>
      <xdr:row>145</xdr:row>
      <xdr:rowOff>476250</xdr:rowOff>
    </xdr:to>
    <xdr:pic>
      <xdr:nvPicPr>
        <xdr:cNvPr id="14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02136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145</xdr:row>
      <xdr:rowOff>279400</xdr:rowOff>
    </xdr:from>
    <xdr:to>
      <xdr:col>10</xdr:col>
      <xdr:colOff>196850</xdr:colOff>
      <xdr:row>145</xdr:row>
      <xdr:rowOff>498475</xdr:rowOff>
    </xdr:to>
    <xdr:pic>
      <xdr:nvPicPr>
        <xdr:cNvPr id="14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145</xdr:row>
      <xdr:rowOff>257175</xdr:rowOff>
    </xdr:from>
    <xdr:to>
      <xdr:col>10</xdr:col>
      <xdr:colOff>514350</xdr:colOff>
      <xdr:row>145</xdr:row>
      <xdr:rowOff>476250</xdr:rowOff>
    </xdr:to>
    <xdr:pic>
      <xdr:nvPicPr>
        <xdr:cNvPr id="14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002136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145</xdr:row>
      <xdr:rowOff>257175</xdr:rowOff>
    </xdr:from>
    <xdr:to>
      <xdr:col>3</xdr:col>
      <xdr:colOff>514350</xdr:colOff>
      <xdr:row>145</xdr:row>
      <xdr:rowOff>476250</xdr:rowOff>
    </xdr:to>
    <xdr:pic>
      <xdr:nvPicPr>
        <xdr:cNvPr id="14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02136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145</xdr:row>
      <xdr:rowOff>279400</xdr:rowOff>
    </xdr:from>
    <xdr:to>
      <xdr:col>10</xdr:col>
      <xdr:colOff>196850</xdr:colOff>
      <xdr:row>145</xdr:row>
      <xdr:rowOff>498475</xdr:rowOff>
    </xdr:to>
    <xdr:pic>
      <xdr:nvPicPr>
        <xdr:cNvPr id="14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145</xdr:row>
      <xdr:rowOff>279400</xdr:rowOff>
    </xdr:from>
    <xdr:to>
      <xdr:col>10</xdr:col>
      <xdr:colOff>196850</xdr:colOff>
      <xdr:row>145</xdr:row>
      <xdr:rowOff>498475</xdr:rowOff>
    </xdr:to>
    <xdr:pic>
      <xdr:nvPicPr>
        <xdr:cNvPr id="14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145</xdr:row>
      <xdr:rowOff>279400</xdr:rowOff>
    </xdr:from>
    <xdr:to>
      <xdr:col>10</xdr:col>
      <xdr:colOff>196850</xdr:colOff>
      <xdr:row>145</xdr:row>
      <xdr:rowOff>498475</xdr:rowOff>
    </xdr:to>
    <xdr:pic>
      <xdr:nvPicPr>
        <xdr:cNvPr id="14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145</xdr:row>
      <xdr:rowOff>279400</xdr:rowOff>
    </xdr:from>
    <xdr:to>
      <xdr:col>10</xdr:col>
      <xdr:colOff>196850</xdr:colOff>
      <xdr:row>145</xdr:row>
      <xdr:rowOff>498475</xdr:rowOff>
    </xdr:to>
    <xdr:pic>
      <xdr:nvPicPr>
        <xdr:cNvPr id="14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145</xdr:row>
      <xdr:rowOff>279400</xdr:rowOff>
    </xdr:from>
    <xdr:to>
      <xdr:col>10</xdr:col>
      <xdr:colOff>196850</xdr:colOff>
      <xdr:row>145</xdr:row>
      <xdr:rowOff>498475</xdr:rowOff>
    </xdr:to>
    <xdr:pic>
      <xdr:nvPicPr>
        <xdr:cNvPr id="14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145</xdr:row>
      <xdr:rowOff>257175</xdr:rowOff>
    </xdr:from>
    <xdr:to>
      <xdr:col>3</xdr:col>
      <xdr:colOff>514350</xdr:colOff>
      <xdr:row>145</xdr:row>
      <xdr:rowOff>476250</xdr:rowOff>
    </xdr:to>
    <xdr:pic>
      <xdr:nvPicPr>
        <xdr:cNvPr id="14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02136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145</xdr:row>
      <xdr:rowOff>279400</xdr:rowOff>
    </xdr:from>
    <xdr:to>
      <xdr:col>10</xdr:col>
      <xdr:colOff>196850</xdr:colOff>
      <xdr:row>145</xdr:row>
      <xdr:rowOff>498475</xdr:rowOff>
    </xdr:to>
    <xdr:pic>
      <xdr:nvPicPr>
        <xdr:cNvPr id="14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145</xdr:row>
      <xdr:rowOff>257175</xdr:rowOff>
    </xdr:from>
    <xdr:to>
      <xdr:col>10</xdr:col>
      <xdr:colOff>514350</xdr:colOff>
      <xdr:row>145</xdr:row>
      <xdr:rowOff>476250</xdr:rowOff>
    </xdr:to>
    <xdr:pic>
      <xdr:nvPicPr>
        <xdr:cNvPr id="14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002136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145</xdr:row>
      <xdr:rowOff>257175</xdr:rowOff>
    </xdr:from>
    <xdr:to>
      <xdr:col>3</xdr:col>
      <xdr:colOff>514350</xdr:colOff>
      <xdr:row>145</xdr:row>
      <xdr:rowOff>476250</xdr:rowOff>
    </xdr:to>
    <xdr:pic>
      <xdr:nvPicPr>
        <xdr:cNvPr id="14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02136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145</xdr:row>
      <xdr:rowOff>279400</xdr:rowOff>
    </xdr:from>
    <xdr:to>
      <xdr:col>10</xdr:col>
      <xdr:colOff>196850</xdr:colOff>
      <xdr:row>145</xdr:row>
      <xdr:rowOff>498475</xdr:rowOff>
    </xdr:to>
    <xdr:pic>
      <xdr:nvPicPr>
        <xdr:cNvPr id="14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145</xdr:row>
      <xdr:rowOff>279400</xdr:rowOff>
    </xdr:from>
    <xdr:to>
      <xdr:col>10</xdr:col>
      <xdr:colOff>196850</xdr:colOff>
      <xdr:row>145</xdr:row>
      <xdr:rowOff>498475</xdr:rowOff>
    </xdr:to>
    <xdr:pic>
      <xdr:nvPicPr>
        <xdr:cNvPr id="14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145</xdr:row>
      <xdr:rowOff>279400</xdr:rowOff>
    </xdr:from>
    <xdr:to>
      <xdr:col>10</xdr:col>
      <xdr:colOff>196850</xdr:colOff>
      <xdr:row>145</xdr:row>
      <xdr:rowOff>498475</xdr:rowOff>
    </xdr:to>
    <xdr:pic>
      <xdr:nvPicPr>
        <xdr:cNvPr id="14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145</xdr:row>
      <xdr:rowOff>257175</xdr:rowOff>
    </xdr:from>
    <xdr:to>
      <xdr:col>3</xdr:col>
      <xdr:colOff>514350</xdr:colOff>
      <xdr:row>145</xdr:row>
      <xdr:rowOff>476250</xdr:rowOff>
    </xdr:to>
    <xdr:pic>
      <xdr:nvPicPr>
        <xdr:cNvPr id="14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02136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145</xdr:row>
      <xdr:rowOff>279400</xdr:rowOff>
    </xdr:from>
    <xdr:to>
      <xdr:col>10</xdr:col>
      <xdr:colOff>196850</xdr:colOff>
      <xdr:row>145</xdr:row>
      <xdr:rowOff>498475</xdr:rowOff>
    </xdr:to>
    <xdr:pic>
      <xdr:nvPicPr>
        <xdr:cNvPr id="14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145</xdr:row>
      <xdr:rowOff>257175</xdr:rowOff>
    </xdr:from>
    <xdr:to>
      <xdr:col>10</xdr:col>
      <xdr:colOff>514350</xdr:colOff>
      <xdr:row>145</xdr:row>
      <xdr:rowOff>476250</xdr:rowOff>
    </xdr:to>
    <xdr:pic>
      <xdr:nvPicPr>
        <xdr:cNvPr id="14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002136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145</xdr:row>
      <xdr:rowOff>257175</xdr:rowOff>
    </xdr:from>
    <xdr:to>
      <xdr:col>3</xdr:col>
      <xdr:colOff>514350</xdr:colOff>
      <xdr:row>145</xdr:row>
      <xdr:rowOff>476250</xdr:rowOff>
    </xdr:to>
    <xdr:pic>
      <xdr:nvPicPr>
        <xdr:cNvPr id="14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02136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145</xdr:row>
      <xdr:rowOff>279400</xdr:rowOff>
    </xdr:from>
    <xdr:to>
      <xdr:col>10</xdr:col>
      <xdr:colOff>196850</xdr:colOff>
      <xdr:row>145</xdr:row>
      <xdr:rowOff>498475</xdr:rowOff>
    </xdr:to>
    <xdr:pic>
      <xdr:nvPicPr>
        <xdr:cNvPr id="14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145</xdr:row>
      <xdr:rowOff>279400</xdr:rowOff>
    </xdr:from>
    <xdr:to>
      <xdr:col>10</xdr:col>
      <xdr:colOff>196850</xdr:colOff>
      <xdr:row>145</xdr:row>
      <xdr:rowOff>498475</xdr:rowOff>
    </xdr:to>
    <xdr:pic>
      <xdr:nvPicPr>
        <xdr:cNvPr id="14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145</xdr:row>
      <xdr:rowOff>279400</xdr:rowOff>
    </xdr:from>
    <xdr:to>
      <xdr:col>10</xdr:col>
      <xdr:colOff>196850</xdr:colOff>
      <xdr:row>145</xdr:row>
      <xdr:rowOff>498475</xdr:rowOff>
    </xdr:to>
    <xdr:pic>
      <xdr:nvPicPr>
        <xdr:cNvPr id="14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145</xdr:row>
      <xdr:rowOff>279400</xdr:rowOff>
    </xdr:from>
    <xdr:to>
      <xdr:col>10</xdr:col>
      <xdr:colOff>196850</xdr:colOff>
      <xdr:row>145</xdr:row>
      <xdr:rowOff>498475</xdr:rowOff>
    </xdr:to>
    <xdr:pic>
      <xdr:nvPicPr>
        <xdr:cNvPr id="14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145</xdr:row>
      <xdr:rowOff>279400</xdr:rowOff>
    </xdr:from>
    <xdr:to>
      <xdr:col>10</xdr:col>
      <xdr:colOff>196850</xdr:colOff>
      <xdr:row>145</xdr:row>
      <xdr:rowOff>498475</xdr:rowOff>
    </xdr:to>
    <xdr:pic>
      <xdr:nvPicPr>
        <xdr:cNvPr id="14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145</xdr:row>
      <xdr:rowOff>257175</xdr:rowOff>
    </xdr:from>
    <xdr:to>
      <xdr:col>3</xdr:col>
      <xdr:colOff>514350</xdr:colOff>
      <xdr:row>145</xdr:row>
      <xdr:rowOff>476250</xdr:rowOff>
    </xdr:to>
    <xdr:pic>
      <xdr:nvPicPr>
        <xdr:cNvPr id="14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02136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145</xdr:row>
      <xdr:rowOff>279400</xdr:rowOff>
    </xdr:from>
    <xdr:to>
      <xdr:col>10</xdr:col>
      <xdr:colOff>196850</xdr:colOff>
      <xdr:row>145</xdr:row>
      <xdr:rowOff>498475</xdr:rowOff>
    </xdr:to>
    <xdr:pic>
      <xdr:nvPicPr>
        <xdr:cNvPr id="14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145</xdr:row>
      <xdr:rowOff>257175</xdr:rowOff>
    </xdr:from>
    <xdr:to>
      <xdr:col>10</xdr:col>
      <xdr:colOff>514350</xdr:colOff>
      <xdr:row>145</xdr:row>
      <xdr:rowOff>476250</xdr:rowOff>
    </xdr:to>
    <xdr:pic>
      <xdr:nvPicPr>
        <xdr:cNvPr id="14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002136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145</xdr:row>
      <xdr:rowOff>257175</xdr:rowOff>
    </xdr:from>
    <xdr:to>
      <xdr:col>3</xdr:col>
      <xdr:colOff>514350</xdr:colOff>
      <xdr:row>145</xdr:row>
      <xdr:rowOff>476250</xdr:rowOff>
    </xdr:to>
    <xdr:pic>
      <xdr:nvPicPr>
        <xdr:cNvPr id="14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02136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4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145</xdr:row>
      <xdr:rowOff>279400</xdr:rowOff>
    </xdr:from>
    <xdr:to>
      <xdr:col>10</xdr:col>
      <xdr:colOff>196850</xdr:colOff>
      <xdr:row>145</xdr:row>
      <xdr:rowOff>498475</xdr:rowOff>
    </xdr:to>
    <xdr:pic>
      <xdr:nvPicPr>
        <xdr:cNvPr id="14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5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5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145</xdr:row>
      <xdr:rowOff>279400</xdr:rowOff>
    </xdr:from>
    <xdr:to>
      <xdr:col>10</xdr:col>
      <xdr:colOff>196850</xdr:colOff>
      <xdr:row>145</xdr:row>
      <xdr:rowOff>498475</xdr:rowOff>
    </xdr:to>
    <xdr:pic>
      <xdr:nvPicPr>
        <xdr:cNvPr id="15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145</xdr:row>
      <xdr:rowOff>279400</xdr:rowOff>
    </xdr:from>
    <xdr:to>
      <xdr:col>3</xdr:col>
      <xdr:colOff>196850</xdr:colOff>
      <xdr:row>145</xdr:row>
      <xdr:rowOff>498475</xdr:rowOff>
    </xdr:to>
    <xdr:pic>
      <xdr:nvPicPr>
        <xdr:cNvPr id="15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145</xdr:row>
      <xdr:rowOff>228600</xdr:rowOff>
    </xdr:from>
    <xdr:to>
      <xdr:col>3</xdr:col>
      <xdr:colOff>260350</xdr:colOff>
      <xdr:row>145</xdr:row>
      <xdr:rowOff>447675</xdr:rowOff>
    </xdr:to>
    <xdr:pic>
      <xdr:nvPicPr>
        <xdr:cNvPr id="15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001850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145</xdr:row>
      <xdr:rowOff>231775</xdr:rowOff>
    </xdr:from>
    <xdr:to>
      <xdr:col>3</xdr:col>
      <xdr:colOff>539750</xdr:colOff>
      <xdr:row>145</xdr:row>
      <xdr:rowOff>450850</xdr:rowOff>
    </xdr:to>
    <xdr:pic>
      <xdr:nvPicPr>
        <xdr:cNvPr id="15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001882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145</xdr:row>
      <xdr:rowOff>228600</xdr:rowOff>
    </xdr:from>
    <xdr:to>
      <xdr:col>10</xdr:col>
      <xdr:colOff>260350</xdr:colOff>
      <xdr:row>145</xdr:row>
      <xdr:rowOff>447675</xdr:rowOff>
    </xdr:to>
    <xdr:pic>
      <xdr:nvPicPr>
        <xdr:cNvPr id="15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001850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145</xdr:row>
      <xdr:rowOff>231775</xdr:rowOff>
    </xdr:from>
    <xdr:to>
      <xdr:col>10</xdr:col>
      <xdr:colOff>539750</xdr:colOff>
      <xdr:row>145</xdr:row>
      <xdr:rowOff>450850</xdr:rowOff>
    </xdr:to>
    <xdr:pic>
      <xdr:nvPicPr>
        <xdr:cNvPr id="15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001882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145</xdr:row>
      <xdr:rowOff>228600</xdr:rowOff>
    </xdr:from>
    <xdr:to>
      <xdr:col>3</xdr:col>
      <xdr:colOff>260350</xdr:colOff>
      <xdr:row>145</xdr:row>
      <xdr:rowOff>447675</xdr:rowOff>
    </xdr:to>
    <xdr:pic>
      <xdr:nvPicPr>
        <xdr:cNvPr id="15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001850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145</xdr:row>
      <xdr:rowOff>231775</xdr:rowOff>
    </xdr:from>
    <xdr:to>
      <xdr:col>3</xdr:col>
      <xdr:colOff>539750</xdr:colOff>
      <xdr:row>145</xdr:row>
      <xdr:rowOff>450850</xdr:rowOff>
    </xdr:to>
    <xdr:pic>
      <xdr:nvPicPr>
        <xdr:cNvPr id="15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001882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145</xdr:row>
      <xdr:rowOff>228600</xdr:rowOff>
    </xdr:from>
    <xdr:to>
      <xdr:col>3</xdr:col>
      <xdr:colOff>260350</xdr:colOff>
      <xdr:row>145</xdr:row>
      <xdr:rowOff>447675</xdr:rowOff>
    </xdr:to>
    <xdr:pic>
      <xdr:nvPicPr>
        <xdr:cNvPr id="15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001850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145</xdr:row>
      <xdr:rowOff>231775</xdr:rowOff>
    </xdr:from>
    <xdr:to>
      <xdr:col>3</xdr:col>
      <xdr:colOff>539750</xdr:colOff>
      <xdr:row>145</xdr:row>
      <xdr:rowOff>450850</xdr:rowOff>
    </xdr:to>
    <xdr:pic>
      <xdr:nvPicPr>
        <xdr:cNvPr id="15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001882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145</xdr:row>
      <xdr:rowOff>228600</xdr:rowOff>
    </xdr:from>
    <xdr:to>
      <xdr:col>10</xdr:col>
      <xdr:colOff>260350</xdr:colOff>
      <xdr:row>145</xdr:row>
      <xdr:rowOff>447675</xdr:rowOff>
    </xdr:to>
    <xdr:pic>
      <xdr:nvPicPr>
        <xdr:cNvPr id="15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001850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145</xdr:row>
      <xdr:rowOff>231775</xdr:rowOff>
    </xdr:from>
    <xdr:to>
      <xdr:col>10</xdr:col>
      <xdr:colOff>539750</xdr:colOff>
      <xdr:row>145</xdr:row>
      <xdr:rowOff>450850</xdr:rowOff>
    </xdr:to>
    <xdr:pic>
      <xdr:nvPicPr>
        <xdr:cNvPr id="15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001882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145</xdr:row>
      <xdr:rowOff>228600</xdr:rowOff>
    </xdr:from>
    <xdr:to>
      <xdr:col>3</xdr:col>
      <xdr:colOff>260350</xdr:colOff>
      <xdr:row>145</xdr:row>
      <xdr:rowOff>447675</xdr:rowOff>
    </xdr:to>
    <xdr:pic>
      <xdr:nvPicPr>
        <xdr:cNvPr id="15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001850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145</xdr:row>
      <xdr:rowOff>231775</xdr:rowOff>
    </xdr:from>
    <xdr:to>
      <xdr:col>3</xdr:col>
      <xdr:colOff>539750</xdr:colOff>
      <xdr:row>145</xdr:row>
      <xdr:rowOff>450850</xdr:rowOff>
    </xdr:to>
    <xdr:pic>
      <xdr:nvPicPr>
        <xdr:cNvPr id="15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001882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145</xdr:row>
      <xdr:rowOff>228600</xdr:rowOff>
    </xdr:from>
    <xdr:to>
      <xdr:col>10</xdr:col>
      <xdr:colOff>260350</xdr:colOff>
      <xdr:row>145</xdr:row>
      <xdr:rowOff>447675</xdr:rowOff>
    </xdr:to>
    <xdr:pic>
      <xdr:nvPicPr>
        <xdr:cNvPr id="15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001850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145</xdr:row>
      <xdr:rowOff>231775</xdr:rowOff>
    </xdr:from>
    <xdr:to>
      <xdr:col>10</xdr:col>
      <xdr:colOff>539750</xdr:colOff>
      <xdr:row>145</xdr:row>
      <xdr:rowOff>450850</xdr:rowOff>
    </xdr:to>
    <xdr:pic>
      <xdr:nvPicPr>
        <xdr:cNvPr id="15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001882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150</xdr:row>
      <xdr:rowOff>279400</xdr:rowOff>
    </xdr:from>
    <xdr:to>
      <xdr:col>3</xdr:col>
      <xdr:colOff>196850</xdr:colOff>
      <xdr:row>150</xdr:row>
      <xdr:rowOff>498475</xdr:rowOff>
    </xdr:to>
    <xdr:pic>
      <xdr:nvPicPr>
        <xdr:cNvPr id="15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43260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150</xdr:row>
      <xdr:rowOff>257175</xdr:rowOff>
    </xdr:from>
    <xdr:to>
      <xdr:col>3</xdr:col>
      <xdr:colOff>514350</xdr:colOff>
      <xdr:row>150</xdr:row>
      <xdr:rowOff>476250</xdr:rowOff>
    </xdr:to>
    <xdr:pic>
      <xdr:nvPicPr>
        <xdr:cNvPr id="15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430379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150</xdr:row>
      <xdr:rowOff>279400</xdr:rowOff>
    </xdr:from>
    <xdr:to>
      <xdr:col>10</xdr:col>
      <xdr:colOff>196850</xdr:colOff>
      <xdr:row>150</xdr:row>
      <xdr:rowOff>498475</xdr:rowOff>
    </xdr:to>
    <xdr:pic>
      <xdr:nvPicPr>
        <xdr:cNvPr id="15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43260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150</xdr:row>
      <xdr:rowOff>257175</xdr:rowOff>
    </xdr:from>
    <xdr:to>
      <xdr:col>10</xdr:col>
      <xdr:colOff>514350</xdr:colOff>
      <xdr:row>150</xdr:row>
      <xdr:rowOff>476250</xdr:rowOff>
    </xdr:to>
    <xdr:pic>
      <xdr:nvPicPr>
        <xdr:cNvPr id="15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0430379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150</xdr:row>
      <xdr:rowOff>279400</xdr:rowOff>
    </xdr:from>
    <xdr:to>
      <xdr:col>3</xdr:col>
      <xdr:colOff>196850</xdr:colOff>
      <xdr:row>150</xdr:row>
      <xdr:rowOff>498475</xdr:rowOff>
    </xdr:to>
    <xdr:pic>
      <xdr:nvPicPr>
        <xdr:cNvPr id="15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43260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150</xdr:row>
      <xdr:rowOff>257175</xdr:rowOff>
    </xdr:from>
    <xdr:to>
      <xdr:col>3</xdr:col>
      <xdr:colOff>514350</xdr:colOff>
      <xdr:row>150</xdr:row>
      <xdr:rowOff>476250</xdr:rowOff>
    </xdr:to>
    <xdr:pic>
      <xdr:nvPicPr>
        <xdr:cNvPr id="15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430379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150</xdr:row>
      <xdr:rowOff>279400</xdr:rowOff>
    </xdr:from>
    <xdr:to>
      <xdr:col>3</xdr:col>
      <xdr:colOff>196850</xdr:colOff>
      <xdr:row>150</xdr:row>
      <xdr:rowOff>498475</xdr:rowOff>
    </xdr:to>
    <xdr:pic>
      <xdr:nvPicPr>
        <xdr:cNvPr id="15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43260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150</xdr:row>
      <xdr:rowOff>279400</xdr:rowOff>
    </xdr:from>
    <xdr:to>
      <xdr:col>10</xdr:col>
      <xdr:colOff>196850</xdr:colOff>
      <xdr:row>150</xdr:row>
      <xdr:rowOff>498475</xdr:rowOff>
    </xdr:to>
    <xdr:pic>
      <xdr:nvPicPr>
        <xdr:cNvPr id="15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43260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150</xdr:row>
      <xdr:rowOff>279400</xdr:rowOff>
    </xdr:from>
    <xdr:to>
      <xdr:col>3</xdr:col>
      <xdr:colOff>196850</xdr:colOff>
      <xdr:row>150</xdr:row>
      <xdr:rowOff>498475</xdr:rowOff>
    </xdr:to>
    <xdr:pic>
      <xdr:nvPicPr>
        <xdr:cNvPr id="15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43260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150</xdr:row>
      <xdr:rowOff>279400</xdr:rowOff>
    </xdr:from>
    <xdr:to>
      <xdr:col>3</xdr:col>
      <xdr:colOff>196850</xdr:colOff>
      <xdr:row>150</xdr:row>
      <xdr:rowOff>498475</xdr:rowOff>
    </xdr:to>
    <xdr:pic>
      <xdr:nvPicPr>
        <xdr:cNvPr id="15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43260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150</xdr:row>
      <xdr:rowOff>279400</xdr:rowOff>
    </xdr:from>
    <xdr:to>
      <xdr:col>10</xdr:col>
      <xdr:colOff>196850</xdr:colOff>
      <xdr:row>150</xdr:row>
      <xdr:rowOff>498475</xdr:rowOff>
    </xdr:to>
    <xdr:pic>
      <xdr:nvPicPr>
        <xdr:cNvPr id="15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43260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150</xdr:row>
      <xdr:rowOff>279400</xdr:rowOff>
    </xdr:from>
    <xdr:to>
      <xdr:col>3</xdr:col>
      <xdr:colOff>196850</xdr:colOff>
      <xdr:row>150</xdr:row>
      <xdr:rowOff>498475</xdr:rowOff>
    </xdr:to>
    <xdr:pic>
      <xdr:nvPicPr>
        <xdr:cNvPr id="15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43260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150</xdr:row>
      <xdr:rowOff>279400</xdr:rowOff>
    </xdr:from>
    <xdr:to>
      <xdr:col>3</xdr:col>
      <xdr:colOff>196850</xdr:colOff>
      <xdr:row>150</xdr:row>
      <xdr:rowOff>498475</xdr:rowOff>
    </xdr:to>
    <xdr:pic>
      <xdr:nvPicPr>
        <xdr:cNvPr id="15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43260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150</xdr:row>
      <xdr:rowOff>279400</xdr:rowOff>
    </xdr:from>
    <xdr:to>
      <xdr:col>10</xdr:col>
      <xdr:colOff>196850</xdr:colOff>
      <xdr:row>150</xdr:row>
      <xdr:rowOff>498475</xdr:rowOff>
    </xdr:to>
    <xdr:pic>
      <xdr:nvPicPr>
        <xdr:cNvPr id="15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43260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150</xdr:row>
      <xdr:rowOff>279400</xdr:rowOff>
    </xdr:from>
    <xdr:to>
      <xdr:col>3</xdr:col>
      <xdr:colOff>196850</xdr:colOff>
      <xdr:row>150</xdr:row>
      <xdr:rowOff>498475</xdr:rowOff>
    </xdr:to>
    <xdr:pic>
      <xdr:nvPicPr>
        <xdr:cNvPr id="15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43260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150</xdr:row>
      <xdr:rowOff>279400</xdr:rowOff>
    </xdr:from>
    <xdr:to>
      <xdr:col>3</xdr:col>
      <xdr:colOff>196850</xdr:colOff>
      <xdr:row>150</xdr:row>
      <xdr:rowOff>498475</xdr:rowOff>
    </xdr:to>
    <xdr:pic>
      <xdr:nvPicPr>
        <xdr:cNvPr id="15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43260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150</xdr:row>
      <xdr:rowOff>279400</xdr:rowOff>
    </xdr:from>
    <xdr:to>
      <xdr:col>10</xdr:col>
      <xdr:colOff>196850</xdr:colOff>
      <xdr:row>150</xdr:row>
      <xdr:rowOff>498475</xdr:rowOff>
    </xdr:to>
    <xdr:pic>
      <xdr:nvPicPr>
        <xdr:cNvPr id="15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43260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150</xdr:row>
      <xdr:rowOff>279400</xdr:rowOff>
    </xdr:from>
    <xdr:to>
      <xdr:col>3</xdr:col>
      <xdr:colOff>196850</xdr:colOff>
      <xdr:row>150</xdr:row>
      <xdr:rowOff>498475</xdr:rowOff>
    </xdr:to>
    <xdr:pic>
      <xdr:nvPicPr>
        <xdr:cNvPr id="15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43260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150</xdr:row>
      <xdr:rowOff>279400</xdr:rowOff>
    </xdr:from>
    <xdr:to>
      <xdr:col>3</xdr:col>
      <xdr:colOff>196850</xdr:colOff>
      <xdr:row>150</xdr:row>
      <xdr:rowOff>498475</xdr:rowOff>
    </xdr:to>
    <xdr:pic>
      <xdr:nvPicPr>
        <xdr:cNvPr id="15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43260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150</xdr:row>
      <xdr:rowOff>279400</xdr:rowOff>
    </xdr:from>
    <xdr:to>
      <xdr:col>10</xdr:col>
      <xdr:colOff>196850</xdr:colOff>
      <xdr:row>150</xdr:row>
      <xdr:rowOff>498475</xdr:rowOff>
    </xdr:to>
    <xdr:pic>
      <xdr:nvPicPr>
        <xdr:cNvPr id="15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43260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150</xdr:row>
      <xdr:rowOff>279400</xdr:rowOff>
    </xdr:from>
    <xdr:to>
      <xdr:col>3</xdr:col>
      <xdr:colOff>196850</xdr:colOff>
      <xdr:row>150</xdr:row>
      <xdr:rowOff>498475</xdr:rowOff>
    </xdr:to>
    <xdr:pic>
      <xdr:nvPicPr>
        <xdr:cNvPr id="15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43260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150</xdr:row>
      <xdr:rowOff>279400</xdr:rowOff>
    </xdr:from>
    <xdr:to>
      <xdr:col>3</xdr:col>
      <xdr:colOff>196850</xdr:colOff>
      <xdr:row>150</xdr:row>
      <xdr:rowOff>498475</xdr:rowOff>
    </xdr:to>
    <xdr:pic>
      <xdr:nvPicPr>
        <xdr:cNvPr id="15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43260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150</xdr:row>
      <xdr:rowOff>257175</xdr:rowOff>
    </xdr:from>
    <xdr:to>
      <xdr:col>3</xdr:col>
      <xdr:colOff>514350</xdr:colOff>
      <xdr:row>150</xdr:row>
      <xdr:rowOff>476250</xdr:rowOff>
    </xdr:to>
    <xdr:pic>
      <xdr:nvPicPr>
        <xdr:cNvPr id="15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430379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150</xdr:row>
      <xdr:rowOff>279400</xdr:rowOff>
    </xdr:from>
    <xdr:to>
      <xdr:col>10</xdr:col>
      <xdr:colOff>196850</xdr:colOff>
      <xdr:row>150</xdr:row>
      <xdr:rowOff>498475</xdr:rowOff>
    </xdr:to>
    <xdr:pic>
      <xdr:nvPicPr>
        <xdr:cNvPr id="15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43260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150</xdr:row>
      <xdr:rowOff>257175</xdr:rowOff>
    </xdr:from>
    <xdr:to>
      <xdr:col>10</xdr:col>
      <xdr:colOff>514350</xdr:colOff>
      <xdr:row>150</xdr:row>
      <xdr:rowOff>476250</xdr:rowOff>
    </xdr:to>
    <xdr:pic>
      <xdr:nvPicPr>
        <xdr:cNvPr id="15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0430379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150</xdr:row>
      <xdr:rowOff>279400</xdr:rowOff>
    </xdr:from>
    <xdr:to>
      <xdr:col>3</xdr:col>
      <xdr:colOff>196850</xdr:colOff>
      <xdr:row>150</xdr:row>
      <xdr:rowOff>498475</xdr:rowOff>
    </xdr:to>
    <xdr:pic>
      <xdr:nvPicPr>
        <xdr:cNvPr id="15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43260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150</xdr:row>
      <xdr:rowOff>257175</xdr:rowOff>
    </xdr:from>
    <xdr:to>
      <xdr:col>3</xdr:col>
      <xdr:colOff>514350</xdr:colOff>
      <xdr:row>150</xdr:row>
      <xdr:rowOff>476250</xdr:rowOff>
    </xdr:to>
    <xdr:pic>
      <xdr:nvPicPr>
        <xdr:cNvPr id="15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430379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150</xdr:row>
      <xdr:rowOff>279400</xdr:rowOff>
    </xdr:from>
    <xdr:to>
      <xdr:col>3</xdr:col>
      <xdr:colOff>196850</xdr:colOff>
      <xdr:row>150</xdr:row>
      <xdr:rowOff>498475</xdr:rowOff>
    </xdr:to>
    <xdr:pic>
      <xdr:nvPicPr>
        <xdr:cNvPr id="15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43260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150</xdr:row>
      <xdr:rowOff>279400</xdr:rowOff>
    </xdr:from>
    <xdr:to>
      <xdr:col>10</xdr:col>
      <xdr:colOff>196850</xdr:colOff>
      <xdr:row>150</xdr:row>
      <xdr:rowOff>498475</xdr:rowOff>
    </xdr:to>
    <xdr:pic>
      <xdr:nvPicPr>
        <xdr:cNvPr id="15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43260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150</xdr:row>
      <xdr:rowOff>279400</xdr:rowOff>
    </xdr:from>
    <xdr:to>
      <xdr:col>3</xdr:col>
      <xdr:colOff>196850</xdr:colOff>
      <xdr:row>150</xdr:row>
      <xdr:rowOff>498475</xdr:rowOff>
    </xdr:to>
    <xdr:pic>
      <xdr:nvPicPr>
        <xdr:cNvPr id="15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43260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150</xdr:row>
      <xdr:rowOff>279400</xdr:rowOff>
    </xdr:from>
    <xdr:to>
      <xdr:col>3</xdr:col>
      <xdr:colOff>196850</xdr:colOff>
      <xdr:row>150</xdr:row>
      <xdr:rowOff>498475</xdr:rowOff>
    </xdr:to>
    <xdr:pic>
      <xdr:nvPicPr>
        <xdr:cNvPr id="15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43260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150</xdr:row>
      <xdr:rowOff>279400</xdr:rowOff>
    </xdr:from>
    <xdr:to>
      <xdr:col>10</xdr:col>
      <xdr:colOff>196850</xdr:colOff>
      <xdr:row>150</xdr:row>
      <xdr:rowOff>498475</xdr:rowOff>
    </xdr:to>
    <xdr:pic>
      <xdr:nvPicPr>
        <xdr:cNvPr id="15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43260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150</xdr:row>
      <xdr:rowOff>279400</xdr:rowOff>
    </xdr:from>
    <xdr:to>
      <xdr:col>3</xdr:col>
      <xdr:colOff>196850</xdr:colOff>
      <xdr:row>150</xdr:row>
      <xdr:rowOff>498475</xdr:rowOff>
    </xdr:to>
    <xdr:pic>
      <xdr:nvPicPr>
        <xdr:cNvPr id="15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43260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150</xdr:row>
      <xdr:rowOff>228600</xdr:rowOff>
    </xdr:from>
    <xdr:to>
      <xdr:col>3</xdr:col>
      <xdr:colOff>260350</xdr:colOff>
      <xdr:row>150</xdr:row>
      <xdr:rowOff>447675</xdr:rowOff>
    </xdr:to>
    <xdr:pic>
      <xdr:nvPicPr>
        <xdr:cNvPr id="15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042752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150</xdr:row>
      <xdr:rowOff>231775</xdr:rowOff>
    </xdr:from>
    <xdr:to>
      <xdr:col>3</xdr:col>
      <xdr:colOff>539750</xdr:colOff>
      <xdr:row>150</xdr:row>
      <xdr:rowOff>450850</xdr:rowOff>
    </xdr:to>
    <xdr:pic>
      <xdr:nvPicPr>
        <xdr:cNvPr id="15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0427839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150</xdr:row>
      <xdr:rowOff>228600</xdr:rowOff>
    </xdr:from>
    <xdr:to>
      <xdr:col>10</xdr:col>
      <xdr:colOff>260350</xdr:colOff>
      <xdr:row>150</xdr:row>
      <xdr:rowOff>447675</xdr:rowOff>
    </xdr:to>
    <xdr:pic>
      <xdr:nvPicPr>
        <xdr:cNvPr id="15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042752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150</xdr:row>
      <xdr:rowOff>231775</xdr:rowOff>
    </xdr:from>
    <xdr:to>
      <xdr:col>10</xdr:col>
      <xdr:colOff>539750</xdr:colOff>
      <xdr:row>150</xdr:row>
      <xdr:rowOff>450850</xdr:rowOff>
    </xdr:to>
    <xdr:pic>
      <xdr:nvPicPr>
        <xdr:cNvPr id="15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0427839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150</xdr:row>
      <xdr:rowOff>228600</xdr:rowOff>
    </xdr:from>
    <xdr:to>
      <xdr:col>3</xdr:col>
      <xdr:colOff>260350</xdr:colOff>
      <xdr:row>150</xdr:row>
      <xdr:rowOff>447675</xdr:rowOff>
    </xdr:to>
    <xdr:pic>
      <xdr:nvPicPr>
        <xdr:cNvPr id="15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042752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150</xdr:row>
      <xdr:rowOff>231775</xdr:rowOff>
    </xdr:from>
    <xdr:to>
      <xdr:col>3</xdr:col>
      <xdr:colOff>539750</xdr:colOff>
      <xdr:row>150</xdr:row>
      <xdr:rowOff>450850</xdr:rowOff>
    </xdr:to>
    <xdr:pic>
      <xdr:nvPicPr>
        <xdr:cNvPr id="15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0427839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150</xdr:row>
      <xdr:rowOff>228600</xdr:rowOff>
    </xdr:from>
    <xdr:to>
      <xdr:col>3</xdr:col>
      <xdr:colOff>260350</xdr:colOff>
      <xdr:row>150</xdr:row>
      <xdr:rowOff>447675</xdr:rowOff>
    </xdr:to>
    <xdr:pic>
      <xdr:nvPicPr>
        <xdr:cNvPr id="15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042752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150</xdr:row>
      <xdr:rowOff>231775</xdr:rowOff>
    </xdr:from>
    <xdr:to>
      <xdr:col>3</xdr:col>
      <xdr:colOff>539750</xdr:colOff>
      <xdr:row>150</xdr:row>
      <xdr:rowOff>450850</xdr:rowOff>
    </xdr:to>
    <xdr:pic>
      <xdr:nvPicPr>
        <xdr:cNvPr id="15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0427839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150</xdr:row>
      <xdr:rowOff>228600</xdr:rowOff>
    </xdr:from>
    <xdr:to>
      <xdr:col>10</xdr:col>
      <xdr:colOff>260350</xdr:colOff>
      <xdr:row>150</xdr:row>
      <xdr:rowOff>447675</xdr:rowOff>
    </xdr:to>
    <xdr:pic>
      <xdr:nvPicPr>
        <xdr:cNvPr id="15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042752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150</xdr:row>
      <xdr:rowOff>231775</xdr:rowOff>
    </xdr:from>
    <xdr:to>
      <xdr:col>10</xdr:col>
      <xdr:colOff>539750</xdr:colOff>
      <xdr:row>150</xdr:row>
      <xdr:rowOff>450850</xdr:rowOff>
    </xdr:to>
    <xdr:pic>
      <xdr:nvPicPr>
        <xdr:cNvPr id="15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0427839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150</xdr:row>
      <xdr:rowOff>228600</xdr:rowOff>
    </xdr:from>
    <xdr:to>
      <xdr:col>3</xdr:col>
      <xdr:colOff>260350</xdr:colOff>
      <xdr:row>150</xdr:row>
      <xdr:rowOff>447675</xdr:rowOff>
    </xdr:to>
    <xdr:pic>
      <xdr:nvPicPr>
        <xdr:cNvPr id="15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042752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150</xdr:row>
      <xdr:rowOff>231775</xdr:rowOff>
    </xdr:from>
    <xdr:to>
      <xdr:col>3</xdr:col>
      <xdr:colOff>539750</xdr:colOff>
      <xdr:row>150</xdr:row>
      <xdr:rowOff>450850</xdr:rowOff>
    </xdr:to>
    <xdr:pic>
      <xdr:nvPicPr>
        <xdr:cNvPr id="15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0427839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150</xdr:row>
      <xdr:rowOff>228600</xdr:rowOff>
    </xdr:from>
    <xdr:to>
      <xdr:col>10</xdr:col>
      <xdr:colOff>260350</xdr:colOff>
      <xdr:row>150</xdr:row>
      <xdr:rowOff>447675</xdr:rowOff>
    </xdr:to>
    <xdr:pic>
      <xdr:nvPicPr>
        <xdr:cNvPr id="15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042752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150</xdr:row>
      <xdr:rowOff>231775</xdr:rowOff>
    </xdr:from>
    <xdr:to>
      <xdr:col>10</xdr:col>
      <xdr:colOff>539750</xdr:colOff>
      <xdr:row>150</xdr:row>
      <xdr:rowOff>450850</xdr:rowOff>
    </xdr:to>
    <xdr:pic>
      <xdr:nvPicPr>
        <xdr:cNvPr id="15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0427839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5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154</xdr:row>
      <xdr:rowOff>257175</xdr:rowOff>
    </xdr:from>
    <xdr:to>
      <xdr:col>3</xdr:col>
      <xdr:colOff>514350</xdr:colOff>
      <xdr:row>154</xdr:row>
      <xdr:rowOff>476250</xdr:rowOff>
    </xdr:to>
    <xdr:pic>
      <xdr:nvPicPr>
        <xdr:cNvPr id="15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75161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15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154</xdr:row>
      <xdr:rowOff>257175</xdr:rowOff>
    </xdr:from>
    <xdr:to>
      <xdr:col>10</xdr:col>
      <xdr:colOff>514350</xdr:colOff>
      <xdr:row>154</xdr:row>
      <xdr:rowOff>476250</xdr:rowOff>
    </xdr:to>
    <xdr:pic>
      <xdr:nvPicPr>
        <xdr:cNvPr id="15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075161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5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154</xdr:row>
      <xdr:rowOff>257175</xdr:rowOff>
    </xdr:from>
    <xdr:to>
      <xdr:col>3</xdr:col>
      <xdr:colOff>514350</xdr:colOff>
      <xdr:row>154</xdr:row>
      <xdr:rowOff>476250</xdr:rowOff>
    </xdr:to>
    <xdr:pic>
      <xdr:nvPicPr>
        <xdr:cNvPr id="15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75161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5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15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5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5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15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5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5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15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5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5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15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5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5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15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5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5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15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5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5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15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5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5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15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5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5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154</xdr:row>
      <xdr:rowOff>257175</xdr:rowOff>
    </xdr:from>
    <xdr:to>
      <xdr:col>3</xdr:col>
      <xdr:colOff>514350</xdr:colOff>
      <xdr:row>154</xdr:row>
      <xdr:rowOff>476250</xdr:rowOff>
    </xdr:to>
    <xdr:pic>
      <xdr:nvPicPr>
        <xdr:cNvPr id="15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75161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15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154</xdr:row>
      <xdr:rowOff>257175</xdr:rowOff>
    </xdr:from>
    <xdr:to>
      <xdr:col>10</xdr:col>
      <xdr:colOff>514350</xdr:colOff>
      <xdr:row>154</xdr:row>
      <xdr:rowOff>476250</xdr:rowOff>
    </xdr:to>
    <xdr:pic>
      <xdr:nvPicPr>
        <xdr:cNvPr id="15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075161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5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154</xdr:row>
      <xdr:rowOff>257175</xdr:rowOff>
    </xdr:from>
    <xdr:to>
      <xdr:col>3</xdr:col>
      <xdr:colOff>514350</xdr:colOff>
      <xdr:row>154</xdr:row>
      <xdr:rowOff>476250</xdr:rowOff>
    </xdr:to>
    <xdr:pic>
      <xdr:nvPicPr>
        <xdr:cNvPr id="16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75161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16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16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16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16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16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16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16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154</xdr:row>
      <xdr:rowOff>257175</xdr:rowOff>
    </xdr:from>
    <xdr:to>
      <xdr:col>3</xdr:col>
      <xdr:colOff>514350</xdr:colOff>
      <xdr:row>154</xdr:row>
      <xdr:rowOff>476250</xdr:rowOff>
    </xdr:to>
    <xdr:pic>
      <xdr:nvPicPr>
        <xdr:cNvPr id="16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75161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16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154</xdr:row>
      <xdr:rowOff>257175</xdr:rowOff>
    </xdr:from>
    <xdr:to>
      <xdr:col>10</xdr:col>
      <xdr:colOff>514350</xdr:colOff>
      <xdr:row>154</xdr:row>
      <xdr:rowOff>476250</xdr:rowOff>
    </xdr:to>
    <xdr:pic>
      <xdr:nvPicPr>
        <xdr:cNvPr id="16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075161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154</xdr:row>
      <xdr:rowOff>257175</xdr:rowOff>
    </xdr:from>
    <xdr:to>
      <xdr:col>3</xdr:col>
      <xdr:colOff>514350</xdr:colOff>
      <xdr:row>154</xdr:row>
      <xdr:rowOff>476250</xdr:rowOff>
    </xdr:to>
    <xdr:pic>
      <xdr:nvPicPr>
        <xdr:cNvPr id="16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75161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16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16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16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16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16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154</xdr:row>
      <xdr:rowOff>257175</xdr:rowOff>
    </xdr:from>
    <xdr:to>
      <xdr:col>3</xdr:col>
      <xdr:colOff>514350</xdr:colOff>
      <xdr:row>154</xdr:row>
      <xdr:rowOff>476250</xdr:rowOff>
    </xdr:to>
    <xdr:pic>
      <xdr:nvPicPr>
        <xdr:cNvPr id="16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75161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16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154</xdr:row>
      <xdr:rowOff>257175</xdr:rowOff>
    </xdr:from>
    <xdr:to>
      <xdr:col>10</xdr:col>
      <xdr:colOff>514350</xdr:colOff>
      <xdr:row>154</xdr:row>
      <xdr:rowOff>476250</xdr:rowOff>
    </xdr:to>
    <xdr:pic>
      <xdr:nvPicPr>
        <xdr:cNvPr id="16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075161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154</xdr:row>
      <xdr:rowOff>257175</xdr:rowOff>
    </xdr:from>
    <xdr:to>
      <xdr:col>3</xdr:col>
      <xdr:colOff>514350</xdr:colOff>
      <xdr:row>154</xdr:row>
      <xdr:rowOff>476250</xdr:rowOff>
    </xdr:to>
    <xdr:pic>
      <xdr:nvPicPr>
        <xdr:cNvPr id="16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75161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16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16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16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154</xdr:row>
      <xdr:rowOff>257175</xdr:rowOff>
    </xdr:from>
    <xdr:to>
      <xdr:col>3</xdr:col>
      <xdr:colOff>514350</xdr:colOff>
      <xdr:row>154</xdr:row>
      <xdr:rowOff>476250</xdr:rowOff>
    </xdr:to>
    <xdr:pic>
      <xdr:nvPicPr>
        <xdr:cNvPr id="16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75161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16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154</xdr:row>
      <xdr:rowOff>257175</xdr:rowOff>
    </xdr:from>
    <xdr:to>
      <xdr:col>10</xdr:col>
      <xdr:colOff>514350</xdr:colOff>
      <xdr:row>154</xdr:row>
      <xdr:rowOff>476250</xdr:rowOff>
    </xdr:to>
    <xdr:pic>
      <xdr:nvPicPr>
        <xdr:cNvPr id="16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075161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154</xdr:row>
      <xdr:rowOff>257175</xdr:rowOff>
    </xdr:from>
    <xdr:to>
      <xdr:col>3</xdr:col>
      <xdr:colOff>514350</xdr:colOff>
      <xdr:row>154</xdr:row>
      <xdr:rowOff>476250</xdr:rowOff>
    </xdr:to>
    <xdr:pic>
      <xdr:nvPicPr>
        <xdr:cNvPr id="16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75161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16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16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16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16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16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154</xdr:row>
      <xdr:rowOff>257175</xdr:rowOff>
    </xdr:from>
    <xdr:to>
      <xdr:col>3</xdr:col>
      <xdr:colOff>514350</xdr:colOff>
      <xdr:row>154</xdr:row>
      <xdr:rowOff>476250</xdr:rowOff>
    </xdr:to>
    <xdr:pic>
      <xdr:nvPicPr>
        <xdr:cNvPr id="16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75161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16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154</xdr:row>
      <xdr:rowOff>257175</xdr:rowOff>
    </xdr:from>
    <xdr:to>
      <xdr:col>10</xdr:col>
      <xdr:colOff>514350</xdr:colOff>
      <xdr:row>154</xdr:row>
      <xdr:rowOff>476250</xdr:rowOff>
    </xdr:to>
    <xdr:pic>
      <xdr:nvPicPr>
        <xdr:cNvPr id="16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075161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154</xdr:row>
      <xdr:rowOff>257175</xdr:rowOff>
    </xdr:from>
    <xdr:to>
      <xdr:col>3</xdr:col>
      <xdr:colOff>514350</xdr:colOff>
      <xdr:row>154</xdr:row>
      <xdr:rowOff>476250</xdr:rowOff>
    </xdr:to>
    <xdr:pic>
      <xdr:nvPicPr>
        <xdr:cNvPr id="16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75161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16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154</xdr:row>
      <xdr:rowOff>279400</xdr:rowOff>
    </xdr:from>
    <xdr:to>
      <xdr:col>10</xdr:col>
      <xdr:colOff>196850</xdr:colOff>
      <xdr:row>154</xdr:row>
      <xdr:rowOff>498475</xdr:rowOff>
    </xdr:to>
    <xdr:pic>
      <xdr:nvPicPr>
        <xdr:cNvPr id="16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154</xdr:row>
      <xdr:rowOff>279400</xdr:rowOff>
    </xdr:from>
    <xdr:to>
      <xdr:col>3</xdr:col>
      <xdr:colOff>196850</xdr:colOff>
      <xdr:row>154</xdr:row>
      <xdr:rowOff>498475</xdr:rowOff>
    </xdr:to>
    <xdr:pic>
      <xdr:nvPicPr>
        <xdr:cNvPr id="16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3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154</xdr:row>
      <xdr:rowOff>228600</xdr:rowOff>
    </xdr:from>
    <xdr:to>
      <xdr:col>3</xdr:col>
      <xdr:colOff>260350</xdr:colOff>
      <xdr:row>154</xdr:row>
      <xdr:rowOff>447675</xdr:rowOff>
    </xdr:to>
    <xdr:pic>
      <xdr:nvPicPr>
        <xdr:cNvPr id="16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074875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154</xdr:row>
      <xdr:rowOff>231775</xdr:rowOff>
    </xdr:from>
    <xdr:to>
      <xdr:col>3</xdr:col>
      <xdr:colOff>539750</xdr:colOff>
      <xdr:row>154</xdr:row>
      <xdr:rowOff>450850</xdr:rowOff>
    </xdr:to>
    <xdr:pic>
      <xdr:nvPicPr>
        <xdr:cNvPr id="16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074907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154</xdr:row>
      <xdr:rowOff>228600</xdr:rowOff>
    </xdr:from>
    <xdr:to>
      <xdr:col>10</xdr:col>
      <xdr:colOff>260350</xdr:colOff>
      <xdr:row>154</xdr:row>
      <xdr:rowOff>447675</xdr:rowOff>
    </xdr:to>
    <xdr:pic>
      <xdr:nvPicPr>
        <xdr:cNvPr id="16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074875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154</xdr:row>
      <xdr:rowOff>231775</xdr:rowOff>
    </xdr:from>
    <xdr:to>
      <xdr:col>10</xdr:col>
      <xdr:colOff>539750</xdr:colOff>
      <xdr:row>154</xdr:row>
      <xdr:rowOff>450850</xdr:rowOff>
    </xdr:to>
    <xdr:pic>
      <xdr:nvPicPr>
        <xdr:cNvPr id="16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074907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154</xdr:row>
      <xdr:rowOff>228600</xdr:rowOff>
    </xdr:from>
    <xdr:to>
      <xdr:col>3</xdr:col>
      <xdr:colOff>260350</xdr:colOff>
      <xdr:row>154</xdr:row>
      <xdr:rowOff>447675</xdr:rowOff>
    </xdr:to>
    <xdr:pic>
      <xdr:nvPicPr>
        <xdr:cNvPr id="16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074875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154</xdr:row>
      <xdr:rowOff>231775</xdr:rowOff>
    </xdr:from>
    <xdr:to>
      <xdr:col>3</xdr:col>
      <xdr:colOff>539750</xdr:colOff>
      <xdr:row>154</xdr:row>
      <xdr:rowOff>450850</xdr:rowOff>
    </xdr:to>
    <xdr:pic>
      <xdr:nvPicPr>
        <xdr:cNvPr id="16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074907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154</xdr:row>
      <xdr:rowOff>228600</xdr:rowOff>
    </xdr:from>
    <xdr:to>
      <xdr:col>3</xdr:col>
      <xdr:colOff>260350</xdr:colOff>
      <xdr:row>154</xdr:row>
      <xdr:rowOff>447675</xdr:rowOff>
    </xdr:to>
    <xdr:pic>
      <xdr:nvPicPr>
        <xdr:cNvPr id="16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074875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154</xdr:row>
      <xdr:rowOff>231775</xdr:rowOff>
    </xdr:from>
    <xdr:to>
      <xdr:col>3</xdr:col>
      <xdr:colOff>539750</xdr:colOff>
      <xdr:row>154</xdr:row>
      <xdr:rowOff>450850</xdr:rowOff>
    </xdr:to>
    <xdr:pic>
      <xdr:nvPicPr>
        <xdr:cNvPr id="16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074907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154</xdr:row>
      <xdr:rowOff>228600</xdr:rowOff>
    </xdr:from>
    <xdr:to>
      <xdr:col>10</xdr:col>
      <xdr:colOff>260350</xdr:colOff>
      <xdr:row>154</xdr:row>
      <xdr:rowOff>447675</xdr:rowOff>
    </xdr:to>
    <xdr:pic>
      <xdr:nvPicPr>
        <xdr:cNvPr id="16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074875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154</xdr:row>
      <xdr:rowOff>231775</xdr:rowOff>
    </xdr:from>
    <xdr:to>
      <xdr:col>10</xdr:col>
      <xdr:colOff>539750</xdr:colOff>
      <xdr:row>154</xdr:row>
      <xdr:rowOff>450850</xdr:rowOff>
    </xdr:to>
    <xdr:pic>
      <xdr:nvPicPr>
        <xdr:cNvPr id="17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074907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154</xdr:row>
      <xdr:rowOff>228600</xdr:rowOff>
    </xdr:from>
    <xdr:to>
      <xdr:col>3</xdr:col>
      <xdr:colOff>260350</xdr:colOff>
      <xdr:row>154</xdr:row>
      <xdr:rowOff>447675</xdr:rowOff>
    </xdr:to>
    <xdr:pic>
      <xdr:nvPicPr>
        <xdr:cNvPr id="17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074875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154</xdr:row>
      <xdr:rowOff>231775</xdr:rowOff>
    </xdr:from>
    <xdr:to>
      <xdr:col>3</xdr:col>
      <xdr:colOff>539750</xdr:colOff>
      <xdr:row>154</xdr:row>
      <xdr:rowOff>450850</xdr:rowOff>
    </xdr:to>
    <xdr:pic>
      <xdr:nvPicPr>
        <xdr:cNvPr id="17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074907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154</xdr:row>
      <xdr:rowOff>228600</xdr:rowOff>
    </xdr:from>
    <xdr:to>
      <xdr:col>10</xdr:col>
      <xdr:colOff>260350</xdr:colOff>
      <xdr:row>154</xdr:row>
      <xdr:rowOff>447675</xdr:rowOff>
    </xdr:to>
    <xdr:pic>
      <xdr:nvPicPr>
        <xdr:cNvPr id="17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074875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154</xdr:row>
      <xdr:rowOff>231775</xdr:rowOff>
    </xdr:from>
    <xdr:to>
      <xdr:col>10</xdr:col>
      <xdr:colOff>539750</xdr:colOff>
      <xdr:row>154</xdr:row>
      <xdr:rowOff>450850</xdr:rowOff>
    </xdr:to>
    <xdr:pic>
      <xdr:nvPicPr>
        <xdr:cNvPr id="17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074907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160</xdr:row>
      <xdr:rowOff>279400</xdr:rowOff>
    </xdr:from>
    <xdr:to>
      <xdr:col>3</xdr:col>
      <xdr:colOff>196850</xdr:colOff>
      <xdr:row>160</xdr:row>
      <xdr:rowOff>498475</xdr:rowOff>
    </xdr:to>
    <xdr:pic>
      <xdr:nvPicPr>
        <xdr:cNvPr id="17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737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160</xdr:row>
      <xdr:rowOff>257175</xdr:rowOff>
    </xdr:from>
    <xdr:to>
      <xdr:col>3</xdr:col>
      <xdr:colOff>514350</xdr:colOff>
      <xdr:row>160</xdr:row>
      <xdr:rowOff>476250</xdr:rowOff>
    </xdr:to>
    <xdr:pic>
      <xdr:nvPicPr>
        <xdr:cNvPr id="17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973561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160</xdr:row>
      <xdr:rowOff>279400</xdr:rowOff>
    </xdr:from>
    <xdr:to>
      <xdr:col>10</xdr:col>
      <xdr:colOff>196850</xdr:colOff>
      <xdr:row>160</xdr:row>
      <xdr:rowOff>498475</xdr:rowOff>
    </xdr:to>
    <xdr:pic>
      <xdr:nvPicPr>
        <xdr:cNvPr id="17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737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160</xdr:row>
      <xdr:rowOff>257175</xdr:rowOff>
    </xdr:from>
    <xdr:to>
      <xdr:col>10</xdr:col>
      <xdr:colOff>514350</xdr:colOff>
      <xdr:row>160</xdr:row>
      <xdr:rowOff>476250</xdr:rowOff>
    </xdr:to>
    <xdr:pic>
      <xdr:nvPicPr>
        <xdr:cNvPr id="17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973561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160</xdr:row>
      <xdr:rowOff>279400</xdr:rowOff>
    </xdr:from>
    <xdr:to>
      <xdr:col>3</xdr:col>
      <xdr:colOff>196850</xdr:colOff>
      <xdr:row>160</xdr:row>
      <xdr:rowOff>498475</xdr:rowOff>
    </xdr:to>
    <xdr:pic>
      <xdr:nvPicPr>
        <xdr:cNvPr id="17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737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160</xdr:row>
      <xdr:rowOff>257175</xdr:rowOff>
    </xdr:from>
    <xdr:to>
      <xdr:col>3</xdr:col>
      <xdr:colOff>514350</xdr:colOff>
      <xdr:row>160</xdr:row>
      <xdr:rowOff>476250</xdr:rowOff>
    </xdr:to>
    <xdr:pic>
      <xdr:nvPicPr>
        <xdr:cNvPr id="17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973561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160</xdr:row>
      <xdr:rowOff>279400</xdr:rowOff>
    </xdr:from>
    <xdr:to>
      <xdr:col>3</xdr:col>
      <xdr:colOff>196850</xdr:colOff>
      <xdr:row>160</xdr:row>
      <xdr:rowOff>498475</xdr:rowOff>
    </xdr:to>
    <xdr:pic>
      <xdr:nvPicPr>
        <xdr:cNvPr id="17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737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160</xdr:row>
      <xdr:rowOff>279400</xdr:rowOff>
    </xdr:from>
    <xdr:to>
      <xdr:col>10</xdr:col>
      <xdr:colOff>196850</xdr:colOff>
      <xdr:row>160</xdr:row>
      <xdr:rowOff>498475</xdr:rowOff>
    </xdr:to>
    <xdr:pic>
      <xdr:nvPicPr>
        <xdr:cNvPr id="17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737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160</xdr:row>
      <xdr:rowOff>279400</xdr:rowOff>
    </xdr:from>
    <xdr:to>
      <xdr:col>3</xdr:col>
      <xdr:colOff>196850</xdr:colOff>
      <xdr:row>160</xdr:row>
      <xdr:rowOff>498475</xdr:rowOff>
    </xdr:to>
    <xdr:pic>
      <xdr:nvPicPr>
        <xdr:cNvPr id="17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737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160</xdr:row>
      <xdr:rowOff>279400</xdr:rowOff>
    </xdr:from>
    <xdr:to>
      <xdr:col>3</xdr:col>
      <xdr:colOff>196850</xdr:colOff>
      <xdr:row>160</xdr:row>
      <xdr:rowOff>498475</xdr:rowOff>
    </xdr:to>
    <xdr:pic>
      <xdr:nvPicPr>
        <xdr:cNvPr id="17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737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160</xdr:row>
      <xdr:rowOff>279400</xdr:rowOff>
    </xdr:from>
    <xdr:to>
      <xdr:col>10</xdr:col>
      <xdr:colOff>196850</xdr:colOff>
      <xdr:row>160</xdr:row>
      <xdr:rowOff>498475</xdr:rowOff>
    </xdr:to>
    <xdr:pic>
      <xdr:nvPicPr>
        <xdr:cNvPr id="17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737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160</xdr:row>
      <xdr:rowOff>279400</xdr:rowOff>
    </xdr:from>
    <xdr:to>
      <xdr:col>3</xdr:col>
      <xdr:colOff>196850</xdr:colOff>
      <xdr:row>160</xdr:row>
      <xdr:rowOff>498475</xdr:rowOff>
    </xdr:to>
    <xdr:pic>
      <xdr:nvPicPr>
        <xdr:cNvPr id="17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737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160</xdr:row>
      <xdr:rowOff>279400</xdr:rowOff>
    </xdr:from>
    <xdr:to>
      <xdr:col>3</xdr:col>
      <xdr:colOff>196850</xdr:colOff>
      <xdr:row>160</xdr:row>
      <xdr:rowOff>498475</xdr:rowOff>
    </xdr:to>
    <xdr:pic>
      <xdr:nvPicPr>
        <xdr:cNvPr id="17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737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160</xdr:row>
      <xdr:rowOff>279400</xdr:rowOff>
    </xdr:from>
    <xdr:to>
      <xdr:col>10</xdr:col>
      <xdr:colOff>196850</xdr:colOff>
      <xdr:row>160</xdr:row>
      <xdr:rowOff>498475</xdr:rowOff>
    </xdr:to>
    <xdr:pic>
      <xdr:nvPicPr>
        <xdr:cNvPr id="17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737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160</xdr:row>
      <xdr:rowOff>279400</xdr:rowOff>
    </xdr:from>
    <xdr:to>
      <xdr:col>3</xdr:col>
      <xdr:colOff>196850</xdr:colOff>
      <xdr:row>160</xdr:row>
      <xdr:rowOff>498475</xdr:rowOff>
    </xdr:to>
    <xdr:pic>
      <xdr:nvPicPr>
        <xdr:cNvPr id="17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737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160</xdr:row>
      <xdr:rowOff>279400</xdr:rowOff>
    </xdr:from>
    <xdr:to>
      <xdr:col>3</xdr:col>
      <xdr:colOff>196850</xdr:colOff>
      <xdr:row>160</xdr:row>
      <xdr:rowOff>498475</xdr:rowOff>
    </xdr:to>
    <xdr:pic>
      <xdr:nvPicPr>
        <xdr:cNvPr id="17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737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160</xdr:row>
      <xdr:rowOff>279400</xdr:rowOff>
    </xdr:from>
    <xdr:to>
      <xdr:col>10</xdr:col>
      <xdr:colOff>196850</xdr:colOff>
      <xdr:row>160</xdr:row>
      <xdr:rowOff>498475</xdr:rowOff>
    </xdr:to>
    <xdr:pic>
      <xdr:nvPicPr>
        <xdr:cNvPr id="17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737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160</xdr:row>
      <xdr:rowOff>279400</xdr:rowOff>
    </xdr:from>
    <xdr:to>
      <xdr:col>3</xdr:col>
      <xdr:colOff>196850</xdr:colOff>
      <xdr:row>160</xdr:row>
      <xdr:rowOff>498475</xdr:rowOff>
    </xdr:to>
    <xdr:pic>
      <xdr:nvPicPr>
        <xdr:cNvPr id="17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737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160</xdr:row>
      <xdr:rowOff>279400</xdr:rowOff>
    </xdr:from>
    <xdr:to>
      <xdr:col>3</xdr:col>
      <xdr:colOff>196850</xdr:colOff>
      <xdr:row>160</xdr:row>
      <xdr:rowOff>498475</xdr:rowOff>
    </xdr:to>
    <xdr:pic>
      <xdr:nvPicPr>
        <xdr:cNvPr id="17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737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160</xdr:row>
      <xdr:rowOff>279400</xdr:rowOff>
    </xdr:from>
    <xdr:to>
      <xdr:col>10</xdr:col>
      <xdr:colOff>196850</xdr:colOff>
      <xdr:row>160</xdr:row>
      <xdr:rowOff>498475</xdr:rowOff>
    </xdr:to>
    <xdr:pic>
      <xdr:nvPicPr>
        <xdr:cNvPr id="17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737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160</xdr:row>
      <xdr:rowOff>279400</xdr:rowOff>
    </xdr:from>
    <xdr:to>
      <xdr:col>3</xdr:col>
      <xdr:colOff>196850</xdr:colOff>
      <xdr:row>160</xdr:row>
      <xdr:rowOff>498475</xdr:rowOff>
    </xdr:to>
    <xdr:pic>
      <xdr:nvPicPr>
        <xdr:cNvPr id="17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737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160</xdr:row>
      <xdr:rowOff>279400</xdr:rowOff>
    </xdr:from>
    <xdr:to>
      <xdr:col>3</xdr:col>
      <xdr:colOff>196850</xdr:colOff>
      <xdr:row>160</xdr:row>
      <xdr:rowOff>498475</xdr:rowOff>
    </xdr:to>
    <xdr:pic>
      <xdr:nvPicPr>
        <xdr:cNvPr id="17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737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160</xdr:row>
      <xdr:rowOff>257175</xdr:rowOff>
    </xdr:from>
    <xdr:to>
      <xdr:col>3</xdr:col>
      <xdr:colOff>514350</xdr:colOff>
      <xdr:row>160</xdr:row>
      <xdr:rowOff>476250</xdr:rowOff>
    </xdr:to>
    <xdr:pic>
      <xdr:nvPicPr>
        <xdr:cNvPr id="17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973561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160</xdr:row>
      <xdr:rowOff>279400</xdr:rowOff>
    </xdr:from>
    <xdr:to>
      <xdr:col>10</xdr:col>
      <xdr:colOff>196850</xdr:colOff>
      <xdr:row>160</xdr:row>
      <xdr:rowOff>498475</xdr:rowOff>
    </xdr:to>
    <xdr:pic>
      <xdr:nvPicPr>
        <xdr:cNvPr id="17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737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160</xdr:row>
      <xdr:rowOff>257175</xdr:rowOff>
    </xdr:from>
    <xdr:to>
      <xdr:col>10</xdr:col>
      <xdr:colOff>514350</xdr:colOff>
      <xdr:row>160</xdr:row>
      <xdr:rowOff>476250</xdr:rowOff>
    </xdr:to>
    <xdr:pic>
      <xdr:nvPicPr>
        <xdr:cNvPr id="17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973561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160</xdr:row>
      <xdr:rowOff>279400</xdr:rowOff>
    </xdr:from>
    <xdr:to>
      <xdr:col>3</xdr:col>
      <xdr:colOff>196850</xdr:colOff>
      <xdr:row>160</xdr:row>
      <xdr:rowOff>498475</xdr:rowOff>
    </xdr:to>
    <xdr:pic>
      <xdr:nvPicPr>
        <xdr:cNvPr id="17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737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160</xdr:row>
      <xdr:rowOff>257175</xdr:rowOff>
    </xdr:from>
    <xdr:to>
      <xdr:col>3</xdr:col>
      <xdr:colOff>514350</xdr:colOff>
      <xdr:row>160</xdr:row>
      <xdr:rowOff>476250</xdr:rowOff>
    </xdr:to>
    <xdr:pic>
      <xdr:nvPicPr>
        <xdr:cNvPr id="17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973561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160</xdr:row>
      <xdr:rowOff>279400</xdr:rowOff>
    </xdr:from>
    <xdr:to>
      <xdr:col>3</xdr:col>
      <xdr:colOff>196850</xdr:colOff>
      <xdr:row>160</xdr:row>
      <xdr:rowOff>498475</xdr:rowOff>
    </xdr:to>
    <xdr:pic>
      <xdr:nvPicPr>
        <xdr:cNvPr id="17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737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160</xdr:row>
      <xdr:rowOff>279400</xdr:rowOff>
    </xdr:from>
    <xdr:to>
      <xdr:col>10</xdr:col>
      <xdr:colOff>196850</xdr:colOff>
      <xdr:row>160</xdr:row>
      <xdr:rowOff>498475</xdr:rowOff>
    </xdr:to>
    <xdr:pic>
      <xdr:nvPicPr>
        <xdr:cNvPr id="17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737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160</xdr:row>
      <xdr:rowOff>279400</xdr:rowOff>
    </xdr:from>
    <xdr:to>
      <xdr:col>3</xdr:col>
      <xdr:colOff>196850</xdr:colOff>
      <xdr:row>160</xdr:row>
      <xdr:rowOff>498475</xdr:rowOff>
    </xdr:to>
    <xdr:pic>
      <xdr:nvPicPr>
        <xdr:cNvPr id="17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737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160</xdr:row>
      <xdr:rowOff>279400</xdr:rowOff>
    </xdr:from>
    <xdr:to>
      <xdr:col>3</xdr:col>
      <xdr:colOff>196850</xdr:colOff>
      <xdr:row>160</xdr:row>
      <xdr:rowOff>498475</xdr:rowOff>
    </xdr:to>
    <xdr:pic>
      <xdr:nvPicPr>
        <xdr:cNvPr id="17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737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160</xdr:row>
      <xdr:rowOff>279400</xdr:rowOff>
    </xdr:from>
    <xdr:to>
      <xdr:col>10</xdr:col>
      <xdr:colOff>196850</xdr:colOff>
      <xdr:row>160</xdr:row>
      <xdr:rowOff>498475</xdr:rowOff>
    </xdr:to>
    <xdr:pic>
      <xdr:nvPicPr>
        <xdr:cNvPr id="17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737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160</xdr:row>
      <xdr:rowOff>279400</xdr:rowOff>
    </xdr:from>
    <xdr:to>
      <xdr:col>3</xdr:col>
      <xdr:colOff>196850</xdr:colOff>
      <xdr:row>160</xdr:row>
      <xdr:rowOff>498475</xdr:rowOff>
    </xdr:to>
    <xdr:pic>
      <xdr:nvPicPr>
        <xdr:cNvPr id="17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737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160</xdr:row>
      <xdr:rowOff>228600</xdr:rowOff>
    </xdr:from>
    <xdr:to>
      <xdr:col>3</xdr:col>
      <xdr:colOff>260350</xdr:colOff>
      <xdr:row>160</xdr:row>
      <xdr:rowOff>447675</xdr:rowOff>
    </xdr:to>
    <xdr:pic>
      <xdr:nvPicPr>
        <xdr:cNvPr id="17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973275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160</xdr:row>
      <xdr:rowOff>231775</xdr:rowOff>
    </xdr:from>
    <xdr:to>
      <xdr:col>3</xdr:col>
      <xdr:colOff>539750</xdr:colOff>
      <xdr:row>160</xdr:row>
      <xdr:rowOff>450850</xdr:rowOff>
    </xdr:to>
    <xdr:pic>
      <xdr:nvPicPr>
        <xdr:cNvPr id="17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973307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160</xdr:row>
      <xdr:rowOff>228600</xdr:rowOff>
    </xdr:from>
    <xdr:to>
      <xdr:col>10</xdr:col>
      <xdr:colOff>260350</xdr:colOff>
      <xdr:row>160</xdr:row>
      <xdr:rowOff>447675</xdr:rowOff>
    </xdr:to>
    <xdr:pic>
      <xdr:nvPicPr>
        <xdr:cNvPr id="17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973275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160</xdr:row>
      <xdr:rowOff>231775</xdr:rowOff>
    </xdr:from>
    <xdr:to>
      <xdr:col>10</xdr:col>
      <xdr:colOff>539750</xdr:colOff>
      <xdr:row>160</xdr:row>
      <xdr:rowOff>450850</xdr:rowOff>
    </xdr:to>
    <xdr:pic>
      <xdr:nvPicPr>
        <xdr:cNvPr id="17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973307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160</xdr:row>
      <xdr:rowOff>228600</xdr:rowOff>
    </xdr:from>
    <xdr:to>
      <xdr:col>3</xdr:col>
      <xdr:colOff>260350</xdr:colOff>
      <xdr:row>160</xdr:row>
      <xdr:rowOff>447675</xdr:rowOff>
    </xdr:to>
    <xdr:pic>
      <xdr:nvPicPr>
        <xdr:cNvPr id="17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973275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160</xdr:row>
      <xdr:rowOff>231775</xdr:rowOff>
    </xdr:from>
    <xdr:to>
      <xdr:col>3</xdr:col>
      <xdr:colOff>539750</xdr:colOff>
      <xdr:row>160</xdr:row>
      <xdr:rowOff>450850</xdr:rowOff>
    </xdr:to>
    <xdr:pic>
      <xdr:nvPicPr>
        <xdr:cNvPr id="17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973307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160</xdr:row>
      <xdr:rowOff>228600</xdr:rowOff>
    </xdr:from>
    <xdr:to>
      <xdr:col>3</xdr:col>
      <xdr:colOff>260350</xdr:colOff>
      <xdr:row>160</xdr:row>
      <xdr:rowOff>447675</xdr:rowOff>
    </xdr:to>
    <xdr:pic>
      <xdr:nvPicPr>
        <xdr:cNvPr id="17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973275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160</xdr:row>
      <xdr:rowOff>231775</xdr:rowOff>
    </xdr:from>
    <xdr:to>
      <xdr:col>3</xdr:col>
      <xdr:colOff>539750</xdr:colOff>
      <xdr:row>160</xdr:row>
      <xdr:rowOff>450850</xdr:rowOff>
    </xdr:to>
    <xdr:pic>
      <xdr:nvPicPr>
        <xdr:cNvPr id="17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973307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160</xdr:row>
      <xdr:rowOff>228600</xdr:rowOff>
    </xdr:from>
    <xdr:to>
      <xdr:col>10</xdr:col>
      <xdr:colOff>260350</xdr:colOff>
      <xdr:row>160</xdr:row>
      <xdr:rowOff>447675</xdr:rowOff>
    </xdr:to>
    <xdr:pic>
      <xdr:nvPicPr>
        <xdr:cNvPr id="17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973275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160</xdr:row>
      <xdr:rowOff>231775</xdr:rowOff>
    </xdr:from>
    <xdr:to>
      <xdr:col>10</xdr:col>
      <xdr:colOff>539750</xdr:colOff>
      <xdr:row>160</xdr:row>
      <xdr:rowOff>450850</xdr:rowOff>
    </xdr:to>
    <xdr:pic>
      <xdr:nvPicPr>
        <xdr:cNvPr id="17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973307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160</xdr:row>
      <xdr:rowOff>228600</xdr:rowOff>
    </xdr:from>
    <xdr:to>
      <xdr:col>3</xdr:col>
      <xdr:colOff>260350</xdr:colOff>
      <xdr:row>160</xdr:row>
      <xdr:rowOff>447675</xdr:rowOff>
    </xdr:to>
    <xdr:pic>
      <xdr:nvPicPr>
        <xdr:cNvPr id="17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973275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160</xdr:row>
      <xdr:rowOff>231775</xdr:rowOff>
    </xdr:from>
    <xdr:to>
      <xdr:col>3</xdr:col>
      <xdr:colOff>539750</xdr:colOff>
      <xdr:row>160</xdr:row>
      <xdr:rowOff>450850</xdr:rowOff>
    </xdr:to>
    <xdr:pic>
      <xdr:nvPicPr>
        <xdr:cNvPr id="17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973307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160</xdr:row>
      <xdr:rowOff>228600</xdr:rowOff>
    </xdr:from>
    <xdr:to>
      <xdr:col>10</xdr:col>
      <xdr:colOff>260350</xdr:colOff>
      <xdr:row>160</xdr:row>
      <xdr:rowOff>447675</xdr:rowOff>
    </xdr:to>
    <xdr:pic>
      <xdr:nvPicPr>
        <xdr:cNvPr id="17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973275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160</xdr:row>
      <xdr:rowOff>231775</xdr:rowOff>
    </xdr:from>
    <xdr:to>
      <xdr:col>10</xdr:col>
      <xdr:colOff>539750</xdr:colOff>
      <xdr:row>160</xdr:row>
      <xdr:rowOff>450850</xdr:rowOff>
    </xdr:to>
    <xdr:pic>
      <xdr:nvPicPr>
        <xdr:cNvPr id="17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973307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7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164</xdr:row>
      <xdr:rowOff>257175</xdr:rowOff>
    </xdr:from>
    <xdr:to>
      <xdr:col>10</xdr:col>
      <xdr:colOff>514350</xdr:colOff>
      <xdr:row>164</xdr:row>
      <xdr:rowOff>476250</xdr:rowOff>
    </xdr:to>
    <xdr:pic>
      <xdr:nvPicPr>
        <xdr:cNvPr id="17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14482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7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164</xdr:row>
      <xdr:rowOff>257175</xdr:rowOff>
    </xdr:from>
    <xdr:to>
      <xdr:col>3</xdr:col>
      <xdr:colOff>514350</xdr:colOff>
      <xdr:row>164</xdr:row>
      <xdr:rowOff>476250</xdr:rowOff>
    </xdr:to>
    <xdr:pic>
      <xdr:nvPicPr>
        <xdr:cNvPr id="17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14482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7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164</xdr:row>
      <xdr:rowOff>257175</xdr:rowOff>
    </xdr:from>
    <xdr:to>
      <xdr:col>3</xdr:col>
      <xdr:colOff>514350</xdr:colOff>
      <xdr:row>164</xdr:row>
      <xdr:rowOff>476250</xdr:rowOff>
    </xdr:to>
    <xdr:pic>
      <xdr:nvPicPr>
        <xdr:cNvPr id="17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14482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7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7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7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7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7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7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7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7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7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7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7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7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7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164</xdr:row>
      <xdr:rowOff>257175</xdr:rowOff>
    </xdr:from>
    <xdr:to>
      <xdr:col>3</xdr:col>
      <xdr:colOff>514350</xdr:colOff>
      <xdr:row>164</xdr:row>
      <xdr:rowOff>476250</xdr:rowOff>
    </xdr:to>
    <xdr:pic>
      <xdr:nvPicPr>
        <xdr:cNvPr id="17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14482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7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164</xdr:row>
      <xdr:rowOff>257175</xdr:rowOff>
    </xdr:from>
    <xdr:to>
      <xdr:col>10</xdr:col>
      <xdr:colOff>514350</xdr:colOff>
      <xdr:row>164</xdr:row>
      <xdr:rowOff>476250</xdr:rowOff>
    </xdr:to>
    <xdr:pic>
      <xdr:nvPicPr>
        <xdr:cNvPr id="17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14482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7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164</xdr:row>
      <xdr:rowOff>257175</xdr:rowOff>
    </xdr:from>
    <xdr:to>
      <xdr:col>3</xdr:col>
      <xdr:colOff>514350</xdr:colOff>
      <xdr:row>164</xdr:row>
      <xdr:rowOff>476250</xdr:rowOff>
    </xdr:to>
    <xdr:pic>
      <xdr:nvPicPr>
        <xdr:cNvPr id="17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14482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7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7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7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7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7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7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7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7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7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7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7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7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7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7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7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7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7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7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7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7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7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7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7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7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164</xdr:row>
      <xdr:rowOff>257175</xdr:rowOff>
    </xdr:from>
    <xdr:to>
      <xdr:col>3</xdr:col>
      <xdr:colOff>514350</xdr:colOff>
      <xdr:row>164</xdr:row>
      <xdr:rowOff>476250</xdr:rowOff>
    </xdr:to>
    <xdr:pic>
      <xdr:nvPicPr>
        <xdr:cNvPr id="18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14482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8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164</xdr:row>
      <xdr:rowOff>257175</xdr:rowOff>
    </xdr:from>
    <xdr:to>
      <xdr:col>10</xdr:col>
      <xdr:colOff>514350</xdr:colOff>
      <xdr:row>164</xdr:row>
      <xdr:rowOff>476250</xdr:rowOff>
    </xdr:to>
    <xdr:pic>
      <xdr:nvPicPr>
        <xdr:cNvPr id="18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14482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164</xdr:row>
      <xdr:rowOff>257175</xdr:rowOff>
    </xdr:from>
    <xdr:to>
      <xdr:col>3</xdr:col>
      <xdr:colOff>514350</xdr:colOff>
      <xdr:row>164</xdr:row>
      <xdr:rowOff>476250</xdr:rowOff>
    </xdr:to>
    <xdr:pic>
      <xdr:nvPicPr>
        <xdr:cNvPr id="18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14482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8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8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8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8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8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8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8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164</xdr:row>
      <xdr:rowOff>257175</xdr:rowOff>
    </xdr:from>
    <xdr:to>
      <xdr:col>3</xdr:col>
      <xdr:colOff>514350</xdr:colOff>
      <xdr:row>164</xdr:row>
      <xdr:rowOff>476250</xdr:rowOff>
    </xdr:to>
    <xdr:pic>
      <xdr:nvPicPr>
        <xdr:cNvPr id="18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14482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8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164</xdr:row>
      <xdr:rowOff>257175</xdr:rowOff>
    </xdr:from>
    <xdr:to>
      <xdr:col>10</xdr:col>
      <xdr:colOff>514350</xdr:colOff>
      <xdr:row>164</xdr:row>
      <xdr:rowOff>476250</xdr:rowOff>
    </xdr:to>
    <xdr:pic>
      <xdr:nvPicPr>
        <xdr:cNvPr id="18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14482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164</xdr:row>
      <xdr:rowOff>257175</xdr:rowOff>
    </xdr:from>
    <xdr:to>
      <xdr:col>3</xdr:col>
      <xdr:colOff>514350</xdr:colOff>
      <xdr:row>164</xdr:row>
      <xdr:rowOff>476250</xdr:rowOff>
    </xdr:to>
    <xdr:pic>
      <xdr:nvPicPr>
        <xdr:cNvPr id="18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14482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8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8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8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8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8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164</xdr:row>
      <xdr:rowOff>257175</xdr:rowOff>
    </xdr:from>
    <xdr:to>
      <xdr:col>3</xdr:col>
      <xdr:colOff>514350</xdr:colOff>
      <xdr:row>164</xdr:row>
      <xdr:rowOff>476250</xdr:rowOff>
    </xdr:to>
    <xdr:pic>
      <xdr:nvPicPr>
        <xdr:cNvPr id="18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14482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8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164</xdr:row>
      <xdr:rowOff>257175</xdr:rowOff>
    </xdr:from>
    <xdr:to>
      <xdr:col>10</xdr:col>
      <xdr:colOff>514350</xdr:colOff>
      <xdr:row>164</xdr:row>
      <xdr:rowOff>476250</xdr:rowOff>
    </xdr:to>
    <xdr:pic>
      <xdr:nvPicPr>
        <xdr:cNvPr id="18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14482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164</xdr:row>
      <xdr:rowOff>257175</xdr:rowOff>
    </xdr:from>
    <xdr:to>
      <xdr:col>3</xdr:col>
      <xdr:colOff>514350</xdr:colOff>
      <xdr:row>164</xdr:row>
      <xdr:rowOff>476250</xdr:rowOff>
    </xdr:to>
    <xdr:pic>
      <xdr:nvPicPr>
        <xdr:cNvPr id="18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14482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8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8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8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164</xdr:row>
      <xdr:rowOff>257175</xdr:rowOff>
    </xdr:from>
    <xdr:to>
      <xdr:col>3</xdr:col>
      <xdr:colOff>514350</xdr:colOff>
      <xdr:row>164</xdr:row>
      <xdr:rowOff>476250</xdr:rowOff>
    </xdr:to>
    <xdr:pic>
      <xdr:nvPicPr>
        <xdr:cNvPr id="18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14482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8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164</xdr:row>
      <xdr:rowOff>257175</xdr:rowOff>
    </xdr:from>
    <xdr:to>
      <xdr:col>10</xdr:col>
      <xdr:colOff>514350</xdr:colOff>
      <xdr:row>164</xdr:row>
      <xdr:rowOff>476250</xdr:rowOff>
    </xdr:to>
    <xdr:pic>
      <xdr:nvPicPr>
        <xdr:cNvPr id="18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14482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164</xdr:row>
      <xdr:rowOff>257175</xdr:rowOff>
    </xdr:from>
    <xdr:to>
      <xdr:col>3</xdr:col>
      <xdr:colOff>514350</xdr:colOff>
      <xdr:row>164</xdr:row>
      <xdr:rowOff>476250</xdr:rowOff>
    </xdr:to>
    <xdr:pic>
      <xdr:nvPicPr>
        <xdr:cNvPr id="18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14482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8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8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8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8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8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164</xdr:row>
      <xdr:rowOff>257175</xdr:rowOff>
    </xdr:from>
    <xdr:to>
      <xdr:col>3</xdr:col>
      <xdr:colOff>514350</xdr:colOff>
      <xdr:row>164</xdr:row>
      <xdr:rowOff>476250</xdr:rowOff>
    </xdr:to>
    <xdr:pic>
      <xdr:nvPicPr>
        <xdr:cNvPr id="18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14482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8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164</xdr:row>
      <xdr:rowOff>257175</xdr:rowOff>
    </xdr:from>
    <xdr:to>
      <xdr:col>10</xdr:col>
      <xdr:colOff>514350</xdr:colOff>
      <xdr:row>164</xdr:row>
      <xdr:rowOff>476250</xdr:rowOff>
    </xdr:to>
    <xdr:pic>
      <xdr:nvPicPr>
        <xdr:cNvPr id="18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14482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164</xdr:row>
      <xdr:rowOff>257175</xdr:rowOff>
    </xdr:from>
    <xdr:to>
      <xdr:col>3</xdr:col>
      <xdr:colOff>514350</xdr:colOff>
      <xdr:row>164</xdr:row>
      <xdr:rowOff>476250</xdr:rowOff>
    </xdr:to>
    <xdr:pic>
      <xdr:nvPicPr>
        <xdr:cNvPr id="18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14482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8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164</xdr:row>
      <xdr:rowOff>279400</xdr:rowOff>
    </xdr:from>
    <xdr:to>
      <xdr:col>10</xdr:col>
      <xdr:colOff>196850</xdr:colOff>
      <xdr:row>164</xdr:row>
      <xdr:rowOff>498475</xdr:rowOff>
    </xdr:to>
    <xdr:pic>
      <xdr:nvPicPr>
        <xdr:cNvPr id="18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164</xdr:row>
      <xdr:rowOff>279400</xdr:rowOff>
    </xdr:from>
    <xdr:to>
      <xdr:col>3</xdr:col>
      <xdr:colOff>196850</xdr:colOff>
      <xdr:row>164</xdr:row>
      <xdr:rowOff>498475</xdr:rowOff>
    </xdr:to>
    <xdr:pic>
      <xdr:nvPicPr>
        <xdr:cNvPr id="18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45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164</xdr:row>
      <xdr:rowOff>228600</xdr:rowOff>
    </xdr:from>
    <xdr:to>
      <xdr:col>3</xdr:col>
      <xdr:colOff>260350</xdr:colOff>
      <xdr:row>164</xdr:row>
      <xdr:rowOff>447675</xdr:rowOff>
    </xdr:to>
    <xdr:pic>
      <xdr:nvPicPr>
        <xdr:cNvPr id="18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144538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164</xdr:row>
      <xdr:rowOff>231775</xdr:rowOff>
    </xdr:from>
    <xdr:to>
      <xdr:col>3</xdr:col>
      <xdr:colOff>539750</xdr:colOff>
      <xdr:row>164</xdr:row>
      <xdr:rowOff>450850</xdr:rowOff>
    </xdr:to>
    <xdr:pic>
      <xdr:nvPicPr>
        <xdr:cNvPr id="18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144570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164</xdr:row>
      <xdr:rowOff>228600</xdr:rowOff>
    </xdr:from>
    <xdr:to>
      <xdr:col>10</xdr:col>
      <xdr:colOff>260350</xdr:colOff>
      <xdr:row>164</xdr:row>
      <xdr:rowOff>447675</xdr:rowOff>
    </xdr:to>
    <xdr:pic>
      <xdr:nvPicPr>
        <xdr:cNvPr id="18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144538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164</xdr:row>
      <xdr:rowOff>231775</xdr:rowOff>
    </xdr:from>
    <xdr:to>
      <xdr:col>10</xdr:col>
      <xdr:colOff>539750</xdr:colOff>
      <xdr:row>164</xdr:row>
      <xdr:rowOff>450850</xdr:rowOff>
    </xdr:to>
    <xdr:pic>
      <xdr:nvPicPr>
        <xdr:cNvPr id="18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144570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164</xdr:row>
      <xdr:rowOff>228600</xdr:rowOff>
    </xdr:from>
    <xdr:to>
      <xdr:col>3</xdr:col>
      <xdr:colOff>260350</xdr:colOff>
      <xdr:row>164</xdr:row>
      <xdr:rowOff>447675</xdr:rowOff>
    </xdr:to>
    <xdr:pic>
      <xdr:nvPicPr>
        <xdr:cNvPr id="19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144538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164</xdr:row>
      <xdr:rowOff>231775</xdr:rowOff>
    </xdr:from>
    <xdr:to>
      <xdr:col>3</xdr:col>
      <xdr:colOff>539750</xdr:colOff>
      <xdr:row>164</xdr:row>
      <xdr:rowOff>450850</xdr:rowOff>
    </xdr:to>
    <xdr:pic>
      <xdr:nvPicPr>
        <xdr:cNvPr id="19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144570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164</xdr:row>
      <xdr:rowOff>228600</xdr:rowOff>
    </xdr:from>
    <xdr:to>
      <xdr:col>3</xdr:col>
      <xdr:colOff>260350</xdr:colOff>
      <xdr:row>164</xdr:row>
      <xdr:rowOff>447675</xdr:rowOff>
    </xdr:to>
    <xdr:pic>
      <xdr:nvPicPr>
        <xdr:cNvPr id="19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144538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164</xdr:row>
      <xdr:rowOff>231775</xdr:rowOff>
    </xdr:from>
    <xdr:to>
      <xdr:col>3</xdr:col>
      <xdr:colOff>539750</xdr:colOff>
      <xdr:row>164</xdr:row>
      <xdr:rowOff>450850</xdr:rowOff>
    </xdr:to>
    <xdr:pic>
      <xdr:nvPicPr>
        <xdr:cNvPr id="19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144570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164</xdr:row>
      <xdr:rowOff>228600</xdr:rowOff>
    </xdr:from>
    <xdr:to>
      <xdr:col>10</xdr:col>
      <xdr:colOff>260350</xdr:colOff>
      <xdr:row>164</xdr:row>
      <xdr:rowOff>447675</xdr:rowOff>
    </xdr:to>
    <xdr:pic>
      <xdr:nvPicPr>
        <xdr:cNvPr id="19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144538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164</xdr:row>
      <xdr:rowOff>231775</xdr:rowOff>
    </xdr:from>
    <xdr:to>
      <xdr:col>10</xdr:col>
      <xdr:colOff>539750</xdr:colOff>
      <xdr:row>164</xdr:row>
      <xdr:rowOff>450850</xdr:rowOff>
    </xdr:to>
    <xdr:pic>
      <xdr:nvPicPr>
        <xdr:cNvPr id="19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144570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164</xdr:row>
      <xdr:rowOff>228600</xdr:rowOff>
    </xdr:from>
    <xdr:to>
      <xdr:col>3</xdr:col>
      <xdr:colOff>260350</xdr:colOff>
      <xdr:row>164</xdr:row>
      <xdr:rowOff>447675</xdr:rowOff>
    </xdr:to>
    <xdr:pic>
      <xdr:nvPicPr>
        <xdr:cNvPr id="19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144538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164</xdr:row>
      <xdr:rowOff>231775</xdr:rowOff>
    </xdr:from>
    <xdr:to>
      <xdr:col>3</xdr:col>
      <xdr:colOff>539750</xdr:colOff>
      <xdr:row>164</xdr:row>
      <xdr:rowOff>450850</xdr:rowOff>
    </xdr:to>
    <xdr:pic>
      <xdr:nvPicPr>
        <xdr:cNvPr id="19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144570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164</xdr:row>
      <xdr:rowOff>228600</xdr:rowOff>
    </xdr:from>
    <xdr:to>
      <xdr:col>10</xdr:col>
      <xdr:colOff>260350</xdr:colOff>
      <xdr:row>164</xdr:row>
      <xdr:rowOff>447675</xdr:rowOff>
    </xdr:to>
    <xdr:pic>
      <xdr:nvPicPr>
        <xdr:cNvPr id="19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144538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164</xdr:row>
      <xdr:rowOff>231775</xdr:rowOff>
    </xdr:from>
    <xdr:to>
      <xdr:col>10</xdr:col>
      <xdr:colOff>539750</xdr:colOff>
      <xdr:row>164</xdr:row>
      <xdr:rowOff>450850</xdr:rowOff>
    </xdr:to>
    <xdr:pic>
      <xdr:nvPicPr>
        <xdr:cNvPr id="19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144570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172</xdr:row>
      <xdr:rowOff>279400</xdr:rowOff>
    </xdr:from>
    <xdr:to>
      <xdr:col>3</xdr:col>
      <xdr:colOff>196850</xdr:colOff>
      <xdr:row>172</xdr:row>
      <xdr:rowOff>498475</xdr:rowOff>
    </xdr:to>
    <xdr:pic>
      <xdr:nvPicPr>
        <xdr:cNvPr id="19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15911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172</xdr:row>
      <xdr:rowOff>257175</xdr:rowOff>
    </xdr:from>
    <xdr:to>
      <xdr:col>3</xdr:col>
      <xdr:colOff>514350</xdr:colOff>
      <xdr:row>172</xdr:row>
      <xdr:rowOff>476250</xdr:rowOff>
    </xdr:to>
    <xdr:pic>
      <xdr:nvPicPr>
        <xdr:cNvPr id="19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115689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172</xdr:row>
      <xdr:rowOff>279400</xdr:rowOff>
    </xdr:from>
    <xdr:to>
      <xdr:col>10</xdr:col>
      <xdr:colOff>196850</xdr:colOff>
      <xdr:row>172</xdr:row>
      <xdr:rowOff>498475</xdr:rowOff>
    </xdr:to>
    <xdr:pic>
      <xdr:nvPicPr>
        <xdr:cNvPr id="19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15911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172</xdr:row>
      <xdr:rowOff>257175</xdr:rowOff>
    </xdr:from>
    <xdr:to>
      <xdr:col>10</xdr:col>
      <xdr:colOff>514350</xdr:colOff>
      <xdr:row>172</xdr:row>
      <xdr:rowOff>476250</xdr:rowOff>
    </xdr:to>
    <xdr:pic>
      <xdr:nvPicPr>
        <xdr:cNvPr id="19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115689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172</xdr:row>
      <xdr:rowOff>279400</xdr:rowOff>
    </xdr:from>
    <xdr:to>
      <xdr:col>3</xdr:col>
      <xdr:colOff>196850</xdr:colOff>
      <xdr:row>172</xdr:row>
      <xdr:rowOff>498475</xdr:rowOff>
    </xdr:to>
    <xdr:pic>
      <xdr:nvPicPr>
        <xdr:cNvPr id="19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15911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172</xdr:row>
      <xdr:rowOff>257175</xdr:rowOff>
    </xdr:from>
    <xdr:to>
      <xdr:col>3</xdr:col>
      <xdr:colOff>514350</xdr:colOff>
      <xdr:row>172</xdr:row>
      <xdr:rowOff>476250</xdr:rowOff>
    </xdr:to>
    <xdr:pic>
      <xdr:nvPicPr>
        <xdr:cNvPr id="19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115689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172</xdr:row>
      <xdr:rowOff>279400</xdr:rowOff>
    </xdr:from>
    <xdr:to>
      <xdr:col>3</xdr:col>
      <xdr:colOff>196850</xdr:colOff>
      <xdr:row>172</xdr:row>
      <xdr:rowOff>498475</xdr:rowOff>
    </xdr:to>
    <xdr:pic>
      <xdr:nvPicPr>
        <xdr:cNvPr id="19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15911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172</xdr:row>
      <xdr:rowOff>279400</xdr:rowOff>
    </xdr:from>
    <xdr:to>
      <xdr:col>10</xdr:col>
      <xdr:colOff>196850</xdr:colOff>
      <xdr:row>172</xdr:row>
      <xdr:rowOff>498475</xdr:rowOff>
    </xdr:to>
    <xdr:pic>
      <xdr:nvPicPr>
        <xdr:cNvPr id="19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15911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172</xdr:row>
      <xdr:rowOff>279400</xdr:rowOff>
    </xdr:from>
    <xdr:to>
      <xdr:col>3</xdr:col>
      <xdr:colOff>196850</xdr:colOff>
      <xdr:row>172</xdr:row>
      <xdr:rowOff>498475</xdr:rowOff>
    </xdr:to>
    <xdr:pic>
      <xdr:nvPicPr>
        <xdr:cNvPr id="19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15911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172</xdr:row>
      <xdr:rowOff>279400</xdr:rowOff>
    </xdr:from>
    <xdr:to>
      <xdr:col>3</xdr:col>
      <xdr:colOff>196850</xdr:colOff>
      <xdr:row>172</xdr:row>
      <xdr:rowOff>498475</xdr:rowOff>
    </xdr:to>
    <xdr:pic>
      <xdr:nvPicPr>
        <xdr:cNvPr id="19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15911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172</xdr:row>
      <xdr:rowOff>279400</xdr:rowOff>
    </xdr:from>
    <xdr:to>
      <xdr:col>10</xdr:col>
      <xdr:colOff>196850</xdr:colOff>
      <xdr:row>172</xdr:row>
      <xdr:rowOff>498475</xdr:rowOff>
    </xdr:to>
    <xdr:pic>
      <xdr:nvPicPr>
        <xdr:cNvPr id="19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15911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172</xdr:row>
      <xdr:rowOff>279400</xdr:rowOff>
    </xdr:from>
    <xdr:to>
      <xdr:col>3</xdr:col>
      <xdr:colOff>196850</xdr:colOff>
      <xdr:row>172</xdr:row>
      <xdr:rowOff>498475</xdr:rowOff>
    </xdr:to>
    <xdr:pic>
      <xdr:nvPicPr>
        <xdr:cNvPr id="19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15911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172</xdr:row>
      <xdr:rowOff>279400</xdr:rowOff>
    </xdr:from>
    <xdr:to>
      <xdr:col>3</xdr:col>
      <xdr:colOff>196850</xdr:colOff>
      <xdr:row>172</xdr:row>
      <xdr:rowOff>498475</xdr:rowOff>
    </xdr:to>
    <xdr:pic>
      <xdr:nvPicPr>
        <xdr:cNvPr id="19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15911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172</xdr:row>
      <xdr:rowOff>279400</xdr:rowOff>
    </xdr:from>
    <xdr:to>
      <xdr:col>10</xdr:col>
      <xdr:colOff>196850</xdr:colOff>
      <xdr:row>172</xdr:row>
      <xdr:rowOff>498475</xdr:rowOff>
    </xdr:to>
    <xdr:pic>
      <xdr:nvPicPr>
        <xdr:cNvPr id="19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15911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172</xdr:row>
      <xdr:rowOff>279400</xdr:rowOff>
    </xdr:from>
    <xdr:to>
      <xdr:col>3</xdr:col>
      <xdr:colOff>196850</xdr:colOff>
      <xdr:row>172</xdr:row>
      <xdr:rowOff>498475</xdr:rowOff>
    </xdr:to>
    <xdr:pic>
      <xdr:nvPicPr>
        <xdr:cNvPr id="19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15911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172</xdr:row>
      <xdr:rowOff>279400</xdr:rowOff>
    </xdr:from>
    <xdr:to>
      <xdr:col>3</xdr:col>
      <xdr:colOff>196850</xdr:colOff>
      <xdr:row>172</xdr:row>
      <xdr:rowOff>498475</xdr:rowOff>
    </xdr:to>
    <xdr:pic>
      <xdr:nvPicPr>
        <xdr:cNvPr id="19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15911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172</xdr:row>
      <xdr:rowOff>279400</xdr:rowOff>
    </xdr:from>
    <xdr:to>
      <xdr:col>10</xdr:col>
      <xdr:colOff>196850</xdr:colOff>
      <xdr:row>172</xdr:row>
      <xdr:rowOff>498475</xdr:rowOff>
    </xdr:to>
    <xdr:pic>
      <xdr:nvPicPr>
        <xdr:cNvPr id="19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15911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172</xdr:row>
      <xdr:rowOff>279400</xdr:rowOff>
    </xdr:from>
    <xdr:to>
      <xdr:col>3</xdr:col>
      <xdr:colOff>196850</xdr:colOff>
      <xdr:row>172</xdr:row>
      <xdr:rowOff>498475</xdr:rowOff>
    </xdr:to>
    <xdr:pic>
      <xdr:nvPicPr>
        <xdr:cNvPr id="19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15911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172</xdr:row>
      <xdr:rowOff>279400</xdr:rowOff>
    </xdr:from>
    <xdr:to>
      <xdr:col>3</xdr:col>
      <xdr:colOff>196850</xdr:colOff>
      <xdr:row>172</xdr:row>
      <xdr:rowOff>498475</xdr:rowOff>
    </xdr:to>
    <xdr:pic>
      <xdr:nvPicPr>
        <xdr:cNvPr id="19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15911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172</xdr:row>
      <xdr:rowOff>279400</xdr:rowOff>
    </xdr:from>
    <xdr:to>
      <xdr:col>10</xdr:col>
      <xdr:colOff>196850</xdr:colOff>
      <xdr:row>172</xdr:row>
      <xdr:rowOff>498475</xdr:rowOff>
    </xdr:to>
    <xdr:pic>
      <xdr:nvPicPr>
        <xdr:cNvPr id="19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15911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172</xdr:row>
      <xdr:rowOff>279400</xdr:rowOff>
    </xdr:from>
    <xdr:to>
      <xdr:col>3</xdr:col>
      <xdr:colOff>196850</xdr:colOff>
      <xdr:row>172</xdr:row>
      <xdr:rowOff>498475</xdr:rowOff>
    </xdr:to>
    <xdr:pic>
      <xdr:nvPicPr>
        <xdr:cNvPr id="19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15911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172</xdr:row>
      <xdr:rowOff>279400</xdr:rowOff>
    </xdr:from>
    <xdr:to>
      <xdr:col>3</xdr:col>
      <xdr:colOff>196850</xdr:colOff>
      <xdr:row>172</xdr:row>
      <xdr:rowOff>498475</xdr:rowOff>
    </xdr:to>
    <xdr:pic>
      <xdr:nvPicPr>
        <xdr:cNvPr id="19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15911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172</xdr:row>
      <xdr:rowOff>257175</xdr:rowOff>
    </xdr:from>
    <xdr:to>
      <xdr:col>3</xdr:col>
      <xdr:colOff>514350</xdr:colOff>
      <xdr:row>172</xdr:row>
      <xdr:rowOff>476250</xdr:rowOff>
    </xdr:to>
    <xdr:pic>
      <xdr:nvPicPr>
        <xdr:cNvPr id="19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115689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172</xdr:row>
      <xdr:rowOff>279400</xdr:rowOff>
    </xdr:from>
    <xdr:to>
      <xdr:col>10</xdr:col>
      <xdr:colOff>196850</xdr:colOff>
      <xdr:row>172</xdr:row>
      <xdr:rowOff>498475</xdr:rowOff>
    </xdr:to>
    <xdr:pic>
      <xdr:nvPicPr>
        <xdr:cNvPr id="19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15911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172</xdr:row>
      <xdr:rowOff>257175</xdr:rowOff>
    </xdr:from>
    <xdr:to>
      <xdr:col>10</xdr:col>
      <xdr:colOff>514350</xdr:colOff>
      <xdr:row>172</xdr:row>
      <xdr:rowOff>476250</xdr:rowOff>
    </xdr:to>
    <xdr:pic>
      <xdr:nvPicPr>
        <xdr:cNvPr id="19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115689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172</xdr:row>
      <xdr:rowOff>279400</xdr:rowOff>
    </xdr:from>
    <xdr:to>
      <xdr:col>3</xdr:col>
      <xdr:colOff>196850</xdr:colOff>
      <xdr:row>172</xdr:row>
      <xdr:rowOff>498475</xdr:rowOff>
    </xdr:to>
    <xdr:pic>
      <xdr:nvPicPr>
        <xdr:cNvPr id="19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15911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172</xdr:row>
      <xdr:rowOff>257175</xdr:rowOff>
    </xdr:from>
    <xdr:to>
      <xdr:col>3</xdr:col>
      <xdr:colOff>514350</xdr:colOff>
      <xdr:row>172</xdr:row>
      <xdr:rowOff>476250</xdr:rowOff>
    </xdr:to>
    <xdr:pic>
      <xdr:nvPicPr>
        <xdr:cNvPr id="19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115689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172</xdr:row>
      <xdr:rowOff>279400</xdr:rowOff>
    </xdr:from>
    <xdr:to>
      <xdr:col>3</xdr:col>
      <xdr:colOff>196850</xdr:colOff>
      <xdr:row>172</xdr:row>
      <xdr:rowOff>498475</xdr:rowOff>
    </xdr:to>
    <xdr:pic>
      <xdr:nvPicPr>
        <xdr:cNvPr id="19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15911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172</xdr:row>
      <xdr:rowOff>279400</xdr:rowOff>
    </xdr:from>
    <xdr:to>
      <xdr:col>10</xdr:col>
      <xdr:colOff>196850</xdr:colOff>
      <xdr:row>172</xdr:row>
      <xdr:rowOff>498475</xdr:rowOff>
    </xdr:to>
    <xdr:pic>
      <xdr:nvPicPr>
        <xdr:cNvPr id="19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15911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172</xdr:row>
      <xdr:rowOff>279400</xdr:rowOff>
    </xdr:from>
    <xdr:to>
      <xdr:col>3</xdr:col>
      <xdr:colOff>196850</xdr:colOff>
      <xdr:row>172</xdr:row>
      <xdr:rowOff>498475</xdr:rowOff>
    </xdr:to>
    <xdr:pic>
      <xdr:nvPicPr>
        <xdr:cNvPr id="19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15911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172</xdr:row>
      <xdr:rowOff>279400</xdr:rowOff>
    </xdr:from>
    <xdr:to>
      <xdr:col>3</xdr:col>
      <xdr:colOff>196850</xdr:colOff>
      <xdr:row>172</xdr:row>
      <xdr:rowOff>498475</xdr:rowOff>
    </xdr:to>
    <xdr:pic>
      <xdr:nvPicPr>
        <xdr:cNvPr id="19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15911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172</xdr:row>
      <xdr:rowOff>279400</xdr:rowOff>
    </xdr:from>
    <xdr:to>
      <xdr:col>10</xdr:col>
      <xdr:colOff>196850</xdr:colOff>
      <xdr:row>172</xdr:row>
      <xdr:rowOff>498475</xdr:rowOff>
    </xdr:to>
    <xdr:pic>
      <xdr:nvPicPr>
        <xdr:cNvPr id="19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15911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172</xdr:row>
      <xdr:rowOff>279400</xdr:rowOff>
    </xdr:from>
    <xdr:to>
      <xdr:col>3</xdr:col>
      <xdr:colOff>196850</xdr:colOff>
      <xdr:row>172</xdr:row>
      <xdr:rowOff>498475</xdr:rowOff>
    </xdr:to>
    <xdr:pic>
      <xdr:nvPicPr>
        <xdr:cNvPr id="19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15911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172</xdr:row>
      <xdr:rowOff>228600</xdr:rowOff>
    </xdr:from>
    <xdr:to>
      <xdr:col>3</xdr:col>
      <xdr:colOff>260350</xdr:colOff>
      <xdr:row>172</xdr:row>
      <xdr:rowOff>447675</xdr:rowOff>
    </xdr:to>
    <xdr:pic>
      <xdr:nvPicPr>
        <xdr:cNvPr id="19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115403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172</xdr:row>
      <xdr:rowOff>231775</xdr:rowOff>
    </xdr:from>
    <xdr:to>
      <xdr:col>3</xdr:col>
      <xdr:colOff>539750</xdr:colOff>
      <xdr:row>172</xdr:row>
      <xdr:rowOff>450850</xdr:rowOff>
    </xdr:to>
    <xdr:pic>
      <xdr:nvPicPr>
        <xdr:cNvPr id="19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115435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172</xdr:row>
      <xdr:rowOff>228600</xdr:rowOff>
    </xdr:from>
    <xdr:to>
      <xdr:col>10</xdr:col>
      <xdr:colOff>260350</xdr:colOff>
      <xdr:row>172</xdr:row>
      <xdr:rowOff>447675</xdr:rowOff>
    </xdr:to>
    <xdr:pic>
      <xdr:nvPicPr>
        <xdr:cNvPr id="19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115403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172</xdr:row>
      <xdr:rowOff>231775</xdr:rowOff>
    </xdr:from>
    <xdr:to>
      <xdr:col>10</xdr:col>
      <xdr:colOff>539750</xdr:colOff>
      <xdr:row>172</xdr:row>
      <xdr:rowOff>450850</xdr:rowOff>
    </xdr:to>
    <xdr:pic>
      <xdr:nvPicPr>
        <xdr:cNvPr id="19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115435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172</xdr:row>
      <xdr:rowOff>228600</xdr:rowOff>
    </xdr:from>
    <xdr:to>
      <xdr:col>3</xdr:col>
      <xdr:colOff>260350</xdr:colOff>
      <xdr:row>172</xdr:row>
      <xdr:rowOff>447675</xdr:rowOff>
    </xdr:to>
    <xdr:pic>
      <xdr:nvPicPr>
        <xdr:cNvPr id="19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115403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172</xdr:row>
      <xdr:rowOff>231775</xdr:rowOff>
    </xdr:from>
    <xdr:to>
      <xdr:col>3</xdr:col>
      <xdr:colOff>539750</xdr:colOff>
      <xdr:row>172</xdr:row>
      <xdr:rowOff>450850</xdr:rowOff>
    </xdr:to>
    <xdr:pic>
      <xdr:nvPicPr>
        <xdr:cNvPr id="19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115435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172</xdr:row>
      <xdr:rowOff>228600</xdr:rowOff>
    </xdr:from>
    <xdr:to>
      <xdr:col>3</xdr:col>
      <xdr:colOff>260350</xdr:colOff>
      <xdr:row>172</xdr:row>
      <xdr:rowOff>447675</xdr:rowOff>
    </xdr:to>
    <xdr:pic>
      <xdr:nvPicPr>
        <xdr:cNvPr id="19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115403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172</xdr:row>
      <xdr:rowOff>231775</xdr:rowOff>
    </xdr:from>
    <xdr:to>
      <xdr:col>3</xdr:col>
      <xdr:colOff>539750</xdr:colOff>
      <xdr:row>172</xdr:row>
      <xdr:rowOff>450850</xdr:rowOff>
    </xdr:to>
    <xdr:pic>
      <xdr:nvPicPr>
        <xdr:cNvPr id="19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115435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172</xdr:row>
      <xdr:rowOff>228600</xdr:rowOff>
    </xdr:from>
    <xdr:to>
      <xdr:col>10</xdr:col>
      <xdr:colOff>260350</xdr:colOff>
      <xdr:row>172</xdr:row>
      <xdr:rowOff>447675</xdr:rowOff>
    </xdr:to>
    <xdr:pic>
      <xdr:nvPicPr>
        <xdr:cNvPr id="19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115403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172</xdr:row>
      <xdr:rowOff>231775</xdr:rowOff>
    </xdr:from>
    <xdr:to>
      <xdr:col>10</xdr:col>
      <xdr:colOff>539750</xdr:colOff>
      <xdr:row>172</xdr:row>
      <xdr:rowOff>450850</xdr:rowOff>
    </xdr:to>
    <xdr:pic>
      <xdr:nvPicPr>
        <xdr:cNvPr id="19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115435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172</xdr:row>
      <xdr:rowOff>228600</xdr:rowOff>
    </xdr:from>
    <xdr:to>
      <xdr:col>3</xdr:col>
      <xdr:colOff>260350</xdr:colOff>
      <xdr:row>172</xdr:row>
      <xdr:rowOff>447675</xdr:rowOff>
    </xdr:to>
    <xdr:pic>
      <xdr:nvPicPr>
        <xdr:cNvPr id="19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115403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172</xdr:row>
      <xdr:rowOff>231775</xdr:rowOff>
    </xdr:from>
    <xdr:to>
      <xdr:col>3</xdr:col>
      <xdr:colOff>539750</xdr:colOff>
      <xdr:row>172</xdr:row>
      <xdr:rowOff>450850</xdr:rowOff>
    </xdr:to>
    <xdr:pic>
      <xdr:nvPicPr>
        <xdr:cNvPr id="19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115435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172</xdr:row>
      <xdr:rowOff>228600</xdr:rowOff>
    </xdr:from>
    <xdr:to>
      <xdr:col>10</xdr:col>
      <xdr:colOff>260350</xdr:colOff>
      <xdr:row>172</xdr:row>
      <xdr:rowOff>447675</xdr:rowOff>
    </xdr:to>
    <xdr:pic>
      <xdr:nvPicPr>
        <xdr:cNvPr id="19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115403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172</xdr:row>
      <xdr:rowOff>231775</xdr:rowOff>
    </xdr:from>
    <xdr:to>
      <xdr:col>10</xdr:col>
      <xdr:colOff>539750</xdr:colOff>
      <xdr:row>172</xdr:row>
      <xdr:rowOff>450850</xdr:rowOff>
    </xdr:to>
    <xdr:pic>
      <xdr:nvPicPr>
        <xdr:cNvPr id="19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115435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19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176</xdr:row>
      <xdr:rowOff>257175</xdr:rowOff>
    </xdr:from>
    <xdr:to>
      <xdr:col>10</xdr:col>
      <xdr:colOff>514350</xdr:colOff>
      <xdr:row>176</xdr:row>
      <xdr:rowOff>476250</xdr:rowOff>
    </xdr:to>
    <xdr:pic>
      <xdr:nvPicPr>
        <xdr:cNvPr id="19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223079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19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176</xdr:row>
      <xdr:rowOff>257175</xdr:rowOff>
    </xdr:from>
    <xdr:to>
      <xdr:col>3</xdr:col>
      <xdr:colOff>514350</xdr:colOff>
      <xdr:row>176</xdr:row>
      <xdr:rowOff>476250</xdr:rowOff>
    </xdr:to>
    <xdr:pic>
      <xdr:nvPicPr>
        <xdr:cNvPr id="19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223079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19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176</xdr:row>
      <xdr:rowOff>257175</xdr:rowOff>
    </xdr:from>
    <xdr:to>
      <xdr:col>3</xdr:col>
      <xdr:colOff>514350</xdr:colOff>
      <xdr:row>176</xdr:row>
      <xdr:rowOff>476250</xdr:rowOff>
    </xdr:to>
    <xdr:pic>
      <xdr:nvPicPr>
        <xdr:cNvPr id="19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223079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19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19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19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19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19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19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19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19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19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19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19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19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19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176</xdr:row>
      <xdr:rowOff>257175</xdr:rowOff>
    </xdr:from>
    <xdr:to>
      <xdr:col>3</xdr:col>
      <xdr:colOff>514350</xdr:colOff>
      <xdr:row>176</xdr:row>
      <xdr:rowOff>476250</xdr:rowOff>
    </xdr:to>
    <xdr:pic>
      <xdr:nvPicPr>
        <xdr:cNvPr id="19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223079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19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176</xdr:row>
      <xdr:rowOff>257175</xdr:rowOff>
    </xdr:from>
    <xdr:to>
      <xdr:col>10</xdr:col>
      <xdr:colOff>514350</xdr:colOff>
      <xdr:row>176</xdr:row>
      <xdr:rowOff>476250</xdr:rowOff>
    </xdr:to>
    <xdr:pic>
      <xdr:nvPicPr>
        <xdr:cNvPr id="19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223079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19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176</xdr:row>
      <xdr:rowOff>257175</xdr:rowOff>
    </xdr:from>
    <xdr:to>
      <xdr:col>3</xdr:col>
      <xdr:colOff>514350</xdr:colOff>
      <xdr:row>176</xdr:row>
      <xdr:rowOff>476250</xdr:rowOff>
    </xdr:to>
    <xdr:pic>
      <xdr:nvPicPr>
        <xdr:cNvPr id="19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223079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19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19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19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19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19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19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19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19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19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19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19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19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19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19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19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19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19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19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19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20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20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176</xdr:row>
      <xdr:rowOff>257175</xdr:rowOff>
    </xdr:from>
    <xdr:to>
      <xdr:col>3</xdr:col>
      <xdr:colOff>514350</xdr:colOff>
      <xdr:row>176</xdr:row>
      <xdr:rowOff>476250</xdr:rowOff>
    </xdr:to>
    <xdr:pic>
      <xdr:nvPicPr>
        <xdr:cNvPr id="20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223079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20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176</xdr:row>
      <xdr:rowOff>257175</xdr:rowOff>
    </xdr:from>
    <xdr:to>
      <xdr:col>10</xdr:col>
      <xdr:colOff>514350</xdr:colOff>
      <xdr:row>176</xdr:row>
      <xdr:rowOff>476250</xdr:rowOff>
    </xdr:to>
    <xdr:pic>
      <xdr:nvPicPr>
        <xdr:cNvPr id="20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223079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176</xdr:row>
      <xdr:rowOff>257175</xdr:rowOff>
    </xdr:from>
    <xdr:to>
      <xdr:col>3</xdr:col>
      <xdr:colOff>514350</xdr:colOff>
      <xdr:row>176</xdr:row>
      <xdr:rowOff>476250</xdr:rowOff>
    </xdr:to>
    <xdr:pic>
      <xdr:nvPicPr>
        <xdr:cNvPr id="20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223079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20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20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20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20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20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20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20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176</xdr:row>
      <xdr:rowOff>257175</xdr:rowOff>
    </xdr:from>
    <xdr:to>
      <xdr:col>3</xdr:col>
      <xdr:colOff>514350</xdr:colOff>
      <xdr:row>176</xdr:row>
      <xdr:rowOff>476250</xdr:rowOff>
    </xdr:to>
    <xdr:pic>
      <xdr:nvPicPr>
        <xdr:cNvPr id="20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223079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2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176</xdr:row>
      <xdr:rowOff>257175</xdr:rowOff>
    </xdr:from>
    <xdr:to>
      <xdr:col>10</xdr:col>
      <xdr:colOff>514350</xdr:colOff>
      <xdr:row>176</xdr:row>
      <xdr:rowOff>476250</xdr:rowOff>
    </xdr:to>
    <xdr:pic>
      <xdr:nvPicPr>
        <xdr:cNvPr id="2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223079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176</xdr:row>
      <xdr:rowOff>257175</xdr:rowOff>
    </xdr:from>
    <xdr:to>
      <xdr:col>3</xdr:col>
      <xdr:colOff>514350</xdr:colOff>
      <xdr:row>176</xdr:row>
      <xdr:rowOff>476250</xdr:rowOff>
    </xdr:to>
    <xdr:pic>
      <xdr:nvPicPr>
        <xdr:cNvPr id="20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223079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20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20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20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20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20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176</xdr:row>
      <xdr:rowOff>257175</xdr:rowOff>
    </xdr:from>
    <xdr:to>
      <xdr:col>3</xdr:col>
      <xdr:colOff>514350</xdr:colOff>
      <xdr:row>176</xdr:row>
      <xdr:rowOff>476250</xdr:rowOff>
    </xdr:to>
    <xdr:pic>
      <xdr:nvPicPr>
        <xdr:cNvPr id="20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223079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20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176</xdr:row>
      <xdr:rowOff>257175</xdr:rowOff>
    </xdr:from>
    <xdr:to>
      <xdr:col>10</xdr:col>
      <xdr:colOff>514350</xdr:colOff>
      <xdr:row>176</xdr:row>
      <xdr:rowOff>476250</xdr:rowOff>
    </xdr:to>
    <xdr:pic>
      <xdr:nvPicPr>
        <xdr:cNvPr id="20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223079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176</xdr:row>
      <xdr:rowOff>257175</xdr:rowOff>
    </xdr:from>
    <xdr:to>
      <xdr:col>3</xdr:col>
      <xdr:colOff>514350</xdr:colOff>
      <xdr:row>176</xdr:row>
      <xdr:rowOff>476250</xdr:rowOff>
    </xdr:to>
    <xdr:pic>
      <xdr:nvPicPr>
        <xdr:cNvPr id="20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223079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20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20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20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176</xdr:row>
      <xdr:rowOff>257175</xdr:rowOff>
    </xdr:from>
    <xdr:to>
      <xdr:col>3</xdr:col>
      <xdr:colOff>514350</xdr:colOff>
      <xdr:row>176</xdr:row>
      <xdr:rowOff>476250</xdr:rowOff>
    </xdr:to>
    <xdr:pic>
      <xdr:nvPicPr>
        <xdr:cNvPr id="20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223079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20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176</xdr:row>
      <xdr:rowOff>257175</xdr:rowOff>
    </xdr:from>
    <xdr:to>
      <xdr:col>10</xdr:col>
      <xdr:colOff>514350</xdr:colOff>
      <xdr:row>176</xdr:row>
      <xdr:rowOff>476250</xdr:rowOff>
    </xdr:to>
    <xdr:pic>
      <xdr:nvPicPr>
        <xdr:cNvPr id="20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223079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176</xdr:row>
      <xdr:rowOff>257175</xdr:rowOff>
    </xdr:from>
    <xdr:to>
      <xdr:col>3</xdr:col>
      <xdr:colOff>514350</xdr:colOff>
      <xdr:row>176</xdr:row>
      <xdr:rowOff>476250</xdr:rowOff>
    </xdr:to>
    <xdr:pic>
      <xdr:nvPicPr>
        <xdr:cNvPr id="20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223079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20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20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20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20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20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176</xdr:row>
      <xdr:rowOff>257175</xdr:rowOff>
    </xdr:from>
    <xdr:to>
      <xdr:col>3</xdr:col>
      <xdr:colOff>514350</xdr:colOff>
      <xdr:row>176</xdr:row>
      <xdr:rowOff>476250</xdr:rowOff>
    </xdr:to>
    <xdr:pic>
      <xdr:nvPicPr>
        <xdr:cNvPr id="20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223079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20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176</xdr:row>
      <xdr:rowOff>257175</xdr:rowOff>
    </xdr:from>
    <xdr:to>
      <xdr:col>10</xdr:col>
      <xdr:colOff>514350</xdr:colOff>
      <xdr:row>176</xdr:row>
      <xdr:rowOff>476250</xdr:rowOff>
    </xdr:to>
    <xdr:pic>
      <xdr:nvPicPr>
        <xdr:cNvPr id="20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223079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176</xdr:row>
      <xdr:rowOff>257175</xdr:rowOff>
    </xdr:from>
    <xdr:to>
      <xdr:col>3</xdr:col>
      <xdr:colOff>514350</xdr:colOff>
      <xdr:row>176</xdr:row>
      <xdr:rowOff>476250</xdr:rowOff>
    </xdr:to>
    <xdr:pic>
      <xdr:nvPicPr>
        <xdr:cNvPr id="20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223079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20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0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176</xdr:row>
      <xdr:rowOff>279400</xdr:rowOff>
    </xdr:from>
    <xdr:to>
      <xdr:col>10</xdr:col>
      <xdr:colOff>196850</xdr:colOff>
      <xdr:row>176</xdr:row>
      <xdr:rowOff>498475</xdr:rowOff>
    </xdr:to>
    <xdr:pic>
      <xdr:nvPicPr>
        <xdr:cNvPr id="20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176</xdr:row>
      <xdr:rowOff>279400</xdr:rowOff>
    </xdr:from>
    <xdr:to>
      <xdr:col>3</xdr:col>
      <xdr:colOff>196850</xdr:colOff>
      <xdr:row>176</xdr:row>
      <xdr:rowOff>498475</xdr:rowOff>
    </xdr:to>
    <xdr:pic>
      <xdr:nvPicPr>
        <xdr:cNvPr id="21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23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176</xdr:row>
      <xdr:rowOff>228600</xdr:rowOff>
    </xdr:from>
    <xdr:to>
      <xdr:col>3</xdr:col>
      <xdr:colOff>260350</xdr:colOff>
      <xdr:row>176</xdr:row>
      <xdr:rowOff>447675</xdr:rowOff>
    </xdr:to>
    <xdr:pic>
      <xdr:nvPicPr>
        <xdr:cNvPr id="21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222793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176</xdr:row>
      <xdr:rowOff>231775</xdr:rowOff>
    </xdr:from>
    <xdr:to>
      <xdr:col>3</xdr:col>
      <xdr:colOff>539750</xdr:colOff>
      <xdr:row>176</xdr:row>
      <xdr:rowOff>450850</xdr:rowOff>
    </xdr:to>
    <xdr:pic>
      <xdr:nvPicPr>
        <xdr:cNvPr id="21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222825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176</xdr:row>
      <xdr:rowOff>228600</xdr:rowOff>
    </xdr:from>
    <xdr:to>
      <xdr:col>10</xdr:col>
      <xdr:colOff>260350</xdr:colOff>
      <xdr:row>176</xdr:row>
      <xdr:rowOff>447675</xdr:rowOff>
    </xdr:to>
    <xdr:pic>
      <xdr:nvPicPr>
        <xdr:cNvPr id="21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222793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176</xdr:row>
      <xdr:rowOff>231775</xdr:rowOff>
    </xdr:from>
    <xdr:to>
      <xdr:col>10</xdr:col>
      <xdr:colOff>539750</xdr:colOff>
      <xdr:row>176</xdr:row>
      <xdr:rowOff>450850</xdr:rowOff>
    </xdr:to>
    <xdr:pic>
      <xdr:nvPicPr>
        <xdr:cNvPr id="21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222825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176</xdr:row>
      <xdr:rowOff>228600</xdr:rowOff>
    </xdr:from>
    <xdr:to>
      <xdr:col>3</xdr:col>
      <xdr:colOff>260350</xdr:colOff>
      <xdr:row>176</xdr:row>
      <xdr:rowOff>447675</xdr:rowOff>
    </xdr:to>
    <xdr:pic>
      <xdr:nvPicPr>
        <xdr:cNvPr id="21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222793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176</xdr:row>
      <xdr:rowOff>231775</xdr:rowOff>
    </xdr:from>
    <xdr:to>
      <xdr:col>3</xdr:col>
      <xdr:colOff>539750</xdr:colOff>
      <xdr:row>176</xdr:row>
      <xdr:rowOff>450850</xdr:rowOff>
    </xdr:to>
    <xdr:pic>
      <xdr:nvPicPr>
        <xdr:cNvPr id="21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222825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176</xdr:row>
      <xdr:rowOff>228600</xdr:rowOff>
    </xdr:from>
    <xdr:to>
      <xdr:col>3</xdr:col>
      <xdr:colOff>260350</xdr:colOff>
      <xdr:row>176</xdr:row>
      <xdr:rowOff>447675</xdr:rowOff>
    </xdr:to>
    <xdr:pic>
      <xdr:nvPicPr>
        <xdr:cNvPr id="21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222793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176</xdr:row>
      <xdr:rowOff>231775</xdr:rowOff>
    </xdr:from>
    <xdr:to>
      <xdr:col>3</xdr:col>
      <xdr:colOff>539750</xdr:colOff>
      <xdr:row>176</xdr:row>
      <xdr:rowOff>450850</xdr:rowOff>
    </xdr:to>
    <xdr:pic>
      <xdr:nvPicPr>
        <xdr:cNvPr id="21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222825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176</xdr:row>
      <xdr:rowOff>228600</xdr:rowOff>
    </xdr:from>
    <xdr:to>
      <xdr:col>10</xdr:col>
      <xdr:colOff>260350</xdr:colOff>
      <xdr:row>176</xdr:row>
      <xdr:rowOff>447675</xdr:rowOff>
    </xdr:to>
    <xdr:pic>
      <xdr:nvPicPr>
        <xdr:cNvPr id="21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222793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176</xdr:row>
      <xdr:rowOff>231775</xdr:rowOff>
    </xdr:from>
    <xdr:to>
      <xdr:col>10</xdr:col>
      <xdr:colOff>539750</xdr:colOff>
      <xdr:row>176</xdr:row>
      <xdr:rowOff>450850</xdr:rowOff>
    </xdr:to>
    <xdr:pic>
      <xdr:nvPicPr>
        <xdr:cNvPr id="21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222825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176</xdr:row>
      <xdr:rowOff>228600</xdr:rowOff>
    </xdr:from>
    <xdr:to>
      <xdr:col>3</xdr:col>
      <xdr:colOff>260350</xdr:colOff>
      <xdr:row>176</xdr:row>
      <xdr:rowOff>447675</xdr:rowOff>
    </xdr:to>
    <xdr:pic>
      <xdr:nvPicPr>
        <xdr:cNvPr id="21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222793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176</xdr:row>
      <xdr:rowOff>231775</xdr:rowOff>
    </xdr:from>
    <xdr:to>
      <xdr:col>3</xdr:col>
      <xdr:colOff>539750</xdr:colOff>
      <xdr:row>176</xdr:row>
      <xdr:rowOff>450850</xdr:rowOff>
    </xdr:to>
    <xdr:pic>
      <xdr:nvPicPr>
        <xdr:cNvPr id="21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222825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176</xdr:row>
      <xdr:rowOff>228600</xdr:rowOff>
    </xdr:from>
    <xdr:to>
      <xdr:col>10</xdr:col>
      <xdr:colOff>260350</xdr:colOff>
      <xdr:row>176</xdr:row>
      <xdr:rowOff>447675</xdr:rowOff>
    </xdr:to>
    <xdr:pic>
      <xdr:nvPicPr>
        <xdr:cNvPr id="21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222793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176</xdr:row>
      <xdr:rowOff>231775</xdr:rowOff>
    </xdr:from>
    <xdr:to>
      <xdr:col>10</xdr:col>
      <xdr:colOff>539750</xdr:colOff>
      <xdr:row>176</xdr:row>
      <xdr:rowOff>450850</xdr:rowOff>
    </xdr:to>
    <xdr:pic>
      <xdr:nvPicPr>
        <xdr:cNvPr id="21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222825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181</xdr:row>
      <xdr:rowOff>279400</xdr:rowOff>
    </xdr:from>
    <xdr:to>
      <xdr:col>3</xdr:col>
      <xdr:colOff>196850</xdr:colOff>
      <xdr:row>181</xdr:row>
      <xdr:rowOff>498475</xdr:rowOff>
    </xdr:to>
    <xdr:pic>
      <xdr:nvPicPr>
        <xdr:cNvPr id="21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9053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181</xdr:row>
      <xdr:rowOff>257175</xdr:rowOff>
    </xdr:from>
    <xdr:to>
      <xdr:col>3</xdr:col>
      <xdr:colOff>514350</xdr:colOff>
      <xdr:row>181</xdr:row>
      <xdr:rowOff>476250</xdr:rowOff>
    </xdr:to>
    <xdr:pic>
      <xdr:nvPicPr>
        <xdr:cNvPr id="21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290314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181</xdr:row>
      <xdr:rowOff>279400</xdr:rowOff>
    </xdr:from>
    <xdr:to>
      <xdr:col>10</xdr:col>
      <xdr:colOff>196850</xdr:colOff>
      <xdr:row>181</xdr:row>
      <xdr:rowOff>498475</xdr:rowOff>
    </xdr:to>
    <xdr:pic>
      <xdr:nvPicPr>
        <xdr:cNvPr id="21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9053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181</xdr:row>
      <xdr:rowOff>257175</xdr:rowOff>
    </xdr:from>
    <xdr:to>
      <xdr:col>10</xdr:col>
      <xdr:colOff>514350</xdr:colOff>
      <xdr:row>181</xdr:row>
      <xdr:rowOff>476250</xdr:rowOff>
    </xdr:to>
    <xdr:pic>
      <xdr:nvPicPr>
        <xdr:cNvPr id="21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290314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181</xdr:row>
      <xdr:rowOff>279400</xdr:rowOff>
    </xdr:from>
    <xdr:to>
      <xdr:col>3</xdr:col>
      <xdr:colOff>196850</xdr:colOff>
      <xdr:row>181</xdr:row>
      <xdr:rowOff>498475</xdr:rowOff>
    </xdr:to>
    <xdr:pic>
      <xdr:nvPicPr>
        <xdr:cNvPr id="21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9053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181</xdr:row>
      <xdr:rowOff>257175</xdr:rowOff>
    </xdr:from>
    <xdr:to>
      <xdr:col>3</xdr:col>
      <xdr:colOff>514350</xdr:colOff>
      <xdr:row>181</xdr:row>
      <xdr:rowOff>476250</xdr:rowOff>
    </xdr:to>
    <xdr:pic>
      <xdr:nvPicPr>
        <xdr:cNvPr id="21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290314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181</xdr:row>
      <xdr:rowOff>279400</xdr:rowOff>
    </xdr:from>
    <xdr:to>
      <xdr:col>3</xdr:col>
      <xdr:colOff>196850</xdr:colOff>
      <xdr:row>181</xdr:row>
      <xdr:rowOff>498475</xdr:rowOff>
    </xdr:to>
    <xdr:pic>
      <xdr:nvPicPr>
        <xdr:cNvPr id="21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9053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181</xdr:row>
      <xdr:rowOff>279400</xdr:rowOff>
    </xdr:from>
    <xdr:to>
      <xdr:col>10</xdr:col>
      <xdr:colOff>196850</xdr:colOff>
      <xdr:row>181</xdr:row>
      <xdr:rowOff>498475</xdr:rowOff>
    </xdr:to>
    <xdr:pic>
      <xdr:nvPicPr>
        <xdr:cNvPr id="21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9053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181</xdr:row>
      <xdr:rowOff>279400</xdr:rowOff>
    </xdr:from>
    <xdr:to>
      <xdr:col>3</xdr:col>
      <xdr:colOff>196850</xdr:colOff>
      <xdr:row>181</xdr:row>
      <xdr:rowOff>498475</xdr:rowOff>
    </xdr:to>
    <xdr:pic>
      <xdr:nvPicPr>
        <xdr:cNvPr id="21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9053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181</xdr:row>
      <xdr:rowOff>279400</xdr:rowOff>
    </xdr:from>
    <xdr:to>
      <xdr:col>3</xdr:col>
      <xdr:colOff>196850</xdr:colOff>
      <xdr:row>181</xdr:row>
      <xdr:rowOff>498475</xdr:rowOff>
    </xdr:to>
    <xdr:pic>
      <xdr:nvPicPr>
        <xdr:cNvPr id="21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9053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181</xdr:row>
      <xdr:rowOff>279400</xdr:rowOff>
    </xdr:from>
    <xdr:to>
      <xdr:col>10</xdr:col>
      <xdr:colOff>196850</xdr:colOff>
      <xdr:row>181</xdr:row>
      <xdr:rowOff>498475</xdr:rowOff>
    </xdr:to>
    <xdr:pic>
      <xdr:nvPicPr>
        <xdr:cNvPr id="21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9053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181</xdr:row>
      <xdr:rowOff>279400</xdr:rowOff>
    </xdr:from>
    <xdr:to>
      <xdr:col>3</xdr:col>
      <xdr:colOff>196850</xdr:colOff>
      <xdr:row>181</xdr:row>
      <xdr:rowOff>498475</xdr:rowOff>
    </xdr:to>
    <xdr:pic>
      <xdr:nvPicPr>
        <xdr:cNvPr id="21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9053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181</xdr:row>
      <xdr:rowOff>279400</xdr:rowOff>
    </xdr:from>
    <xdr:to>
      <xdr:col>3</xdr:col>
      <xdr:colOff>196850</xdr:colOff>
      <xdr:row>181</xdr:row>
      <xdr:rowOff>498475</xdr:rowOff>
    </xdr:to>
    <xdr:pic>
      <xdr:nvPicPr>
        <xdr:cNvPr id="21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9053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181</xdr:row>
      <xdr:rowOff>279400</xdr:rowOff>
    </xdr:from>
    <xdr:to>
      <xdr:col>10</xdr:col>
      <xdr:colOff>196850</xdr:colOff>
      <xdr:row>181</xdr:row>
      <xdr:rowOff>498475</xdr:rowOff>
    </xdr:to>
    <xdr:pic>
      <xdr:nvPicPr>
        <xdr:cNvPr id="21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9053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181</xdr:row>
      <xdr:rowOff>279400</xdr:rowOff>
    </xdr:from>
    <xdr:to>
      <xdr:col>3</xdr:col>
      <xdr:colOff>196850</xdr:colOff>
      <xdr:row>181</xdr:row>
      <xdr:rowOff>498475</xdr:rowOff>
    </xdr:to>
    <xdr:pic>
      <xdr:nvPicPr>
        <xdr:cNvPr id="21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9053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181</xdr:row>
      <xdr:rowOff>279400</xdr:rowOff>
    </xdr:from>
    <xdr:to>
      <xdr:col>3</xdr:col>
      <xdr:colOff>196850</xdr:colOff>
      <xdr:row>181</xdr:row>
      <xdr:rowOff>498475</xdr:rowOff>
    </xdr:to>
    <xdr:pic>
      <xdr:nvPicPr>
        <xdr:cNvPr id="21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9053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181</xdr:row>
      <xdr:rowOff>279400</xdr:rowOff>
    </xdr:from>
    <xdr:to>
      <xdr:col>10</xdr:col>
      <xdr:colOff>196850</xdr:colOff>
      <xdr:row>181</xdr:row>
      <xdr:rowOff>498475</xdr:rowOff>
    </xdr:to>
    <xdr:pic>
      <xdr:nvPicPr>
        <xdr:cNvPr id="21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9053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181</xdr:row>
      <xdr:rowOff>279400</xdr:rowOff>
    </xdr:from>
    <xdr:to>
      <xdr:col>3</xdr:col>
      <xdr:colOff>196850</xdr:colOff>
      <xdr:row>181</xdr:row>
      <xdr:rowOff>498475</xdr:rowOff>
    </xdr:to>
    <xdr:pic>
      <xdr:nvPicPr>
        <xdr:cNvPr id="21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9053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181</xdr:row>
      <xdr:rowOff>279400</xdr:rowOff>
    </xdr:from>
    <xdr:to>
      <xdr:col>3</xdr:col>
      <xdr:colOff>196850</xdr:colOff>
      <xdr:row>181</xdr:row>
      <xdr:rowOff>498475</xdr:rowOff>
    </xdr:to>
    <xdr:pic>
      <xdr:nvPicPr>
        <xdr:cNvPr id="21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9053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181</xdr:row>
      <xdr:rowOff>279400</xdr:rowOff>
    </xdr:from>
    <xdr:to>
      <xdr:col>10</xdr:col>
      <xdr:colOff>196850</xdr:colOff>
      <xdr:row>181</xdr:row>
      <xdr:rowOff>498475</xdr:rowOff>
    </xdr:to>
    <xdr:pic>
      <xdr:nvPicPr>
        <xdr:cNvPr id="21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9053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181</xdr:row>
      <xdr:rowOff>279400</xdr:rowOff>
    </xdr:from>
    <xdr:to>
      <xdr:col>3</xdr:col>
      <xdr:colOff>196850</xdr:colOff>
      <xdr:row>181</xdr:row>
      <xdr:rowOff>498475</xdr:rowOff>
    </xdr:to>
    <xdr:pic>
      <xdr:nvPicPr>
        <xdr:cNvPr id="21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9053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181</xdr:row>
      <xdr:rowOff>279400</xdr:rowOff>
    </xdr:from>
    <xdr:to>
      <xdr:col>3</xdr:col>
      <xdr:colOff>196850</xdr:colOff>
      <xdr:row>181</xdr:row>
      <xdr:rowOff>498475</xdr:rowOff>
    </xdr:to>
    <xdr:pic>
      <xdr:nvPicPr>
        <xdr:cNvPr id="21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9053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181</xdr:row>
      <xdr:rowOff>257175</xdr:rowOff>
    </xdr:from>
    <xdr:to>
      <xdr:col>3</xdr:col>
      <xdr:colOff>514350</xdr:colOff>
      <xdr:row>181</xdr:row>
      <xdr:rowOff>476250</xdr:rowOff>
    </xdr:to>
    <xdr:pic>
      <xdr:nvPicPr>
        <xdr:cNvPr id="21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290314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181</xdr:row>
      <xdr:rowOff>279400</xdr:rowOff>
    </xdr:from>
    <xdr:to>
      <xdr:col>10</xdr:col>
      <xdr:colOff>196850</xdr:colOff>
      <xdr:row>181</xdr:row>
      <xdr:rowOff>498475</xdr:rowOff>
    </xdr:to>
    <xdr:pic>
      <xdr:nvPicPr>
        <xdr:cNvPr id="21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9053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181</xdr:row>
      <xdr:rowOff>257175</xdr:rowOff>
    </xdr:from>
    <xdr:to>
      <xdr:col>10</xdr:col>
      <xdr:colOff>514350</xdr:colOff>
      <xdr:row>181</xdr:row>
      <xdr:rowOff>476250</xdr:rowOff>
    </xdr:to>
    <xdr:pic>
      <xdr:nvPicPr>
        <xdr:cNvPr id="21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290314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181</xdr:row>
      <xdr:rowOff>279400</xdr:rowOff>
    </xdr:from>
    <xdr:to>
      <xdr:col>3</xdr:col>
      <xdr:colOff>196850</xdr:colOff>
      <xdr:row>181</xdr:row>
      <xdr:rowOff>498475</xdr:rowOff>
    </xdr:to>
    <xdr:pic>
      <xdr:nvPicPr>
        <xdr:cNvPr id="21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9053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181</xdr:row>
      <xdr:rowOff>257175</xdr:rowOff>
    </xdr:from>
    <xdr:to>
      <xdr:col>3</xdr:col>
      <xdr:colOff>514350</xdr:colOff>
      <xdr:row>181</xdr:row>
      <xdr:rowOff>476250</xdr:rowOff>
    </xdr:to>
    <xdr:pic>
      <xdr:nvPicPr>
        <xdr:cNvPr id="21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290314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181</xdr:row>
      <xdr:rowOff>279400</xdr:rowOff>
    </xdr:from>
    <xdr:to>
      <xdr:col>3</xdr:col>
      <xdr:colOff>196850</xdr:colOff>
      <xdr:row>181</xdr:row>
      <xdr:rowOff>498475</xdr:rowOff>
    </xdr:to>
    <xdr:pic>
      <xdr:nvPicPr>
        <xdr:cNvPr id="21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9053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181</xdr:row>
      <xdr:rowOff>279400</xdr:rowOff>
    </xdr:from>
    <xdr:to>
      <xdr:col>10</xdr:col>
      <xdr:colOff>196850</xdr:colOff>
      <xdr:row>181</xdr:row>
      <xdr:rowOff>498475</xdr:rowOff>
    </xdr:to>
    <xdr:pic>
      <xdr:nvPicPr>
        <xdr:cNvPr id="21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9053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181</xdr:row>
      <xdr:rowOff>279400</xdr:rowOff>
    </xdr:from>
    <xdr:to>
      <xdr:col>3</xdr:col>
      <xdr:colOff>196850</xdr:colOff>
      <xdr:row>181</xdr:row>
      <xdr:rowOff>498475</xdr:rowOff>
    </xdr:to>
    <xdr:pic>
      <xdr:nvPicPr>
        <xdr:cNvPr id="21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9053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181</xdr:row>
      <xdr:rowOff>279400</xdr:rowOff>
    </xdr:from>
    <xdr:to>
      <xdr:col>3</xdr:col>
      <xdr:colOff>196850</xdr:colOff>
      <xdr:row>181</xdr:row>
      <xdr:rowOff>498475</xdr:rowOff>
    </xdr:to>
    <xdr:pic>
      <xdr:nvPicPr>
        <xdr:cNvPr id="21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9053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181</xdr:row>
      <xdr:rowOff>279400</xdr:rowOff>
    </xdr:from>
    <xdr:to>
      <xdr:col>10</xdr:col>
      <xdr:colOff>196850</xdr:colOff>
      <xdr:row>181</xdr:row>
      <xdr:rowOff>498475</xdr:rowOff>
    </xdr:to>
    <xdr:pic>
      <xdr:nvPicPr>
        <xdr:cNvPr id="21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29053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181</xdr:row>
      <xdr:rowOff>279400</xdr:rowOff>
    </xdr:from>
    <xdr:to>
      <xdr:col>3</xdr:col>
      <xdr:colOff>196850</xdr:colOff>
      <xdr:row>181</xdr:row>
      <xdr:rowOff>498475</xdr:rowOff>
    </xdr:to>
    <xdr:pic>
      <xdr:nvPicPr>
        <xdr:cNvPr id="21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29053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181</xdr:row>
      <xdr:rowOff>228600</xdr:rowOff>
    </xdr:from>
    <xdr:to>
      <xdr:col>3</xdr:col>
      <xdr:colOff>260350</xdr:colOff>
      <xdr:row>181</xdr:row>
      <xdr:rowOff>447675</xdr:rowOff>
    </xdr:to>
    <xdr:pic>
      <xdr:nvPicPr>
        <xdr:cNvPr id="21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290028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181</xdr:row>
      <xdr:rowOff>231775</xdr:rowOff>
    </xdr:from>
    <xdr:to>
      <xdr:col>3</xdr:col>
      <xdr:colOff>539750</xdr:colOff>
      <xdr:row>181</xdr:row>
      <xdr:rowOff>450850</xdr:rowOff>
    </xdr:to>
    <xdr:pic>
      <xdr:nvPicPr>
        <xdr:cNvPr id="21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290060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181</xdr:row>
      <xdr:rowOff>228600</xdr:rowOff>
    </xdr:from>
    <xdr:to>
      <xdr:col>10</xdr:col>
      <xdr:colOff>260350</xdr:colOff>
      <xdr:row>181</xdr:row>
      <xdr:rowOff>447675</xdr:rowOff>
    </xdr:to>
    <xdr:pic>
      <xdr:nvPicPr>
        <xdr:cNvPr id="21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290028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181</xdr:row>
      <xdr:rowOff>231775</xdr:rowOff>
    </xdr:from>
    <xdr:to>
      <xdr:col>10</xdr:col>
      <xdr:colOff>539750</xdr:colOff>
      <xdr:row>181</xdr:row>
      <xdr:rowOff>450850</xdr:rowOff>
    </xdr:to>
    <xdr:pic>
      <xdr:nvPicPr>
        <xdr:cNvPr id="21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290060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181</xdr:row>
      <xdr:rowOff>228600</xdr:rowOff>
    </xdr:from>
    <xdr:to>
      <xdr:col>3</xdr:col>
      <xdr:colOff>260350</xdr:colOff>
      <xdr:row>181</xdr:row>
      <xdr:rowOff>447675</xdr:rowOff>
    </xdr:to>
    <xdr:pic>
      <xdr:nvPicPr>
        <xdr:cNvPr id="21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290028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181</xdr:row>
      <xdr:rowOff>231775</xdr:rowOff>
    </xdr:from>
    <xdr:to>
      <xdr:col>3</xdr:col>
      <xdr:colOff>539750</xdr:colOff>
      <xdr:row>181</xdr:row>
      <xdr:rowOff>450850</xdr:rowOff>
    </xdr:to>
    <xdr:pic>
      <xdr:nvPicPr>
        <xdr:cNvPr id="21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290060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181</xdr:row>
      <xdr:rowOff>228600</xdr:rowOff>
    </xdr:from>
    <xdr:to>
      <xdr:col>3</xdr:col>
      <xdr:colOff>260350</xdr:colOff>
      <xdr:row>181</xdr:row>
      <xdr:rowOff>447675</xdr:rowOff>
    </xdr:to>
    <xdr:pic>
      <xdr:nvPicPr>
        <xdr:cNvPr id="21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290028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181</xdr:row>
      <xdr:rowOff>231775</xdr:rowOff>
    </xdr:from>
    <xdr:to>
      <xdr:col>3</xdr:col>
      <xdr:colOff>539750</xdr:colOff>
      <xdr:row>181</xdr:row>
      <xdr:rowOff>450850</xdr:rowOff>
    </xdr:to>
    <xdr:pic>
      <xdr:nvPicPr>
        <xdr:cNvPr id="21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290060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181</xdr:row>
      <xdr:rowOff>228600</xdr:rowOff>
    </xdr:from>
    <xdr:to>
      <xdr:col>10</xdr:col>
      <xdr:colOff>260350</xdr:colOff>
      <xdr:row>181</xdr:row>
      <xdr:rowOff>447675</xdr:rowOff>
    </xdr:to>
    <xdr:pic>
      <xdr:nvPicPr>
        <xdr:cNvPr id="21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290028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181</xdr:row>
      <xdr:rowOff>231775</xdr:rowOff>
    </xdr:from>
    <xdr:to>
      <xdr:col>10</xdr:col>
      <xdr:colOff>539750</xdr:colOff>
      <xdr:row>181</xdr:row>
      <xdr:rowOff>450850</xdr:rowOff>
    </xdr:to>
    <xdr:pic>
      <xdr:nvPicPr>
        <xdr:cNvPr id="21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290060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181</xdr:row>
      <xdr:rowOff>228600</xdr:rowOff>
    </xdr:from>
    <xdr:to>
      <xdr:col>3</xdr:col>
      <xdr:colOff>260350</xdr:colOff>
      <xdr:row>181</xdr:row>
      <xdr:rowOff>447675</xdr:rowOff>
    </xdr:to>
    <xdr:pic>
      <xdr:nvPicPr>
        <xdr:cNvPr id="21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290028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181</xdr:row>
      <xdr:rowOff>231775</xdr:rowOff>
    </xdr:from>
    <xdr:to>
      <xdr:col>3</xdr:col>
      <xdr:colOff>539750</xdr:colOff>
      <xdr:row>181</xdr:row>
      <xdr:rowOff>450850</xdr:rowOff>
    </xdr:to>
    <xdr:pic>
      <xdr:nvPicPr>
        <xdr:cNvPr id="21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290060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181</xdr:row>
      <xdr:rowOff>228600</xdr:rowOff>
    </xdr:from>
    <xdr:to>
      <xdr:col>10</xdr:col>
      <xdr:colOff>260350</xdr:colOff>
      <xdr:row>181</xdr:row>
      <xdr:rowOff>447675</xdr:rowOff>
    </xdr:to>
    <xdr:pic>
      <xdr:nvPicPr>
        <xdr:cNvPr id="21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290028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181</xdr:row>
      <xdr:rowOff>231775</xdr:rowOff>
    </xdr:from>
    <xdr:to>
      <xdr:col>10</xdr:col>
      <xdr:colOff>539750</xdr:colOff>
      <xdr:row>181</xdr:row>
      <xdr:rowOff>450850</xdr:rowOff>
    </xdr:to>
    <xdr:pic>
      <xdr:nvPicPr>
        <xdr:cNvPr id="21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290060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1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186</xdr:row>
      <xdr:rowOff>257175</xdr:rowOff>
    </xdr:from>
    <xdr:to>
      <xdr:col>3</xdr:col>
      <xdr:colOff>514350</xdr:colOff>
      <xdr:row>186</xdr:row>
      <xdr:rowOff>476250</xdr:rowOff>
    </xdr:to>
    <xdr:pic>
      <xdr:nvPicPr>
        <xdr:cNvPr id="21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02136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186</xdr:row>
      <xdr:rowOff>279400</xdr:rowOff>
    </xdr:from>
    <xdr:to>
      <xdr:col>10</xdr:col>
      <xdr:colOff>196850</xdr:colOff>
      <xdr:row>186</xdr:row>
      <xdr:rowOff>498475</xdr:rowOff>
    </xdr:to>
    <xdr:pic>
      <xdr:nvPicPr>
        <xdr:cNvPr id="21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186</xdr:row>
      <xdr:rowOff>257175</xdr:rowOff>
    </xdr:from>
    <xdr:to>
      <xdr:col>10</xdr:col>
      <xdr:colOff>514350</xdr:colOff>
      <xdr:row>186</xdr:row>
      <xdr:rowOff>476250</xdr:rowOff>
    </xdr:to>
    <xdr:pic>
      <xdr:nvPicPr>
        <xdr:cNvPr id="21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002136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1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186</xdr:row>
      <xdr:rowOff>257175</xdr:rowOff>
    </xdr:from>
    <xdr:to>
      <xdr:col>3</xdr:col>
      <xdr:colOff>514350</xdr:colOff>
      <xdr:row>186</xdr:row>
      <xdr:rowOff>476250</xdr:rowOff>
    </xdr:to>
    <xdr:pic>
      <xdr:nvPicPr>
        <xdr:cNvPr id="21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02136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1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186</xdr:row>
      <xdr:rowOff>279400</xdr:rowOff>
    </xdr:from>
    <xdr:to>
      <xdr:col>10</xdr:col>
      <xdr:colOff>196850</xdr:colOff>
      <xdr:row>186</xdr:row>
      <xdr:rowOff>498475</xdr:rowOff>
    </xdr:to>
    <xdr:pic>
      <xdr:nvPicPr>
        <xdr:cNvPr id="21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1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1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186</xdr:row>
      <xdr:rowOff>279400</xdr:rowOff>
    </xdr:from>
    <xdr:to>
      <xdr:col>10</xdr:col>
      <xdr:colOff>196850</xdr:colOff>
      <xdr:row>186</xdr:row>
      <xdr:rowOff>498475</xdr:rowOff>
    </xdr:to>
    <xdr:pic>
      <xdr:nvPicPr>
        <xdr:cNvPr id="21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1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1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186</xdr:row>
      <xdr:rowOff>279400</xdr:rowOff>
    </xdr:from>
    <xdr:to>
      <xdr:col>10</xdr:col>
      <xdr:colOff>196850</xdr:colOff>
      <xdr:row>186</xdr:row>
      <xdr:rowOff>498475</xdr:rowOff>
    </xdr:to>
    <xdr:pic>
      <xdr:nvPicPr>
        <xdr:cNvPr id="21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1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1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186</xdr:row>
      <xdr:rowOff>279400</xdr:rowOff>
    </xdr:from>
    <xdr:to>
      <xdr:col>10</xdr:col>
      <xdr:colOff>196850</xdr:colOff>
      <xdr:row>186</xdr:row>
      <xdr:rowOff>498475</xdr:rowOff>
    </xdr:to>
    <xdr:pic>
      <xdr:nvPicPr>
        <xdr:cNvPr id="21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1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1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186</xdr:row>
      <xdr:rowOff>279400</xdr:rowOff>
    </xdr:from>
    <xdr:to>
      <xdr:col>10</xdr:col>
      <xdr:colOff>196850</xdr:colOff>
      <xdr:row>186</xdr:row>
      <xdr:rowOff>498475</xdr:rowOff>
    </xdr:to>
    <xdr:pic>
      <xdr:nvPicPr>
        <xdr:cNvPr id="21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1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1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186</xdr:row>
      <xdr:rowOff>279400</xdr:rowOff>
    </xdr:from>
    <xdr:to>
      <xdr:col>10</xdr:col>
      <xdr:colOff>196850</xdr:colOff>
      <xdr:row>186</xdr:row>
      <xdr:rowOff>498475</xdr:rowOff>
    </xdr:to>
    <xdr:pic>
      <xdr:nvPicPr>
        <xdr:cNvPr id="21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1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1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186</xdr:row>
      <xdr:rowOff>279400</xdr:rowOff>
    </xdr:from>
    <xdr:to>
      <xdr:col>10</xdr:col>
      <xdr:colOff>196850</xdr:colOff>
      <xdr:row>186</xdr:row>
      <xdr:rowOff>498475</xdr:rowOff>
    </xdr:to>
    <xdr:pic>
      <xdr:nvPicPr>
        <xdr:cNvPr id="21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1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1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186</xdr:row>
      <xdr:rowOff>257175</xdr:rowOff>
    </xdr:from>
    <xdr:to>
      <xdr:col>3</xdr:col>
      <xdr:colOff>514350</xdr:colOff>
      <xdr:row>186</xdr:row>
      <xdr:rowOff>476250</xdr:rowOff>
    </xdr:to>
    <xdr:pic>
      <xdr:nvPicPr>
        <xdr:cNvPr id="21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02136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186</xdr:row>
      <xdr:rowOff>279400</xdr:rowOff>
    </xdr:from>
    <xdr:to>
      <xdr:col>10</xdr:col>
      <xdr:colOff>196850</xdr:colOff>
      <xdr:row>186</xdr:row>
      <xdr:rowOff>498475</xdr:rowOff>
    </xdr:to>
    <xdr:pic>
      <xdr:nvPicPr>
        <xdr:cNvPr id="21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186</xdr:row>
      <xdr:rowOff>257175</xdr:rowOff>
    </xdr:from>
    <xdr:to>
      <xdr:col>10</xdr:col>
      <xdr:colOff>514350</xdr:colOff>
      <xdr:row>186</xdr:row>
      <xdr:rowOff>476250</xdr:rowOff>
    </xdr:to>
    <xdr:pic>
      <xdr:nvPicPr>
        <xdr:cNvPr id="21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002136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1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186</xdr:row>
      <xdr:rowOff>257175</xdr:rowOff>
    </xdr:from>
    <xdr:to>
      <xdr:col>3</xdr:col>
      <xdr:colOff>514350</xdr:colOff>
      <xdr:row>186</xdr:row>
      <xdr:rowOff>476250</xdr:rowOff>
    </xdr:to>
    <xdr:pic>
      <xdr:nvPicPr>
        <xdr:cNvPr id="21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02136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1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186</xdr:row>
      <xdr:rowOff>279400</xdr:rowOff>
    </xdr:from>
    <xdr:to>
      <xdr:col>10</xdr:col>
      <xdr:colOff>196850</xdr:colOff>
      <xdr:row>186</xdr:row>
      <xdr:rowOff>498475</xdr:rowOff>
    </xdr:to>
    <xdr:pic>
      <xdr:nvPicPr>
        <xdr:cNvPr id="21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1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1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186</xdr:row>
      <xdr:rowOff>279400</xdr:rowOff>
    </xdr:from>
    <xdr:to>
      <xdr:col>10</xdr:col>
      <xdr:colOff>196850</xdr:colOff>
      <xdr:row>186</xdr:row>
      <xdr:rowOff>498475</xdr:rowOff>
    </xdr:to>
    <xdr:pic>
      <xdr:nvPicPr>
        <xdr:cNvPr id="21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2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2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186</xdr:row>
      <xdr:rowOff>279400</xdr:rowOff>
    </xdr:from>
    <xdr:to>
      <xdr:col>10</xdr:col>
      <xdr:colOff>196850</xdr:colOff>
      <xdr:row>186</xdr:row>
      <xdr:rowOff>498475</xdr:rowOff>
    </xdr:to>
    <xdr:pic>
      <xdr:nvPicPr>
        <xdr:cNvPr id="22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2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2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186</xdr:row>
      <xdr:rowOff>279400</xdr:rowOff>
    </xdr:from>
    <xdr:to>
      <xdr:col>10</xdr:col>
      <xdr:colOff>196850</xdr:colOff>
      <xdr:row>186</xdr:row>
      <xdr:rowOff>498475</xdr:rowOff>
    </xdr:to>
    <xdr:pic>
      <xdr:nvPicPr>
        <xdr:cNvPr id="22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2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2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186</xdr:row>
      <xdr:rowOff>279400</xdr:rowOff>
    </xdr:from>
    <xdr:to>
      <xdr:col>10</xdr:col>
      <xdr:colOff>196850</xdr:colOff>
      <xdr:row>186</xdr:row>
      <xdr:rowOff>498475</xdr:rowOff>
    </xdr:to>
    <xdr:pic>
      <xdr:nvPicPr>
        <xdr:cNvPr id="22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2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2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186</xdr:row>
      <xdr:rowOff>257175</xdr:rowOff>
    </xdr:from>
    <xdr:to>
      <xdr:col>3</xdr:col>
      <xdr:colOff>514350</xdr:colOff>
      <xdr:row>186</xdr:row>
      <xdr:rowOff>476250</xdr:rowOff>
    </xdr:to>
    <xdr:pic>
      <xdr:nvPicPr>
        <xdr:cNvPr id="22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02136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186</xdr:row>
      <xdr:rowOff>279400</xdr:rowOff>
    </xdr:from>
    <xdr:to>
      <xdr:col>10</xdr:col>
      <xdr:colOff>196850</xdr:colOff>
      <xdr:row>186</xdr:row>
      <xdr:rowOff>498475</xdr:rowOff>
    </xdr:to>
    <xdr:pic>
      <xdr:nvPicPr>
        <xdr:cNvPr id="22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186</xdr:row>
      <xdr:rowOff>257175</xdr:rowOff>
    </xdr:from>
    <xdr:to>
      <xdr:col>10</xdr:col>
      <xdr:colOff>514350</xdr:colOff>
      <xdr:row>186</xdr:row>
      <xdr:rowOff>476250</xdr:rowOff>
    </xdr:to>
    <xdr:pic>
      <xdr:nvPicPr>
        <xdr:cNvPr id="22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002136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2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186</xdr:row>
      <xdr:rowOff>257175</xdr:rowOff>
    </xdr:from>
    <xdr:to>
      <xdr:col>3</xdr:col>
      <xdr:colOff>514350</xdr:colOff>
      <xdr:row>186</xdr:row>
      <xdr:rowOff>476250</xdr:rowOff>
    </xdr:to>
    <xdr:pic>
      <xdr:nvPicPr>
        <xdr:cNvPr id="22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02136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2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186</xdr:row>
      <xdr:rowOff>279400</xdr:rowOff>
    </xdr:from>
    <xdr:to>
      <xdr:col>10</xdr:col>
      <xdr:colOff>196850</xdr:colOff>
      <xdr:row>186</xdr:row>
      <xdr:rowOff>498475</xdr:rowOff>
    </xdr:to>
    <xdr:pic>
      <xdr:nvPicPr>
        <xdr:cNvPr id="22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2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2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186</xdr:row>
      <xdr:rowOff>279400</xdr:rowOff>
    </xdr:from>
    <xdr:to>
      <xdr:col>10</xdr:col>
      <xdr:colOff>196850</xdr:colOff>
      <xdr:row>186</xdr:row>
      <xdr:rowOff>498475</xdr:rowOff>
    </xdr:to>
    <xdr:pic>
      <xdr:nvPicPr>
        <xdr:cNvPr id="22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2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2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186</xdr:row>
      <xdr:rowOff>279400</xdr:rowOff>
    </xdr:from>
    <xdr:to>
      <xdr:col>10</xdr:col>
      <xdr:colOff>196850</xdr:colOff>
      <xdr:row>186</xdr:row>
      <xdr:rowOff>498475</xdr:rowOff>
    </xdr:to>
    <xdr:pic>
      <xdr:nvPicPr>
        <xdr:cNvPr id="22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2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2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186</xdr:row>
      <xdr:rowOff>257175</xdr:rowOff>
    </xdr:from>
    <xdr:to>
      <xdr:col>3</xdr:col>
      <xdr:colOff>514350</xdr:colOff>
      <xdr:row>186</xdr:row>
      <xdr:rowOff>476250</xdr:rowOff>
    </xdr:to>
    <xdr:pic>
      <xdr:nvPicPr>
        <xdr:cNvPr id="22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02136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186</xdr:row>
      <xdr:rowOff>279400</xdr:rowOff>
    </xdr:from>
    <xdr:to>
      <xdr:col>10</xdr:col>
      <xdr:colOff>196850</xdr:colOff>
      <xdr:row>186</xdr:row>
      <xdr:rowOff>498475</xdr:rowOff>
    </xdr:to>
    <xdr:pic>
      <xdr:nvPicPr>
        <xdr:cNvPr id="22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186</xdr:row>
      <xdr:rowOff>257175</xdr:rowOff>
    </xdr:from>
    <xdr:to>
      <xdr:col>10</xdr:col>
      <xdr:colOff>514350</xdr:colOff>
      <xdr:row>186</xdr:row>
      <xdr:rowOff>476250</xdr:rowOff>
    </xdr:to>
    <xdr:pic>
      <xdr:nvPicPr>
        <xdr:cNvPr id="22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002136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2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186</xdr:row>
      <xdr:rowOff>257175</xdr:rowOff>
    </xdr:from>
    <xdr:to>
      <xdr:col>3</xdr:col>
      <xdr:colOff>514350</xdr:colOff>
      <xdr:row>186</xdr:row>
      <xdr:rowOff>476250</xdr:rowOff>
    </xdr:to>
    <xdr:pic>
      <xdr:nvPicPr>
        <xdr:cNvPr id="22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02136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2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186</xdr:row>
      <xdr:rowOff>279400</xdr:rowOff>
    </xdr:from>
    <xdr:to>
      <xdr:col>10</xdr:col>
      <xdr:colOff>196850</xdr:colOff>
      <xdr:row>186</xdr:row>
      <xdr:rowOff>498475</xdr:rowOff>
    </xdr:to>
    <xdr:pic>
      <xdr:nvPicPr>
        <xdr:cNvPr id="22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2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2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186</xdr:row>
      <xdr:rowOff>279400</xdr:rowOff>
    </xdr:from>
    <xdr:to>
      <xdr:col>10</xdr:col>
      <xdr:colOff>196850</xdr:colOff>
      <xdr:row>186</xdr:row>
      <xdr:rowOff>498475</xdr:rowOff>
    </xdr:to>
    <xdr:pic>
      <xdr:nvPicPr>
        <xdr:cNvPr id="22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2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2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186</xdr:row>
      <xdr:rowOff>279400</xdr:rowOff>
    </xdr:from>
    <xdr:to>
      <xdr:col>10</xdr:col>
      <xdr:colOff>196850</xdr:colOff>
      <xdr:row>186</xdr:row>
      <xdr:rowOff>498475</xdr:rowOff>
    </xdr:to>
    <xdr:pic>
      <xdr:nvPicPr>
        <xdr:cNvPr id="22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2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2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186</xdr:row>
      <xdr:rowOff>279400</xdr:rowOff>
    </xdr:from>
    <xdr:to>
      <xdr:col>10</xdr:col>
      <xdr:colOff>196850</xdr:colOff>
      <xdr:row>186</xdr:row>
      <xdr:rowOff>498475</xdr:rowOff>
    </xdr:to>
    <xdr:pic>
      <xdr:nvPicPr>
        <xdr:cNvPr id="22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2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2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186</xdr:row>
      <xdr:rowOff>279400</xdr:rowOff>
    </xdr:from>
    <xdr:to>
      <xdr:col>10</xdr:col>
      <xdr:colOff>196850</xdr:colOff>
      <xdr:row>186</xdr:row>
      <xdr:rowOff>498475</xdr:rowOff>
    </xdr:to>
    <xdr:pic>
      <xdr:nvPicPr>
        <xdr:cNvPr id="22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2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2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186</xdr:row>
      <xdr:rowOff>257175</xdr:rowOff>
    </xdr:from>
    <xdr:to>
      <xdr:col>3</xdr:col>
      <xdr:colOff>514350</xdr:colOff>
      <xdr:row>186</xdr:row>
      <xdr:rowOff>476250</xdr:rowOff>
    </xdr:to>
    <xdr:pic>
      <xdr:nvPicPr>
        <xdr:cNvPr id="22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02136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186</xdr:row>
      <xdr:rowOff>279400</xdr:rowOff>
    </xdr:from>
    <xdr:to>
      <xdr:col>10</xdr:col>
      <xdr:colOff>196850</xdr:colOff>
      <xdr:row>186</xdr:row>
      <xdr:rowOff>498475</xdr:rowOff>
    </xdr:to>
    <xdr:pic>
      <xdr:nvPicPr>
        <xdr:cNvPr id="22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186</xdr:row>
      <xdr:rowOff>257175</xdr:rowOff>
    </xdr:from>
    <xdr:to>
      <xdr:col>10</xdr:col>
      <xdr:colOff>514350</xdr:colOff>
      <xdr:row>186</xdr:row>
      <xdr:rowOff>476250</xdr:rowOff>
    </xdr:to>
    <xdr:pic>
      <xdr:nvPicPr>
        <xdr:cNvPr id="22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002136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2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186</xdr:row>
      <xdr:rowOff>257175</xdr:rowOff>
    </xdr:from>
    <xdr:to>
      <xdr:col>3</xdr:col>
      <xdr:colOff>514350</xdr:colOff>
      <xdr:row>186</xdr:row>
      <xdr:rowOff>476250</xdr:rowOff>
    </xdr:to>
    <xdr:pic>
      <xdr:nvPicPr>
        <xdr:cNvPr id="22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02136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2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186</xdr:row>
      <xdr:rowOff>279400</xdr:rowOff>
    </xdr:from>
    <xdr:to>
      <xdr:col>10</xdr:col>
      <xdr:colOff>196850</xdr:colOff>
      <xdr:row>186</xdr:row>
      <xdr:rowOff>498475</xdr:rowOff>
    </xdr:to>
    <xdr:pic>
      <xdr:nvPicPr>
        <xdr:cNvPr id="22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2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2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186</xdr:row>
      <xdr:rowOff>279400</xdr:rowOff>
    </xdr:from>
    <xdr:to>
      <xdr:col>10</xdr:col>
      <xdr:colOff>196850</xdr:colOff>
      <xdr:row>186</xdr:row>
      <xdr:rowOff>498475</xdr:rowOff>
    </xdr:to>
    <xdr:pic>
      <xdr:nvPicPr>
        <xdr:cNvPr id="22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22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023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186</xdr:row>
      <xdr:rowOff>228600</xdr:rowOff>
    </xdr:from>
    <xdr:to>
      <xdr:col>3</xdr:col>
      <xdr:colOff>260350</xdr:colOff>
      <xdr:row>186</xdr:row>
      <xdr:rowOff>447675</xdr:rowOff>
    </xdr:to>
    <xdr:pic>
      <xdr:nvPicPr>
        <xdr:cNvPr id="22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001850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186</xdr:row>
      <xdr:rowOff>231775</xdr:rowOff>
    </xdr:from>
    <xdr:to>
      <xdr:col>3</xdr:col>
      <xdr:colOff>539750</xdr:colOff>
      <xdr:row>186</xdr:row>
      <xdr:rowOff>450850</xdr:rowOff>
    </xdr:to>
    <xdr:pic>
      <xdr:nvPicPr>
        <xdr:cNvPr id="22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001882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186</xdr:row>
      <xdr:rowOff>228600</xdr:rowOff>
    </xdr:from>
    <xdr:to>
      <xdr:col>10</xdr:col>
      <xdr:colOff>260350</xdr:colOff>
      <xdr:row>186</xdr:row>
      <xdr:rowOff>447675</xdr:rowOff>
    </xdr:to>
    <xdr:pic>
      <xdr:nvPicPr>
        <xdr:cNvPr id="22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001850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186</xdr:row>
      <xdr:rowOff>231775</xdr:rowOff>
    </xdr:from>
    <xdr:to>
      <xdr:col>10</xdr:col>
      <xdr:colOff>539750</xdr:colOff>
      <xdr:row>186</xdr:row>
      <xdr:rowOff>450850</xdr:rowOff>
    </xdr:to>
    <xdr:pic>
      <xdr:nvPicPr>
        <xdr:cNvPr id="22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001882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186</xdr:row>
      <xdr:rowOff>228600</xdr:rowOff>
    </xdr:from>
    <xdr:to>
      <xdr:col>3</xdr:col>
      <xdr:colOff>260350</xdr:colOff>
      <xdr:row>186</xdr:row>
      <xdr:rowOff>447675</xdr:rowOff>
    </xdr:to>
    <xdr:pic>
      <xdr:nvPicPr>
        <xdr:cNvPr id="22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001850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186</xdr:row>
      <xdr:rowOff>231775</xdr:rowOff>
    </xdr:from>
    <xdr:to>
      <xdr:col>3</xdr:col>
      <xdr:colOff>539750</xdr:colOff>
      <xdr:row>186</xdr:row>
      <xdr:rowOff>450850</xdr:rowOff>
    </xdr:to>
    <xdr:pic>
      <xdr:nvPicPr>
        <xdr:cNvPr id="22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001882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186</xdr:row>
      <xdr:rowOff>228600</xdr:rowOff>
    </xdr:from>
    <xdr:to>
      <xdr:col>3</xdr:col>
      <xdr:colOff>260350</xdr:colOff>
      <xdr:row>186</xdr:row>
      <xdr:rowOff>447675</xdr:rowOff>
    </xdr:to>
    <xdr:pic>
      <xdr:nvPicPr>
        <xdr:cNvPr id="22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001850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186</xdr:row>
      <xdr:rowOff>231775</xdr:rowOff>
    </xdr:from>
    <xdr:to>
      <xdr:col>3</xdr:col>
      <xdr:colOff>539750</xdr:colOff>
      <xdr:row>186</xdr:row>
      <xdr:rowOff>450850</xdr:rowOff>
    </xdr:to>
    <xdr:pic>
      <xdr:nvPicPr>
        <xdr:cNvPr id="22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001882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186</xdr:row>
      <xdr:rowOff>228600</xdr:rowOff>
    </xdr:from>
    <xdr:to>
      <xdr:col>10</xdr:col>
      <xdr:colOff>260350</xdr:colOff>
      <xdr:row>186</xdr:row>
      <xdr:rowOff>447675</xdr:rowOff>
    </xdr:to>
    <xdr:pic>
      <xdr:nvPicPr>
        <xdr:cNvPr id="22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001850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186</xdr:row>
      <xdr:rowOff>231775</xdr:rowOff>
    </xdr:from>
    <xdr:to>
      <xdr:col>10</xdr:col>
      <xdr:colOff>539750</xdr:colOff>
      <xdr:row>186</xdr:row>
      <xdr:rowOff>450850</xdr:rowOff>
    </xdr:to>
    <xdr:pic>
      <xdr:nvPicPr>
        <xdr:cNvPr id="22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001882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186</xdr:row>
      <xdr:rowOff>228600</xdr:rowOff>
    </xdr:from>
    <xdr:to>
      <xdr:col>3</xdr:col>
      <xdr:colOff>260350</xdr:colOff>
      <xdr:row>186</xdr:row>
      <xdr:rowOff>447675</xdr:rowOff>
    </xdr:to>
    <xdr:pic>
      <xdr:nvPicPr>
        <xdr:cNvPr id="22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001850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186</xdr:row>
      <xdr:rowOff>287804</xdr:rowOff>
    </xdr:from>
    <xdr:to>
      <xdr:col>3</xdr:col>
      <xdr:colOff>465044</xdr:colOff>
      <xdr:row>186</xdr:row>
      <xdr:rowOff>506879</xdr:rowOff>
    </xdr:to>
    <xdr:pic>
      <xdr:nvPicPr>
        <xdr:cNvPr id="22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0528" y="13916603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186</xdr:row>
      <xdr:rowOff>228600</xdr:rowOff>
    </xdr:from>
    <xdr:to>
      <xdr:col>10</xdr:col>
      <xdr:colOff>260350</xdr:colOff>
      <xdr:row>186</xdr:row>
      <xdr:rowOff>447675</xdr:rowOff>
    </xdr:to>
    <xdr:pic>
      <xdr:nvPicPr>
        <xdr:cNvPr id="22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001850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186</xdr:row>
      <xdr:rowOff>231775</xdr:rowOff>
    </xdr:from>
    <xdr:to>
      <xdr:col>10</xdr:col>
      <xdr:colOff>539750</xdr:colOff>
      <xdr:row>186</xdr:row>
      <xdr:rowOff>450850</xdr:rowOff>
    </xdr:to>
    <xdr:pic>
      <xdr:nvPicPr>
        <xdr:cNvPr id="22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001882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191</xdr:row>
      <xdr:rowOff>279400</xdr:rowOff>
    </xdr:from>
    <xdr:to>
      <xdr:col>10</xdr:col>
      <xdr:colOff>196850</xdr:colOff>
      <xdr:row>191</xdr:row>
      <xdr:rowOff>498475</xdr:rowOff>
    </xdr:to>
    <xdr:pic>
      <xdr:nvPicPr>
        <xdr:cNvPr id="22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191</xdr:row>
      <xdr:rowOff>257175</xdr:rowOff>
    </xdr:from>
    <xdr:to>
      <xdr:col>10</xdr:col>
      <xdr:colOff>514350</xdr:colOff>
      <xdr:row>191</xdr:row>
      <xdr:rowOff>476250</xdr:rowOff>
    </xdr:to>
    <xdr:pic>
      <xdr:nvPicPr>
        <xdr:cNvPr id="22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3913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2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191</xdr:row>
      <xdr:rowOff>257175</xdr:rowOff>
    </xdr:from>
    <xdr:to>
      <xdr:col>3</xdr:col>
      <xdr:colOff>514350</xdr:colOff>
      <xdr:row>191</xdr:row>
      <xdr:rowOff>476250</xdr:rowOff>
    </xdr:to>
    <xdr:pic>
      <xdr:nvPicPr>
        <xdr:cNvPr id="22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3913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2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191</xdr:row>
      <xdr:rowOff>257175</xdr:rowOff>
    </xdr:from>
    <xdr:to>
      <xdr:col>3</xdr:col>
      <xdr:colOff>514350</xdr:colOff>
      <xdr:row>191</xdr:row>
      <xdr:rowOff>476250</xdr:rowOff>
    </xdr:to>
    <xdr:pic>
      <xdr:nvPicPr>
        <xdr:cNvPr id="22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3913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191</xdr:row>
      <xdr:rowOff>279400</xdr:rowOff>
    </xdr:from>
    <xdr:to>
      <xdr:col>10</xdr:col>
      <xdr:colOff>196850</xdr:colOff>
      <xdr:row>191</xdr:row>
      <xdr:rowOff>498475</xdr:rowOff>
    </xdr:to>
    <xdr:pic>
      <xdr:nvPicPr>
        <xdr:cNvPr id="22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2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2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191</xdr:row>
      <xdr:rowOff>279400</xdr:rowOff>
    </xdr:from>
    <xdr:to>
      <xdr:col>10</xdr:col>
      <xdr:colOff>196850</xdr:colOff>
      <xdr:row>191</xdr:row>
      <xdr:rowOff>498475</xdr:rowOff>
    </xdr:to>
    <xdr:pic>
      <xdr:nvPicPr>
        <xdr:cNvPr id="22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2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2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191</xdr:row>
      <xdr:rowOff>279400</xdr:rowOff>
    </xdr:from>
    <xdr:to>
      <xdr:col>10</xdr:col>
      <xdr:colOff>196850</xdr:colOff>
      <xdr:row>191</xdr:row>
      <xdr:rowOff>498475</xdr:rowOff>
    </xdr:to>
    <xdr:pic>
      <xdr:nvPicPr>
        <xdr:cNvPr id="22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2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2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2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191</xdr:row>
      <xdr:rowOff>279400</xdr:rowOff>
    </xdr:from>
    <xdr:to>
      <xdr:col>10</xdr:col>
      <xdr:colOff>196850</xdr:colOff>
      <xdr:row>191</xdr:row>
      <xdr:rowOff>498475</xdr:rowOff>
    </xdr:to>
    <xdr:pic>
      <xdr:nvPicPr>
        <xdr:cNvPr id="22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2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2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191</xdr:row>
      <xdr:rowOff>279400</xdr:rowOff>
    </xdr:from>
    <xdr:to>
      <xdr:col>10</xdr:col>
      <xdr:colOff>196850</xdr:colOff>
      <xdr:row>191</xdr:row>
      <xdr:rowOff>498475</xdr:rowOff>
    </xdr:to>
    <xdr:pic>
      <xdr:nvPicPr>
        <xdr:cNvPr id="22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2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2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191</xdr:row>
      <xdr:rowOff>279400</xdr:rowOff>
    </xdr:from>
    <xdr:to>
      <xdr:col>10</xdr:col>
      <xdr:colOff>196850</xdr:colOff>
      <xdr:row>191</xdr:row>
      <xdr:rowOff>498475</xdr:rowOff>
    </xdr:to>
    <xdr:pic>
      <xdr:nvPicPr>
        <xdr:cNvPr id="22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2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2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191</xdr:row>
      <xdr:rowOff>279400</xdr:rowOff>
    </xdr:from>
    <xdr:to>
      <xdr:col>10</xdr:col>
      <xdr:colOff>196850</xdr:colOff>
      <xdr:row>191</xdr:row>
      <xdr:rowOff>498475</xdr:rowOff>
    </xdr:to>
    <xdr:pic>
      <xdr:nvPicPr>
        <xdr:cNvPr id="22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2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2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191</xdr:row>
      <xdr:rowOff>257175</xdr:rowOff>
    </xdr:from>
    <xdr:to>
      <xdr:col>3</xdr:col>
      <xdr:colOff>514350</xdr:colOff>
      <xdr:row>191</xdr:row>
      <xdr:rowOff>476250</xdr:rowOff>
    </xdr:to>
    <xdr:pic>
      <xdr:nvPicPr>
        <xdr:cNvPr id="23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3913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191</xdr:row>
      <xdr:rowOff>279400</xdr:rowOff>
    </xdr:from>
    <xdr:to>
      <xdr:col>10</xdr:col>
      <xdr:colOff>196850</xdr:colOff>
      <xdr:row>191</xdr:row>
      <xdr:rowOff>498475</xdr:rowOff>
    </xdr:to>
    <xdr:pic>
      <xdr:nvPicPr>
        <xdr:cNvPr id="23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191</xdr:row>
      <xdr:rowOff>257175</xdr:rowOff>
    </xdr:from>
    <xdr:to>
      <xdr:col>10</xdr:col>
      <xdr:colOff>514350</xdr:colOff>
      <xdr:row>191</xdr:row>
      <xdr:rowOff>476250</xdr:rowOff>
    </xdr:to>
    <xdr:pic>
      <xdr:nvPicPr>
        <xdr:cNvPr id="23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3913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191</xdr:row>
      <xdr:rowOff>257175</xdr:rowOff>
    </xdr:from>
    <xdr:to>
      <xdr:col>3</xdr:col>
      <xdr:colOff>514350</xdr:colOff>
      <xdr:row>191</xdr:row>
      <xdr:rowOff>476250</xdr:rowOff>
    </xdr:to>
    <xdr:pic>
      <xdr:nvPicPr>
        <xdr:cNvPr id="23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3913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191</xdr:row>
      <xdr:rowOff>279400</xdr:rowOff>
    </xdr:from>
    <xdr:to>
      <xdr:col>10</xdr:col>
      <xdr:colOff>196850</xdr:colOff>
      <xdr:row>191</xdr:row>
      <xdr:rowOff>498475</xdr:rowOff>
    </xdr:to>
    <xdr:pic>
      <xdr:nvPicPr>
        <xdr:cNvPr id="23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191</xdr:row>
      <xdr:rowOff>279400</xdr:rowOff>
    </xdr:from>
    <xdr:to>
      <xdr:col>10</xdr:col>
      <xdr:colOff>196850</xdr:colOff>
      <xdr:row>191</xdr:row>
      <xdr:rowOff>498475</xdr:rowOff>
    </xdr:to>
    <xdr:pic>
      <xdr:nvPicPr>
        <xdr:cNvPr id="23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191</xdr:row>
      <xdr:rowOff>279400</xdr:rowOff>
    </xdr:from>
    <xdr:to>
      <xdr:col>10</xdr:col>
      <xdr:colOff>196850</xdr:colOff>
      <xdr:row>191</xdr:row>
      <xdr:rowOff>498475</xdr:rowOff>
    </xdr:to>
    <xdr:pic>
      <xdr:nvPicPr>
        <xdr:cNvPr id="23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191</xdr:row>
      <xdr:rowOff>279400</xdr:rowOff>
    </xdr:from>
    <xdr:to>
      <xdr:col>10</xdr:col>
      <xdr:colOff>196850</xdr:colOff>
      <xdr:row>191</xdr:row>
      <xdr:rowOff>498475</xdr:rowOff>
    </xdr:to>
    <xdr:pic>
      <xdr:nvPicPr>
        <xdr:cNvPr id="23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191</xdr:row>
      <xdr:rowOff>279400</xdr:rowOff>
    </xdr:from>
    <xdr:to>
      <xdr:col>10</xdr:col>
      <xdr:colOff>196850</xdr:colOff>
      <xdr:row>191</xdr:row>
      <xdr:rowOff>498475</xdr:rowOff>
    </xdr:to>
    <xdr:pic>
      <xdr:nvPicPr>
        <xdr:cNvPr id="23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191</xdr:row>
      <xdr:rowOff>279400</xdr:rowOff>
    </xdr:from>
    <xdr:to>
      <xdr:col>10</xdr:col>
      <xdr:colOff>196850</xdr:colOff>
      <xdr:row>191</xdr:row>
      <xdr:rowOff>498475</xdr:rowOff>
    </xdr:to>
    <xdr:pic>
      <xdr:nvPicPr>
        <xdr:cNvPr id="23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191</xdr:row>
      <xdr:rowOff>279400</xdr:rowOff>
    </xdr:from>
    <xdr:to>
      <xdr:col>10</xdr:col>
      <xdr:colOff>196850</xdr:colOff>
      <xdr:row>191</xdr:row>
      <xdr:rowOff>498475</xdr:rowOff>
    </xdr:to>
    <xdr:pic>
      <xdr:nvPicPr>
        <xdr:cNvPr id="23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191</xdr:row>
      <xdr:rowOff>257175</xdr:rowOff>
    </xdr:from>
    <xdr:to>
      <xdr:col>3</xdr:col>
      <xdr:colOff>514350</xdr:colOff>
      <xdr:row>191</xdr:row>
      <xdr:rowOff>476250</xdr:rowOff>
    </xdr:to>
    <xdr:pic>
      <xdr:nvPicPr>
        <xdr:cNvPr id="23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3913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191</xdr:row>
      <xdr:rowOff>279400</xdr:rowOff>
    </xdr:from>
    <xdr:to>
      <xdr:col>10</xdr:col>
      <xdr:colOff>196850</xdr:colOff>
      <xdr:row>191</xdr:row>
      <xdr:rowOff>498475</xdr:rowOff>
    </xdr:to>
    <xdr:pic>
      <xdr:nvPicPr>
        <xdr:cNvPr id="23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191</xdr:row>
      <xdr:rowOff>257175</xdr:rowOff>
    </xdr:from>
    <xdr:to>
      <xdr:col>10</xdr:col>
      <xdr:colOff>514350</xdr:colOff>
      <xdr:row>191</xdr:row>
      <xdr:rowOff>476250</xdr:rowOff>
    </xdr:to>
    <xdr:pic>
      <xdr:nvPicPr>
        <xdr:cNvPr id="23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3913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191</xdr:row>
      <xdr:rowOff>257175</xdr:rowOff>
    </xdr:from>
    <xdr:to>
      <xdr:col>3</xdr:col>
      <xdr:colOff>514350</xdr:colOff>
      <xdr:row>191</xdr:row>
      <xdr:rowOff>476250</xdr:rowOff>
    </xdr:to>
    <xdr:pic>
      <xdr:nvPicPr>
        <xdr:cNvPr id="23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3913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191</xdr:row>
      <xdr:rowOff>279400</xdr:rowOff>
    </xdr:from>
    <xdr:to>
      <xdr:col>10</xdr:col>
      <xdr:colOff>196850</xdr:colOff>
      <xdr:row>191</xdr:row>
      <xdr:rowOff>498475</xdr:rowOff>
    </xdr:to>
    <xdr:pic>
      <xdr:nvPicPr>
        <xdr:cNvPr id="23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191</xdr:row>
      <xdr:rowOff>279400</xdr:rowOff>
    </xdr:from>
    <xdr:to>
      <xdr:col>10</xdr:col>
      <xdr:colOff>196850</xdr:colOff>
      <xdr:row>191</xdr:row>
      <xdr:rowOff>498475</xdr:rowOff>
    </xdr:to>
    <xdr:pic>
      <xdr:nvPicPr>
        <xdr:cNvPr id="23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191</xdr:row>
      <xdr:rowOff>279400</xdr:rowOff>
    </xdr:from>
    <xdr:to>
      <xdr:col>10</xdr:col>
      <xdr:colOff>196850</xdr:colOff>
      <xdr:row>191</xdr:row>
      <xdr:rowOff>498475</xdr:rowOff>
    </xdr:to>
    <xdr:pic>
      <xdr:nvPicPr>
        <xdr:cNvPr id="23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191</xdr:row>
      <xdr:rowOff>279400</xdr:rowOff>
    </xdr:from>
    <xdr:to>
      <xdr:col>10</xdr:col>
      <xdr:colOff>196850</xdr:colOff>
      <xdr:row>191</xdr:row>
      <xdr:rowOff>498475</xdr:rowOff>
    </xdr:to>
    <xdr:pic>
      <xdr:nvPicPr>
        <xdr:cNvPr id="23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191</xdr:row>
      <xdr:rowOff>279400</xdr:rowOff>
    </xdr:from>
    <xdr:to>
      <xdr:col>10</xdr:col>
      <xdr:colOff>196850</xdr:colOff>
      <xdr:row>191</xdr:row>
      <xdr:rowOff>498475</xdr:rowOff>
    </xdr:to>
    <xdr:pic>
      <xdr:nvPicPr>
        <xdr:cNvPr id="23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191</xdr:row>
      <xdr:rowOff>257175</xdr:rowOff>
    </xdr:from>
    <xdr:to>
      <xdr:col>3</xdr:col>
      <xdr:colOff>514350</xdr:colOff>
      <xdr:row>191</xdr:row>
      <xdr:rowOff>476250</xdr:rowOff>
    </xdr:to>
    <xdr:pic>
      <xdr:nvPicPr>
        <xdr:cNvPr id="23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3913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191</xdr:row>
      <xdr:rowOff>279400</xdr:rowOff>
    </xdr:from>
    <xdr:to>
      <xdr:col>10</xdr:col>
      <xdr:colOff>196850</xdr:colOff>
      <xdr:row>191</xdr:row>
      <xdr:rowOff>498475</xdr:rowOff>
    </xdr:to>
    <xdr:pic>
      <xdr:nvPicPr>
        <xdr:cNvPr id="23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191</xdr:row>
      <xdr:rowOff>257175</xdr:rowOff>
    </xdr:from>
    <xdr:to>
      <xdr:col>10</xdr:col>
      <xdr:colOff>514350</xdr:colOff>
      <xdr:row>191</xdr:row>
      <xdr:rowOff>476250</xdr:rowOff>
    </xdr:to>
    <xdr:pic>
      <xdr:nvPicPr>
        <xdr:cNvPr id="23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3913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191</xdr:row>
      <xdr:rowOff>257175</xdr:rowOff>
    </xdr:from>
    <xdr:to>
      <xdr:col>3</xdr:col>
      <xdr:colOff>514350</xdr:colOff>
      <xdr:row>191</xdr:row>
      <xdr:rowOff>476250</xdr:rowOff>
    </xdr:to>
    <xdr:pic>
      <xdr:nvPicPr>
        <xdr:cNvPr id="23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3913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191</xdr:row>
      <xdr:rowOff>279400</xdr:rowOff>
    </xdr:from>
    <xdr:to>
      <xdr:col>10</xdr:col>
      <xdr:colOff>196850</xdr:colOff>
      <xdr:row>191</xdr:row>
      <xdr:rowOff>498475</xdr:rowOff>
    </xdr:to>
    <xdr:pic>
      <xdr:nvPicPr>
        <xdr:cNvPr id="23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191</xdr:row>
      <xdr:rowOff>279400</xdr:rowOff>
    </xdr:from>
    <xdr:to>
      <xdr:col>10</xdr:col>
      <xdr:colOff>196850</xdr:colOff>
      <xdr:row>191</xdr:row>
      <xdr:rowOff>498475</xdr:rowOff>
    </xdr:to>
    <xdr:pic>
      <xdr:nvPicPr>
        <xdr:cNvPr id="23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191</xdr:row>
      <xdr:rowOff>279400</xdr:rowOff>
    </xdr:from>
    <xdr:to>
      <xdr:col>10</xdr:col>
      <xdr:colOff>196850</xdr:colOff>
      <xdr:row>191</xdr:row>
      <xdr:rowOff>498475</xdr:rowOff>
    </xdr:to>
    <xdr:pic>
      <xdr:nvPicPr>
        <xdr:cNvPr id="23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191</xdr:row>
      <xdr:rowOff>257175</xdr:rowOff>
    </xdr:from>
    <xdr:to>
      <xdr:col>3</xdr:col>
      <xdr:colOff>514350</xdr:colOff>
      <xdr:row>191</xdr:row>
      <xdr:rowOff>476250</xdr:rowOff>
    </xdr:to>
    <xdr:pic>
      <xdr:nvPicPr>
        <xdr:cNvPr id="23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3913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191</xdr:row>
      <xdr:rowOff>279400</xdr:rowOff>
    </xdr:from>
    <xdr:to>
      <xdr:col>10</xdr:col>
      <xdr:colOff>196850</xdr:colOff>
      <xdr:row>191</xdr:row>
      <xdr:rowOff>498475</xdr:rowOff>
    </xdr:to>
    <xdr:pic>
      <xdr:nvPicPr>
        <xdr:cNvPr id="23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191</xdr:row>
      <xdr:rowOff>257175</xdr:rowOff>
    </xdr:from>
    <xdr:to>
      <xdr:col>10</xdr:col>
      <xdr:colOff>514350</xdr:colOff>
      <xdr:row>191</xdr:row>
      <xdr:rowOff>476250</xdr:rowOff>
    </xdr:to>
    <xdr:pic>
      <xdr:nvPicPr>
        <xdr:cNvPr id="23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3913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191</xdr:row>
      <xdr:rowOff>257175</xdr:rowOff>
    </xdr:from>
    <xdr:to>
      <xdr:col>3</xdr:col>
      <xdr:colOff>514350</xdr:colOff>
      <xdr:row>191</xdr:row>
      <xdr:rowOff>476250</xdr:rowOff>
    </xdr:to>
    <xdr:pic>
      <xdr:nvPicPr>
        <xdr:cNvPr id="23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3913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191</xdr:row>
      <xdr:rowOff>279400</xdr:rowOff>
    </xdr:from>
    <xdr:to>
      <xdr:col>10</xdr:col>
      <xdr:colOff>196850</xdr:colOff>
      <xdr:row>191</xdr:row>
      <xdr:rowOff>498475</xdr:rowOff>
    </xdr:to>
    <xdr:pic>
      <xdr:nvPicPr>
        <xdr:cNvPr id="23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191</xdr:row>
      <xdr:rowOff>279400</xdr:rowOff>
    </xdr:from>
    <xdr:to>
      <xdr:col>10</xdr:col>
      <xdr:colOff>196850</xdr:colOff>
      <xdr:row>191</xdr:row>
      <xdr:rowOff>498475</xdr:rowOff>
    </xdr:to>
    <xdr:pic>
      <xdr:nvPicPr>
        <xdr:cNvPr id="23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191</xdr:row>
      <xdr:rowOff>279400</xdr:rowOff>
    </xdr:from>
    <xdr:to>
      <xdr:col>10</xdr:col>
      <xdr:colOff>196850</xdr:colOff>
      <xdr:row>191</xdr:row>
      <xdr:rowOff>498475</xdr:rowOff>
    </xdr:to>
    <xdr:pic>
      <xdr:nvPicPr>
        <xdr:cNvPr id="23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191</xdr:row>
      <xdr:rowOff>279400</xdr:rowOff>
    </xdr:from>
    <xdr:to>
      <xdr:col>10</xdr:col>
      <xdr:colOff>196850</xdr:colOff>
      <xdr:row>191</xdr:row>
      <xdr:rowOff>498475</xdr:rowOff>
    </xdr:to>
    <xdr:pic>
      <xdr:nvPicPr>
        <xdr:cNvPr id="23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191</xdr:row>
      <xdr:rowOff>279400</xdr:rowOff>
    </xdr:from>
    <xdr:to>
      <xdr:col>10</xdr:col>
      <xdr:colOff>196850</xdr:colOff>
      <xdr:row>191</xdr:row>
      <xdr:rowOff>498475</xdr:rowOff>
    </xdr:to>
    <xdr:pic>
      <xdr:nvPicPr>
        <xdr:cNvPr id="23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191</xdr:row>
      <xdr:rowOff>257175</xdr:rowOff>
    </xdr:from>
    <xdr:to>
      <xdr:col>3</xdr:col>
      <xdr:colOff>514350</xdr:colOff>
      <xdr:row>191</xdr:row>
      <xdr:rowOff>476250</xdr:rowOff>
    </xdr:to>
    <xdr:pic>
      <xdr:nvPicPr>
        <xdr:cNvPr id="23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3913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191</xdr:row>
      <xdr:rowOff>279400</xdr:rowOff>
    </xdr:from>
    <xdr:to>
      <xdr:col>10</xdr:col>
      <xdr:colOff>196850</xdr:colOff>
      <xdr:row>191</xdr:row>
      <xdr:rowOff>498475</xdr:rowOff>
    </xdr:to>
    <xdr:pic>
      <xdr:nvPicPr>
        <xdr:cNvPr id="23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191</xdr:row>
      <xdr:rowOff>257175</xdr:rowOff>
    </xdr:from>
    <xdr:to>
      <xdr:col>10</xdr:col>
      <xdr:colOff>514350</xdr:colOff>
      <xdr:row>191</xdr:row>
      <xdr:rowOff>476250</xdr:rowOff>
    </xdr:to>
    <xdr:pic>
      <xdr:nvPicPr>
        <xdr:cNvPr id="23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3913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191</xdr:row>
      <xdr:rowOff>257175</xdr:rowOff>
    </xdr:from>
    <xdr:to>
      <xdr:col>3</xdr:col>
      <xdr:colOff>514350</xdr:colOff>
      <xdr:row>191</xdr:row>
      <xdr:rowOff>476250</xdr:rowOff>
    </xdr:to>
    <xdr:pic>
      <xdr:nvPicPr>
        <xdr:cNvPr id="23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3913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191</xdr:row>
      <xdr:rowOff>279400</xdr:rowOff>
    </xdr:from>
    <xdr:to>
      <xdr:col>10</xdr:col>
      <xdr:colOff>196850</xdr:colOff>
      <xdr:row>191</xdr:row>
      <xdr:rowOff>498475</xdr:rowOff>
    </xdr:to>
    <xdr:pic>
      <xdr:nvPicPr>
        <xdr:cNvPr id="23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191</xdr:row>
      <xdr:rowOff>279400</xdr:rowOff>
    </xdr:from>
    <xdr:to>
      <xdr:col>10</xdr:col>
      <xdr:colOff>196850</xdr:colOff>
      <xdr:row>191</xdr:row>
      <xdr:rowOff>498475</xdr:rowOff>
    </xdr:to>
    <xdr:pic>
      <xdr:nvPicPr>
        <xdr:cNvPr id="23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191</xdr:row>
      <xdr:rowOff>279400</xdr:rowOff>
    </xdr:from>
    <xdr:to>
      <xdr:col>3</xdr:col>
      <xdr:colOff>196850</xdr:colOff>
      <xdr:row>191</xdr:row>
      <xdr:rowOff>498475</xdr:rowOff>
    </xdr:to>
    <xdr:pic>
      <xdr:nvPicPr>
        <xdr:cNvPr id="23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191</xdr:row>
      <xdr:rowOff>228600</xdr:rowOff>
    </xdr:from>
    <xdr:to>
      <xdr:col>3</xdr:col>
      <xdr:colOff>260350</xdr:colOff>
      <xdr:row>191</xdr:row>
      <xdr:rowOff>447675</xdr:rowOff>
    </xdr:to>
    <xdr:pic>
      <xdr:nvPicPr>
        <xdr:cNvPr id="23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39106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191</xdr:row>
      <xdr:rowOff>231775</xdr:rowOff>
    </xdr:from>
    <xdr:to>
      <xdr:col>3</xdr:col>
      <xdr:colOff>539750</xdr:colOff>
      <xdr:row>191</xdr:row>
      <xdr:rowOff>450850</xdr:rowOff>
    </xdr:to>
    <xdr:pic>
      <xdr:nvPicPr>
        <xdr:cNvPr id="23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39110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191</xdr:row>
      <xdr:rowOff>228600</xdr:rowOff>
    </xdr:from>
    <xdr:to>
      <xdr:col>10</xdr:col>
      <xdr:colOff>260350</xdr:colOff>
      <xdr:row>191</xdr:row>
      <xdr:rowOff>447675</xdr:rowOff>
    </xdr:to>
    <xdr:pic>
      <xdr:nvPicPr>
        <xdr:cNvPr id="23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39106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191</xdr:row>
      <xdr:rowOff>231775</xdr:rowOff>
    </xdr:from>
    <xdr:to>
      <xdr:col>10</xdr:col>
      <xdr:colOff>539750</xdr:colOff>
      <xdr:row>191</xdr:row>
      <xdr:rowOff>450850</xdr:rowOff>
    </xdr:to>
    <xdr:pic>
      <xdr:nvPicPr>
        <xdr:cNvPr id="23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39110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191</xdr:row>
      <xdr:rowOff>228600</xdr:rowOff>
    </xdr:from>
    <xdr:to>
      <xdr:col>3</xdr:col>
      <xdr:colOff>260350</xdr:colOff>
      <xdr:row>191</xdr:row>
      <xdr:rowOff>447675</xdr:rowOff>
    </xdr:to>
    <xdr:pic>
      <xdr:nvPicPr>
        <xdr:cNvPr id="23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39106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191</xdr:row>
      <xdr:rowOff>231775</xdr:rowOff>
    </xdr:from>
    <xdr:to>
      <xdr:col>3</xdr:col>
      <xdr:colOff>539750</xdr:colOff>
      <xdr:row>191</xdr:row>
      <xdr:rowOff>450850</xdr:rowOff>
    </xdr:to>
    <xdr:pic>
      <xdr:nvPicPr>
        <xdr:cNvPr id="24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39110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191</xdr:row>
      <xdr:rowOff>228600</xdr:rowOff>
    </xdr:from>
    <xdr:to>
      <xdr:col>3</xdr:col>
      <xdr:colOff>260350</xdr:colOff>
      <xdr:row>191</xdr:row>
      <xdr:rowOff>447675</xdr:rowOff>
    </xdr:to>
    <xdr:pic>
      <xdr:nvPicPr>
        <xdr:cNvPr id="24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39106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191</xdr:row>
      <xdr:rowOff>231775</xdr:rowOff>
    </xdr:from>
    <xdr:to>
      <xdr:col>3</xdr:col>
      <xdr:colOff>539750</xdr:colOff>
      <xdr:row>191</xdr:row>
      <xdr:rowOff>450850</xdr:rowOff>
    </xdr:to>
    <xdr:pic>
      <xdr:nvPicPr>
        <xdr:cNvPr id="24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39110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191</xdr:row>
      <xdr:rowOff>228600</xdr:rowOff>
    </xdr:from>
    <xdr:to>
      <xdr:col>10</xdr:col>
      <xdr:colOff>260350</xdr:colOff>
      <xdr:row>191</xdr:row>
      <xdr:rowOff>447675</xdr:rowOff>
    </xdr:to>
    <xdr:pic>
      <xdr:nvPicPr>
        <xdr:cNvPr id="24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39106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191</xdr:row>
      <xdr:rowOff>231775</xdr:rowOff>
    </xdr:from>
    <xdr:to>
      <xdr:col>10</xdr:col>
      <xdr:colOff>539750</xdr:colOff>
      <xdr:row>191</xdr:row>
      <xdr:rowOff>450850</xdr:rowOff>
    </xdr:to>
    <xdr:pic>
      <xdr:nvPicPr>
        <xdr:cNvPr id="24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39110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191</xdr:row>
      <xdr:rowOff>228600</xdr:rowOff>
    </xdr:from>
    <xdr:to>
      <xdr:col>3</xdr:col>
      <xdr:colOff>260350</xdr:colOff>
      <xdr:row>191</xdr:row>
      <xdr:rowOff>447675</xdr:rowOff>
    </xdr:to>
    <xdr:pic>
      <xdr:nvPicPr>
        <xdr:cNvPr id="24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39106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191</xdr:row>
      <xdr:rowOff>287804</xdr:rowOff>
    </xdr:from>
    <xdr:to>
      <xdr:col>3</xdr:col>
      <xdr:colOff>465044</xdr:colOff>
      <xdr:row>191</xdr:row>
      <xdr:rowOff>506879</xdr:rowOff>
    </xdr:to>
    <xdr:pic>
      <xdr:nvPicPr>
        <xdr:cNvPr id="24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0528" y="13916603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191</xdr:row>
      <xdr:rowOff>228600</xdr:rowOff>
    </xdr:from>
    <xdr:to>
      <xdr:col>10</xdr:col>
      <xdr:colOff>260350</xdr:colOff>
      <xdr:row>191</xdr:row>
      <xdr:rowOff>447675</xdr:rowOff>
    </xdr:to>
    <xdr:pic>
      <xdr:nvPicPr>
        <xdr:cNvPr id="24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39106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191</xdr:row>
      <xdr:rowOff>231775</xdr:rowOff>
    </xdr:from>
    <xdr:to>
      <xdr:col>10</xdr:col>
      <xdr:colOff>539750</xdr:colOff>
      <xdr:row>191</xdr:row>
      <xdr:rowOff>450850</xdr:rowOff>
    </xdr:to>
    <xdr:pic>
      <xdr:nvPicPr>
        <xdr:cNvPr id="24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39110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196</xdr:row>
      <xdr:rowOff>279400</xdr:rowOff>
    </xdr:from>
    <xdr:to>
      <xdr:col>10</xdr:col>
      <xdr:colOff>196850</xdr:colOff>
      <xdr:row>196</xdr:row>
      <xdr:rowOff>498475</xdr:rowOff>
    </xdr:to>
    <xdr:pic>
      <xdr:nvPicPr>
        <xdr:cNvPr id="24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196</xdr:row>
      <xdr:rowOff>257175</xdr:rowOff>
    </xdr:from>
    <xdr:to>
      <xdr:col>10</xdr:col>
      <xdr:colOff>514350</xdr:colOff>
      <xdr:row>196</xdr:row>
      <xdr:rowOff>476250</xdr:rowOff>
    </xdr:to>
    <xdr:pic>
      <xdr:nvPicPr>
        <xdr:cNvPr id="24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3913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196</xdr:row>
      <xdr:rowOff>257175</xdr:rowOff>
    </xdr:from>
    <xdr:to>
      <xdr:col>3</xdr:col>
      <xdr:colOff>514350</xdr:colOff>
      <xdr:row>196</xdr:row>
      <xdr:rowOff>476250</xdr:rowOff>
    </xdr:to>
    <xdr:pic>
      <xdr:nvPicPr>
        <xdr:cNvPr id="24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3913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196</xdr:row>
      <xdr:rowOff>257175</xdr:rowOff>
    </xdr:from>
    <xdr:to>
      <xdr:col>3</xdr:col>
      <xdr:colOff>514350</xdr:colOff>
      <xdr:row>196</xdr:row>
      <xdr:rowOff>476250</xdr:rowOff>
    </xdr:to>
    <xdr:pic>
      <xdr:nvPicPr>
        <xdr:cNvPr id="24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3913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196</xdr:row>
      <xdr:rowOff>279400</xdr:rowOff>
    </xdr:from>
    <xdr:to>
      <xdr:col>10</xdr:col>
      <xdr:colOff>196850</xdr:colOff>
      <xdr:row>196</xdr:row>
      <xdr:rowOff>498475</xdr:rowOff>
    </xdr:to>
    <xdr:pic>
      <xdr:nvPicPr>
        <xdr:cNvPr id="24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196</xdr:row>
      <xdr:rowOff>279400</xdr:rowOff>
    </xdr:from>
    <xdr:to>
      <xdr:col>10</xdr:col>
      <xdr:colOff>196850</xdr:colOff>
      <xdr:row>196</xdr:row>
      <xdr:rowOff>498475</xdr:rowOff>
    </xdr:to>
    <xdr:pic>
      <xdr:nvPicPr>
        <xdr:cNvPr id="24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196</xdr:row>
      <xdr:rowOff>279400</xdr:rowOff>
    </xdr:from>
    <xdr:to>
      <xdr:col>10</xdr:col>
      <xdr:colOff>196850</xdr:colOff>
      <xdr:row>196</xdr:row>
      <xdr:rowOff>498475</xdr:rowOff>
    </xdr:to>
    <xdr:pic>
      <xdr:nvPicPr>
        <xdr:cNvPr id="24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196</xdr:row>
      <xdr:rowOff>279400</xdr:rowOff>
    </xdr:from>
    <xdr:to>
      <xdr:col>10</xdr:col>
      <xdr:colOff>196850</xdr:colOff>
      <xdr:row>196</xdr:row>
      <xdr:rowOff>498475</xdr:rowOff>
    </xdr:to>
    <xdr:pic>
      <xdr:nvPicPr>
        <xdr:cNvPr id="24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196</xdr:row>
      <xdr:rowOff>279400</xdr:rowOff>
    </xdr:from>
    <xdr:to>
      <xdr:col>10</xdr:col>
      <xdr:colOff>196850</xdr:colOff>
      <xdr:row>196</xdr:row>
      <xdr:rowOff>498475</xdr:rowOff>
    </xdr:to>
    <xdr:pic>
      <xdr:nvPicPr>
        <xdr:cNvPr id="24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196</xdr:row>
      <xdr:rowOff>279400</xdr:rowOff>
    </xdr:from>
    <xdr:to>
      <xdr:col>10</xdr:col>
      <xdr:colOff>196850</xdr:colOff>
      <xdr:row>196</xdr:row>
      <xdr:rowOff>498475</xdr:rowOff>
    </xdr:to>
    <xdr:pic>
      <xdr:nvPicPr>
        <xdr:cNvPr id="24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196</xdr:row>
      <xdr:rowOff>279400</xdr:rowOff>
    </xdr:from>
    <xdr:to>
      <xdr:col>10</xdr:col>
      <xdr:colOff>196850</xdr:colOff>
      <xdr:row>196</xdr:row>
      <xdr:rowOff>498475</xdr:rowOff>
    </xdr:to>
    <xdr:pic>
      <xdr:nvPicPr>
        <xdr:cNvPr id="24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196</xdr:row>
      <xdr:rowOff>257175</xdr:rowOff>
    </xdr:from>
    <xdr:to>
      <xdr:col>3</xdr:col>
      <xdr:colOff>514350</xdr:colOff>
      <xdr:row>196</xdr:row>
      <xdr:rowOff>476250</xdr:rowOff>
    </xdr:to>
    <xdr:pic>
      <xdr:nvPicPr>
        <xdr:cNvPr id="24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3913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196</xdr:row>
      <xdr:rowOff>279400</xdr:rowOff>
    </xdr:from>
    <xdr:to>
      <xdr:col>10</xdr:col>
      <xdr:colOff>196850</xdr:colOff>
      <xdr:row>196</xdr:row>
      <xdr:rowOff>498475</xdr:rowOff>
    </xdr:to>
    <xdr:pic>
      <xdr:nvPicPr>
        <xdr:cNvPr id="24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196</xdr:row>
      <xdr:rowOff>257175</xdr:rowOff>
    </xdr:from>
    <xdr:to>
      <xdr:col>10</xdr:col>
      <xdr:colOff>514350</xdr:colOff>
      <xdr:row>196</xdr:row>
      <xdr:rowOff>476250</xdr:rowOff>
    </xdr:to>
    <xdr:pic>
      <xdr:nvPicPr>
        <xdr:cNvPr id="24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3913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196</xdr:row>
      <xdr:rowOff>257175</xdr:rowOff>
    </xdr:from>
    <xdr:to>
      <xdr:col>3</xdr:col>
      <xdr:colOff>514350</xdr:colOff>
      <xdr:row>196</xdr:row>
      <xdr:rowOff>476250</xdr:rowOff>
    </xdr:to>
    <xdr:pic>
      <xdr:nvPicPr>
        <xdr:cNvPr id="24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3913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196</xdr:row>
      <xdr:rowOff>279400</xdr:rowOff>
    </xdr:from>
    <xdr:to>
      <xdr:col>10</xdr:col>
      <xdr:colOff>196850</xdr:colOff>
      <xdr:row>196</xdr:row>
      <xdr:rowOff>498475</xdr:rowOff>
    </xdr:to>
    <xdr:pic>
      <xdr:nvPicPr>
        <xdr:cNvPr id="24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196</xdr:row>
      <xdr:rowOff>279400</xdr:rowOff>
    </xdr:from>
    <xdr:to>
      <xdr:col>10</xdr:col>
      <xdr:colOff>196850</xdr:colOff>
      <xdr:row>196</xdr:row>
      <xdr:rowOff>498475</xdr:rowOff>
    </xdr:to>
    <xdr:pic>
      <xdr:nvPicPr>
        <xdr:cNvPr id="24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196</xdr:row>
      <xdr:rowOff>279400</xdr:rowOff>
    </xdr:from>
    <xdr:to>
      <xdr:col>10</xdr:col>
      <xdr:colOff>196850</xdr:colOff>
      <xdr:row>196</xdr:row>
      <xdr:rowOff>498475</xdr:rowOff>
    </xdr:to>
    <xdr:pic>
      <xdr:nvPicPr>
        <xdr:cNvPr id="24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196</xdr:row>
      <xdr:rowOff>279400</xdr:rowOff>
    </xdr:from>
    <xdr:to>
      <xdr:col>10</xdr:col>
      <xdr:colOff>196850</xdr:colOff>
      <xdr:row>196</xdr:row>
      <xdr:rowOff>498475</xdr:rowOff>
    </xdr:to>
    <xdr:pic>
      <xdr:nvPicPr>
        <xdr:cNvPr id="24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196</xdr:row>
      <xdr:rowOff>279400</xdr:rowOff>
    </xdr:from>
    <xdr:to>
      <xdr:col>10</xdr:col>
      <xdr:colOff>196850</xdr:colOff>
      <xdr:row>196</xdr:row>
      <xdr:rowOff>498475</xdr:rowOff>
    </xdr:to>
    <xdr:pic>
      <xdr:nvPicPr>
        <xdr:cNvPr id="24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196</xdr:row>
      <xdr:rowOff>279400</xdr:rowOff>
    </xdr:from>
    <xdr:to>
      <xdr:col>10</xdr:col>
      <xdr:colOff>196850</xdr:colOff>
      <xdr:row>196</xdr:row>
      <xdr:rowOff>498475</xdr:rowOff>
    </xdr:to>
    <xdr:pic>
      <xdr:nvPicPr>
        <xdr:cNvPr id="24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196</xdr:row>
      <xdr:rowOff>279400</xdr:rowOff>
    </xdr:from>
    <xdr:to>
      <xdr:col>10</xdr:col>
      <xdr:colOff>196850</xdr:colOff>
      <xdr:row>196</xdr:row>
      <xdr:rowOff>498475</xdr:rowOff>
    </xdr:to>
    <xdr:pic>
      <xdr:nvPicPr>
        <xdr:cNvPr id="24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196</xdr:row>
      <xdr:rowOff>257175</xdr:rowOff>
    </xdr:from>
    <xdr:to>
      <xdr:col>3</xdr:col>
      <xdr:colOff>514350</xdr:colOff>
      <xdr:row>196</xdr:row>
      <xdr:rowOff>476250</xdr:rowOff>
    </xdr:to>
    <xdr:pic>
      <xdr:nvPicPr>
        <xdr:cNvPr id="24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3913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196</xdr:row>
      <xdr:rowOff>279400</xdr:rowOff>
    </xdr:from>
    <xdr:to>
      <xdr:col>10</xdr:col>
      <xdr:colOff>196850</xdr:colOff>
      <xdr:row>196</xdr:row>
      <xdr:rowOff>498475</xdr:rowOff>
    </xdr:to>
    <xdr:pic>
      <xdr:nvPicPr>
        <xdr:cNvPr id="24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196</xdr:row>
      <xdr:rowOff>257175</xdr:rowOff>
    </xdr:from>
    <xdr:to>
      <xdr:col>10</xdr:col>
      <xdr:colOff>514350</xdr:colOff>
      <xdr:row>196</xdr:row>
      <xdr:rowOff>476250</xdr:rowOff>
    </xdr:to>
    <xdr:pic>
      <xdr:nvPicPr>
        <xdr:cNvPr id="24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3913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196</xdr:row>
      <xdr:rowOff>257175</xdr:rowOff>
    </xdr:from>
    <xdr:to>
      <xdr:col>3</xdr:col>
      <xdr:colOff>514350</xdr:colOff>
      <xdr:row>196</xdr:row>
      <xdr:rowOff>476250</xdr:rowOff>
    </xdr:to>
    <xdr:pic>
      <xdr:nvPicPr>
        <xdr:cNvPr id="24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3913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196</xdr:row>
      <xdr:rowOff>279400</xdr:rowOff>
    </xdr:from>
    <xdr:to>
      <xdr:col>10</xdr:col>
      <xdr:colOff>196850</xdr:colOff>
      <xdr:row>196</xdr:row>
      <xdr:rowOff>498475</xdr:rowOff>
    </xdr:to>
    <xdr:pic>
      <xdr:nvPicPr>
        <xdr:cNvPr id="24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196</xdr:row>
      <xdr:rowOff>279400</xdr:rowOff>
    </xdr:from>
    <xdr:to>
      <xdr:col>10</xdr:col>
      <xdr:colOff>196850</xdr:colOff>
      <xdr:row>196</xdr:row>
      <xdr:rowOff>498475</xdr:rowOff>
    </xdr:to>
    <xdr:pic>
      <xdr:nvPicPr>
        <xdr:cNvPr id="24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196</xdr:row>
      <xdr:rowOff>279400</xdr:rowOff>
    </xdr:from>
    <xdr:to>
      <xdr:col>10</xdr:col>
      <xdr:colOff>196850</xdr:colOff>
      <xdr:row>196</xdr:row>
      <xdr:rowOff>498475</xdr:rowOff>
    </xdr:to>
    <xdr:pic>
      <xdr:nvPicPr>
        <xdr:cNvPr id="24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196</xdr:row>
      <xdr:rowOff>279400</xdr:rowOff>
    </xdr:from>
    <xdr:to>
      <xdr:col>10</xdr:col>
      <xdr:colOff>196850</xdr:colOff>
      <xdr:row>196</xdr:row>
      <xdr:rowOff>498475</xdr:rowOff>
    </xdr:to>
    <xdr:pic>
      <xdr:nvPicPr>
        <xdr:cNvPr id="24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196</xdr:row>
      <xdr:rowOff>279400</xdr:rowOff>
    </xdr:from>
    <xdr:to>
      <xdr:col>10</xdr:col>
      <xdr:colOff>196850</xdr:colOff>
      <xdr:row>196</xdr:row>
      <xdr:rowOff>498475</xdr:rowOff>
    </xdr:to>
    <xdr:pic>
      <xdr:nvPicPr>
        <xdr:cNvPr id="24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196</xdr:row>
      <xdr:rowOff>257175</xdr:rowOff>
    </xdr:from>
    <xdr:to>
      <xdr:col>3</xdr:col>
      <xdr:colOff>514350</xdr:colOff>
      <xdr:row>196</xdr:row>
      <xdr:rowOff>476250</xdr:rowOff>
    </xdr:to>
    <xdr:pic>
      <xdr:nvPicPr>
        <xdr:cNvPr id="24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3913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196</xdr:row>
      <xdr:rowOff>279400</xdr:rowOff>
    </xdr:from>
    <xdr:to>
      <xdr:col>10</xdr:col>
      <xdr:colOff>196850</xdr:colOff>
      <xdr:row>196</xdr:row>
      <xdr:rowOff>498475</xdr:rowOff>
    </xdr:to>
    <xdr:pic>
      <xdr:nvPicPr>
        <xdr:cNvPr id="24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196</xdr:row>
      <xdr:rowOff>257175</xdr:rowOff>
    </xdr:from>
    <xdr:to>
      <xdr:col>10</xdr:col>
      <xdr:colOff>514350</xdr:colOff>
      <xdr:row>196</xdr:row>
      <xdr:rowOff>476250</xdr:rowOff>
    </xdr:to>
    <xdr:pic>
      <xdr:nvPicPr>
        <xdr:cNvPr id="24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3913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196</xdr:row>
      <xdr:rowOff>257175</xdr:rowOff>
    </xdr:from>
    <xdr:to>
      <xdr:col>3</xdr:col>
      <xdr:colOff>514350</xdr:colOff>
      <xdr:row>196</xdr:row>
      <xdr:rowOff>476250</xdr:rowOff>
    </xdr:to>
    <xdr:pic>
      <xdr:nvPicPr>
        <xdr:cNvPr id="24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3913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196</xdr:row>
      <xdr:rowOff>279400</xdr:rowOff>
    </xdr:from>
    <xdr:to>
      <xdr:col>10</xdr:col>
      <xdr:colOff>196850</xdr:colOff>
      <xdr:row>196</xdr:row>
      <xdr:rowOff>498475</xdr:rowOff>
    </xdr:to>
    <xdr:pic>
      <xdr:nvPicPr>
        <xdr:cNvPr id="24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196</xdr:row>
      <xdr:rowOff>279400</xdr:rowOff>
    </xdr:from>
    <xdr:to>
      <xdr:col>10</xdr:col>
      <xdr:colOff>196850</xdr:colOff>
      <xdr:row>196</xdr:row>
      <xdr:rowOff>498475</xdr:rowOff>
    </xdr:to>
    <xdr:pic>
      <xdr:nvPicPr>
        <xdr:cNvPr id="24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196</xdr:row>
      <xdr:rowOff>279400</xdr:rowOff>
    </xdr:from>
    <xdr:to>
      <xdr:col>10</xdr:col>
      <xdr:colOff>196850</xdr:colOff>
      <xdr:row>196</xdr:row>
      <xdr:rowOff>498475</xdr:rowOff>
    </xdr:to>
    <xdr:pic>
      <xdr:nvPicPr>
        <xdr:cNvPr id="24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4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196</xdr:row>
      <xdr:rowOff>257175</xdr:rowOff>
    </xdr:from>
    <xdr:to>
      <xdr:col>3</xdr:col>
      <xdr:colOff>514350</xdr:colOff>
      <xdr:row>196</xdr:row>
      <xdr:rowOff>476250</xdr:rowOff>
    </xdr:to>
    <xdr:pic>
      <xdr:nvPicPr>
        <xdr:cNvPr id="25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3913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196</xdr:row>
      <xdr:rowOff>279400</xdr:rowOff>
    </xdr:from>
    <xdr:to>
      <xdr:col>10</xdr:col>
      <xdr:colOff>196850</xdr:colOff>
      <xdr:row>196</xdr:row>
      <xdr:rowOff>498475</xdr:rowOff>
    </xdr:to>
    <xdr:pic>
      <xdr:nvPicPr>
        <xdr:cNvPr id="25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196</xdr:row>
      <xdr:rowOff>257175</xdr:rowOff>
    </xdr:from>
    <xdr:to>
      <xdr:col>10</xdr:col>
      <xdr:colOff>514350</xdr:colOff>
      <xdr:row>196</xdr:row>
      <xdr:rowOff>476250</xdr:rowOff>
    </xdr:to>
    <xdr:pic>
      <xdr:nvPicPr>
        <xdr:cNvPr id="25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3913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5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196</xdr:row>
      <xdr:rowOff>257175</xdr:rowOff>
    </xdr:from>
    <xdr:to>
      <xdr:col>3</xdr:col>
      <xdr:colOff>514350</xdr:colOff>
      <xdr:row>196</xdr:row>
      <xdr:rowOff>476250</xdr:rowOff>
    </xdr:to>
    <xdr:pic>
      <xdr:nvPicPr>
        <xdr:cNvPr id="25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3913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5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196</xdr:row>
      <xdr:rowOff>279400</xdr:rowOff>
    </xdr:from>
    <xdr:to>
      <xdr:col>10</xdr:col>
      <xdr:colOff>196850</xdr:colOff>
      <xdr:row>196</xdr:row>
      <xdr:rowOff>498475</xdr:rowOff>
    </xdr:to>
    <xdr:pic>
      <xdr:nvPicPr>
        <xdr:cNvPr id="25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5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5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196</xdr:row>
      <xdr:rowOff>279400</xdr:rowOff>
    </xdr:from>
    <xdr:to>
      <xdr:col>10</xdr:col>
      <xdr:colOff>196850</xdr:colOff>
      <xdr:row>196</xdr:row>
      <xdr:rowOff>498475</xdr:rowOff>
    </xdr:to>
    <xdr:pic>
      <xdr:nvPicPr>
        <xdr:cNvPr id="25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5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5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196</xdr:row>
      <xdr:rowOff>279400</xdr:rowOff>
    </xdr:from>
    <xdr:to>
      <xdr:col>10</xdr:col>
      <xdr:colOff>196850</xdr:colOff>
      <xdr:row>196</xdr:row>
      <xdr:rowOff>498475</xdr:rowOff>
    </xdr:to>
    <xdr:pic>
      <xdr:nvPicPr>
        <xdr:cNvPr id="25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5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5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196</xdr:row>
      <xdr:rowOff>279400</xdr:rowOff>
    </xdr:from>
    <xdr:to>
      <xdr:col>10</xdr:col>
      <xdr:colOff>196850</xdr:colOff>
      <xdr:row>196</xdr:row>
      <xdr:rowOff>498475</xdr:rowOff>
    </xdr:to>
    <xdr:pic>
      <xdr:nvPicPr>
        <xdr:cNvPr id="25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5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5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196</xdr:row>
      <xdr:rowOff>279400</xdr:rowOff>
    </xdr:from>
    <xdr:to>
      <xdr:col>10</xdr:col>
      <xdr:colOff>196850</xdr:colOff>
      <xdr:row>196</xdr:row>
      <xdr:rowOff>498475</xdr:rowOff>
    </xdr:to>
    <xdr:pic>
      <xdr:nvPicPr>
        <xdr:cNvPr id="25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5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5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196</xdr:row>
      <xdr:rowOff>257175</xdr:rowOff>
    </xdr:from>
    <xdr:to>
      <xdr:col>3</xdr:col>
      <xdr:colOff>514350</xdr:colOff>
      <xdr:row>196</xdr:row>
      <xdr:rowOff>476250</xdr:rowOff>
    </xdr:to>
    <xdr:pic>
      <xdr:nvPicPr>
        <xdr:cNvPr id="25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3913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196</xdr:row>
      <xdr:rowOff>279400</xdr:rowOff>
    </xdr:from>
    <xdr:to>
      <xdr:col>10</xdr:col>
      <xdr:colOff>196850</xdr:colOff>
      <xdr:row>196</xdr:row>
      <xdr:rowOff>498475</xdr:rowOff>
    </xdr:to>
    <xdr:pic>
      <xdr:nvPicPr>
        <xdr:cNvPr id="25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196</xdr:row>
      <xdr:rowOff>257175</xdr:rowOff>
    </xdr:from>
    <xdr:to>
      <xdr:col>10</xdr:col>
      <xdr:colOff>514350</xdr:colOff>
      <xdr:row>196</xdr:row>
      <xdr:rowOff>476250</xdr:rowOff>
    </xdr:to>
    <xdr:pic>
      <xdr:nvPicPr>
        <xdr:cNvPr id="25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3913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5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196</xdr:row>
      <xdr:rowOff>257175</xdr:rowOff>
    </xdr:from>
    <xdr:to>
      <xdr:col>3</xdr:col>
      <xdr:colOff>514350</xdr:colOff>
      <xdr:row>196</xdr:row>
      <xdr:rowOff>476250</xdr:rowOff>
    </xdr:to>
    <xdr:pic>
      <xdr:nvPicPr>
        <xdr:cNvPr id="25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39135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5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196</xdr:row>
      <xdr:rowOff>279400</xdr:rowOff>
    </xdr:from>
    <xdr:to>
      <xdr:col>10</xdr:col>
      <xdr:colOff>196850</xdr:colOff>
      <xdr:row>196</xdr:row>
      <xdr:rowOff>498475</xdr:rowOff>
    </xdr:to>
    <xdr:pic>
      <xdr:nvPicPr>
        <xdr:cNvPr id="25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5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5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196</xdr:row>
      <xdr:rowOff>279400</xdr:rowOff>
    </xdr:from>
    <xdr:to>
      <xdr:col>10</xdr:col>
      <xdr:colOff>196850</xdr:colOff>
      <xdr:row>196</xdr:row>
      <xdr:rowOff>498475</xdr:rowOff>
    </xdr:to>
    <xdr:pic>
      <xdr:nvPicPr>
        <xdr:cNvPr id="25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25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9157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196</xdr:row>
      <xdr:rowOff>228600</xdr:rowOff>
    </xdr:from>
    <xdr:to>
      <xdr:col>3</xdr:col>
      <xdr:colOff>260350</xdr:colOff>
      <xdr:row>196</xdr:row>
      <xdr:rowOff>447675</xdr:rowOff>
    </xdr:to>
    <xdr:pic>
      <xdr:nvPicPr>
        <xdr:cNvPr id="25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39106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196</xdr:row>
      <xdr:rowOff>231775</xdr:rowOff>
    </xdr:from>
    <xdr:to>
      <xdr:col>3</xdr:col>
      <xdr:colOff>539750</xdr:colOff>
      <xdr:row>196</xdr:row>
      <xdr:rowOff>450850</xdr:rowOff>
    </xdr:to>
    <xdr:pic>
      <xdr:nvPicPr>
        <xdr:cNvPr id="25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39110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196</xdr:row>
      <xdr:rowOff>228600</xdr:rowOff>
    </xdr:from>
    <xdr:to>
      <xdr:col>10</xdr:col>
      <xdr:colOff>260350</xdr:colOff>
      <xdr:row>196</xdr:row>
      <xdr:rowOff>447675</xdr:rowOff>
    </xdr:to>
    <xdr:pic>
      <xdr:nvPicPr>
        <xdr:cNvPr id="25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39106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196</xdr:row>
      <xdr:rowOff>231775</xdr:rowOff>
    </xdr:from>
    <xdr:to>
      <xdr:col>10</xdr:col>
      <xdr:colOff>539750</xdr:colOff>
      <xdr:row>196</xdr:row>
      <xdr:rowOff>450850</xdr:rowOff>
    </xdr:to>
    <xdr:pic>
      <xdr:nvPicPr>
        <xdr:cNvPr id="25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39110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196</xdr:row>
      <xdr:rowOff>228600</xdr:rowOff>
    </xdr:from>
    <xdr:to>
      <xdr:col>3</xdr:col>
      <xdr:colOff>260350</xdr:colOff>
      <xdr:row>196</xdr:row>
      <xdr:rowOff>447675</xdr:rowOff>
    </xdr:to>
    <xdr:pic>
      <xdr:nvPicPr>
        <xdr:cNvPr id="25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39106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196</xdr:row>
      <xdr:rowOff>231775</xdr:rowOff>
    </xdr:from>
    <xdr:to>
      <xdr:col>3</xdr:col>
      <xdr:colOff>539750</xdr:colOff>
      <xdr:row>196</xdr:row>
      <xdr:rowOff>450850</xdr:rowOff>
    </xdr:to>
    <xdr:pic>
      <xdr:nvPicPr>
        <xdr:cNvPr id="25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39110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196</xdr:row>
      <xdr:rowOff>228600</xdr:rowOff>
    </xdr:from>
    <xdr:to>
      <xdr:col>3</xdr:col>
      <xdr:colOff>260350</xdr:colOff>
      <xdr:row>196</xdr:row>
      <xdr:rowOff>447675</xdr:rowOff>
    </xdr:to>
    <xdr:pic>
      <xdr:nvPicPr>
        <xdr:cNvPr id="25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39106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196</xdr:row>
      <xdr:rowOff>231775</xdr:rowOff>
    </xdr:from>
    <xdr:to>
      <xdr:col>3</xdr:col>
      <xdr:colOff>539750</xdr:colOff>
      <xdr:row>196</xdr:row>
      <xdr:rowOff>450850</xdr:rowOff>
    </xdr:to>
    <xdr:pic>
      <xdr:nvPicPr>
        <xdr:cNvPr id="25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39110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196</xdr:row>
      <xdr:rowOff>228600</xdr:rowOff>
    </xdr:from>
    <xdr:to>
      <xdr:col>10</xdr:col>
      <xdr:colOff>260350</xdr:colOff>
      <xdr:row>196</xdr:row>
      <xdr:rowOff>447675</xdr:rowOff>
    </xdr:to>
    <xdr:pic>
      <xdr:nvPicPr>
        <xdr:cNvPr id="25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39106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196</xdr:row>
      <xdr:rowOff>231775</xdr:rowOff>
    </xdr:from>
    <xdr:to>
      <xdr:col>10</xdr:col>
      <xdr:colOff>539750</xdr:colOff>
      <xdr:row>196</xdr:row>
      <xdr:rowOff>450850</xdr:rowOff>
    </xdr:to>
    <xdr:pic>
      <xdr:nvPicPr>
        <xdr:cNvPr id="25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39110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196</xdr:row>
      <xdr:rowOff>228600</xdr:rowOff>
    </xdr:from>
    <xdr:to>
      <xdr:col>3</xdr:col>
      <xdr:colOff>260350</xdr:colOff>
      <xdr:row>196</xdr:row>
      <xdr:rowOff>447675</xdr:rowOff>
    </xdr:to>
    <xdr:pic>
      <xdr:nvPicPr>
        <xdr:cNvPr id="25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39106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196</xdr:row>
      <xdr:rowOff>287804</xdr:rowOff>
    </xdr:from>
    <xdr:to>
      <xdr:col>3</xdr:col>
      <xdr:colOff>465044</xdr:colOff>
      <xdr:row>196</xdr:row>
      <xdr:rowOff>506879</xdr:rowOff>
    </xdr:to>
    <xdr:pic>
      <xdr:nvPicPr>
        <xdr:cNvPr id="25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0528" y="13916603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196</xdr:row>
      <xdr:rowOff>228600</xdr:rowOff>
    </xdr:from>
    <xdr:to>
      <xdr:col>10</xdr:col>
      <xdr:colOff>260350</xdr:colOff>
      <xdr:row>196</xdr:row>
      <xdr:rowOff>447675</xdr:rowOff>
    </xdr:to>
    <xdr:pic>
      <xdr:nvPicPr>
        <xdr:cNvPr id="25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39106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196</xdr:row>
      <xdr:rowOff>231775</xdr:rowOff>
    </xdr:from>
    <xdr:to>
      <xdr:col>10</xdr:col>
      <xdr:colOff>539750</xdr:colOff>
      <xdr:row>196</xdr:row>
      <xdr:rowOff>450850</xdr:rowOff>
    </xdr:to>
    <xdr:pic>
      <xdr:nvPicPr>
        <xdr:cNvPr id="25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39110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201</xdr:row>
      <xdr:rowOff>279400</xdr:rowOff>
    </xdr:from>
    <xdr:to>
      <xdr:col>10</xdr:col>
      <xdr:colOff>196850</xdr:colOff>
      <xdr:row>201</xdr:row>
      <xdr:rowOff>498475</xdr:rowOff>
    </xdr:to>
    <xdr:pic>
      <xdr:nvPicPr>
        <xdr:cNvPr id="25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201</xdr:row>
      <xdr:rowOff>257175</xdr:rowOff>
    </xdr:from>
    <xdr:to>
      <xdr:col>10</xdr:col>
      <xdr:colOff>514350</xdr:colOff>
      <xdr:row>201</xdr:row>
      <xdr:rowOff>476250</xdr:rowOff>
    </xdr:to>
    <xdr:pic>
      <xdr:nvPicPr>
        <xdr:cNvPr id="25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5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201</xdr:row>
      <xdr:rowOff>257175</xdr:rowOff>
    </xdr:from>
    <xdr:to>
      <xdr:col>3</xdr:col>
      <xdr:colOff>514350</xdr:colOff>
      <xdr:row>201</xdr:row>
      <xdr:rowOff>476250</xdr:rowOff>
    </xdr:to>
    <xdr:pic>
      <xdr:nvPicPr>
        <xdr:cNvPr id="25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5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201</xdr:row>
      <xdr:rowOff>257175</xdr:rowOff>
    </xdr:from>
    <xdr:to>
      <xdr:col>3</xdr:col>
      <xdr:colOff>514350</xdr:colOff>
      <xdr:row>201</xdr:row>
      <xdr:rowOff>476250</xdr:rowOff>
    </xdr:to>
    <xdr:pic>
      <xdr:nvPicPr>
        <xdr:cNvPr id="25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201</xdr:row>
      <xdr:rowOff>279400</xdr:rowOff>
    </xdr:from>
    <xdr:to>
      <xdr:col>10</xdr:col>
      <xdr:colOff>196850</xdr:colOff>
      <xdr:row>201</xdr:row>
      <xdr:rowOff>498475</xdr:rowOff>
    </xdr:to>
    <xdr:pic>
      <xdr:nvPicPr>
        <xdr:cNvPr id="25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201</xdr:row>
      <xdr:rowOff>257175</xdr:rowOff>
    </xdr:from>
    <xdr:to>
      <xdr:col>10</xdr:col>
      <xdr:colOff>514350</xdr:colOff>
      <xdr:row>201</xdr:row>
      <xdr:rowOff>476250</xdr:rowOff>
    </xdr:to>
    <xdr:pic>
      <xdr:nvPicPr>
        <xdr:cNvPr id="25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5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201</xdr:row>
      <xdr:rowOff>257175</xdr:rowOff>
    </xdr:from>
    <xdr:to>
      <xdr:col>3</xdr:col>
      <xdr:colOff>514350</xdr:colOff>
      <xdr:row>201</xdr:row>
      <xdr:rowOff>476250</xdr:rowOff>
    </xdr:to>
    <xdr:pic>
      <xdr:nvPicPr>
        <xdr:cNvPr id="25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5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201</xdr:row>
      <xdr:rowOff>257175</xdr:rowOff>
    </xdr:from>
    <xdr:to>
      <xdr:col>3</xdr:col>
      <xdr:colOff>514350</xdr:colOff>
      <xdr:row>201</xdr:row>
      <xdr:rowOff>476250</xdr:rowOff>
    </xdr:to>
    <xdr:pic>
      <xdr:nvPicPr>
        <xdr:cNvPr id="25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201</xdr:row>
      <xdr:rowOff>279400</xdr:rowOff>
    </xdr:from>
    <xdr:to>
      <xdr:col>10</xdr:col>
      <xdr:colOff>196850</xdr:colOff>
      <xdr:row>201</xdr:row>
      <xdr:rowOff>498475</xdr:rowOff>
    </xdr:to>
    <xdr:pic>
      <xdr:nvPicPr>
        <xdr:cNvPr id="25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5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5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201</xdr:row>
      <xdr:rowOff>279400</xdr:rowOff>
    </xdr:from>
    <xdr:to>
      <xdr:col>10</xdr:col>
      <xdr:colOff>196850</xdr:colOff>
      <xdr:row>201</xdr:row>
      <xdr:rowOff>498475</xdr:rowOff>
    </xdr:to>
    <xdr:pic>
      <xdr:nvPicPr>
        <xdr:cNvPr id="25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5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5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201</xdr:row>
      <xdr:rowOff>279400</xdr:rowOff>
    </xdr:from>
    <xdr:to>
      <xdr:col>10</xdr:col>
      <xdr:colOff>196850</xdr:colOff>
      <xdr:row>201</xdr:row>
      <xdr:rowOff>498475</xdr:rowOff>
    </xdr:to>
    <xdr:pic>
      <xdr:nvPicPr>
        <xdr:cNvPr id="25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5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5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5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201</xdr:row>
      <xdr:rowOff>279400</xdr:rowOff>
    </xdr:from>
    <xdr:to>
      <xdr:col>10</xdr:col>
      <xdr:colOff>196850</xdr:colOff>
      <xdr:row>201</xdr:row>
      <xdr:rowOff>498475</xdr:rowOff>
    </xdr:to>
    <xdr:pic>
      <xdr:nvPicPr>
        <xdr:cNvPr id="25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5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5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201</xdr:row>
      <xdr:rowOff>279400</xdr:rowOff>
    </xdr:from>
    <xdr:to>
      <xdr:col>10</xdr:col>
      <xdr:colOff>196850</xdr:colOff>
      <xdr:row>201</xdr:row>
      <xdr:rowOff>498475</xdr:rowOff>
    </xdr:to>
    <xdr:pic>
      <xdr:nvPicPr>
        <xdr:cNvPr id="25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5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5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201</xdr:row>
      <xdr:rowOff>279400</xdr:rowOff>
    </xdr:from>
    <xdr:to>
      <xdr:col>10</xdr:col>
      <xdr:colOff>196850</xdr:colOff>
      <xdr:row>201</xdr:row>
      <xdr:rowOff>498475</xdr:rowOff>
    </xdr:to>
    <xdr:pic>
      <xdr:nvPicPr>
        <xdr:cNvPr id="25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5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5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201</xdr:row>
      <xdr:rowOff>279400</xdr:rowOff>
    </xdr:from>
    <xdr:to>
      <xdr:col>10</xdr:col>
      <xdr:colOff>196850</xdr:colOff>
      <xdr:row>201</xdr:row>
      <xdr:rowOff>498475</xdr:rowOff>
    </xdr:to>
    <xdr:pic>
      <xdr:nvPicPr>
        <xdr:cNvPr id="25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5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5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201</xdr:row>
      <xdr:rowOff>257175</xdr:rowOff>
    </xdr:from>
    <xdr:to>
      <xdr:col>3</xdr:col>
      <xdr:colOff>514350</xdr:colOff>
      <xdr:row>201</xdr:row>
      <xdr:rowOff>476250</xdr:rowOff>
    </xdr:to>
    <xdr:pic>
      <xdr:nvPicPr>
        <xdr:cNvPr id="25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201</xdr:row>
      <xdr:rowOff>279400</xdr:rowOff>
    </xdr:from>
    <xdr:to>
      <xdr:col>10</xdr:col>
      <xdr:colOff>196850</xdr:colOff>
      <xdr:row>201</xdr:row>
      <xdr:rowOff>498475</xdr:rowOff>
    </xdr:to>
    <xdr:pic>
      <xdr:nvPicPr>
        <xdr:cNvPr id="25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201</xdr:row>
      <xdr:rowOff>257175</xdr:rowOff>
    </xdr:from>
    <xdr:to>
      <xdr:col>10</xdr:col>
      <xdr:colOff>514350</xdr:colOff>
      <xdr:row>201</xdr:row>
      <xdr:rowOff>476250</xdr:rowOff>
    </xdr:to>
    <xdr:pic>
      <xdr:nvPicPr>
        <xdr:cNvPr id="25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5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201</xdr:row>
      <xdr:rowOff>257175</xdr:rowOff>
    </xdr:from>
    <xdr:to>
      <xdr:col>3</xdr:col>
      <xdr:colOff>514350</xdr:colOff>
      <xdr:row>201</xdr:row>
      <xdr:rowOff>476250</xdr:rowOff>
    </xdr:to>
    <xdr:pic>
      <xdr:nvPicPr>
        <xdr:cNvPr id="25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5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201</xdr:row>
      <xdr:rowOff>279400</xdr:rowOff>
    </xdr:from>
    <xdr:to>
      <xdr:col>10</xdr:col>
      <xdr:colOff>196850</xdr:colOff>
      <xdr:row>201</xdr:row>
      <xdr:rowOff>498475</xdr:rowOff>
    </xdr:to>
    <xdr:pic>
      <xdr:nvPicPr>
        <xdr:cNvPr id="25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5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5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201</xdr:row>
      <xdr:rowOff>279400</xdr:rowOff>
    </xdr:from>
    <xdr:to>
      <xdr:col>10</xdr:col>
      <xdr:colOff>196850</xdr:colOff>
      <xdr:row>201</xdr:row>
      <xdr:rowOff>498475</xdr:rowOff>
    </xdr:to>
    <xdr:pic>
      <xdr:nvPicPr>
        <xdr:cNvPr id="25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5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5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201</xdr:row>
      <xdr:rowOff>279400</xdr:rowOff>
    </xdr:from>
    <xdr:to>
      <xdr:col>10</xdr:col>
      <xdr:colOff>196850</xdr:colOff>
      <xdr:row>201</xdr:row>
      <xdr:rowOff>498475</xdr:rowOff>
    </xdr:to>
    <xdr:pic>
      <xdr:nvPicPr>
        <xdr:cNvPr id="25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5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5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201</xdr:row>
      <xdr:rowOff>279400</xdr:rowOff>
    </xdr:from>
    <xdr:to>
      <xdr:col>10</xdr:col>
      <xdr:colOff>196850</xdr:colOff>
      <xdr:row>201</xdr:row>
      <xdr:rowOff>498475</xdr:rowOff>
    </xdr:to>
    <xdr:pic>
      <xdr:nvPicPr>
        <xdr:cNvPr id="25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5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5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201</xdr:row>
      <xdr:rowOff>279400</xdr:rowOff>
    </xdr:from>
    <xdr:to>
      <xdr:col>10</xdr:col>
      <xdr:colOff>196850</xdr:colOff>
      <xdr:row>201</xdr:row>
      <xdr:rowOff>498475</xdr:rowOff>
    </xdr:to>
    <xdr:pic>
      <xdr:nvPicPr>
        <xdr:cNvPr id="25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5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201</xdr:row>
      <xdr:rowOff>279400</xdr:rowOff>
    </xdr:from>
    <xdr:to>
      <xdr:col>10</xdr:col>
      <xdr:colOff>196850</xdr:colOff>
      <xdr:row>201</xdr:row>
      <xdr:rowOff>498475</xdr:rowOff>
    </xdr:to>
    <xdr:pic>
      <xdr:nvPicPr>
        <xdr:cNvPr id="26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201</xdr:row>
      <xdr:rowOff>279400</xdr:rowOff>
    </xdr:from>
    <xdr:to>
      <xdr:col>10</xdr:col>
      <xdr:colOff>196850</xdr:colOff>
      <xdr:row>201</xdr:row>
      <xdr:rowOff>498475</xdr:rowOff>
    </xdr:to>
    <xdr:pic>
      <xdr:nvPicPr>
        <xdr:cNvPr id="26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201</xdr:row>
      <xdr:rowOff>257175</xdr:rowOff>
    </xdr:from>
    <xdr:to>
      <xdr:col>3</xdr:col>
      <xdr:colOff>514350</xdr:colOff>
      <xdr:row>201</xdr:row>
      <xdr:rowOff>476250</xdr:rowOff>
    </xdr:to>
    <xdr:pic>
      <xdr:nvPicPr>
        <xdr:cNvPr id="26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201</xdr:row>
      <xdr:rowOff>279400</xdr:rowOff>
    </xdr:from>
    <xdr:to>
      <xdr:col>10</xdr:col>
      <xdr:colOff>196850</xdr:colOff>
      <xdr:row>201</xdr:row>
      <xdr:rowOff>498475</xdr:rowOff>
    </xdr:to>
    <xdr:pic>
      <xdr:nvPicPr>
        <xdr:cNvPr id="26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201</xdr:row>
      <xdr:rowOff>257175</xdr:rowOff>
    </xdr:from>
    <xdr:to>
      <xdr:col>10</xdr:col>
      <xdr:colOff>514350</xdr:colOff>
      <xdr:row>201</xdr:row>
      <xdr:rowOff>476250</xdr:rowOff>
    </xdr:to>
    <xdr:pic>
      <xdr:nvPicPr>
        <xdr:cNvPr id="26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201</xdr:row>
      <xdr:rowOff>257175</xdr:rowOff>
    </xdr:from>
    <xdr:to>
      <xdr:col>3</xdr:col>
      <xdr:colOff>514350</xdr:colOff>
      <xdr:row>201</xdr:row>
      <xdr:rowOff>476250</xdr:rowOff>
    </xdr:to>
    <xdr:pic>
      <xdr:nvPicPr>
        <xdr:cNvPr id="26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201</xdr:row>
      <xdr:rowOff>279400</xdr:rowOff>
    </xdr:from>
    <xdr:to>
      <xdr:col>10</xdr:col>
      <xdr:colOff>196850</xdr:colOff>
      <xdr:row>201</xdr:row>
      <xdr:rowOff>498475</xdr:rowOff>
    </xdr:to>
    <xdr:pic>
      <xdr:nvPicPr>
        <xdr:cNvPr id="26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201</xdr:row>
      <xdr:rowOff>279400</xdr:rowOff>
    </xdr:from>
    <xdr:to>
      <xdr:col>10</xdr:col>
      <xdr:colOff>196850</xdr:colOff>
      <xdr:row>201</xdr:row>
      <xdr:rowOff>498475</xdr:rowOff>
    </xdr:to>
    <xdr:pic>
      <xdr:nvPicPr>
        <xdr:cNvPr id="26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201</xdr:row>
      <xdr:rowOff>279400</xdr:rowOff>
    </xdr:from>
    <xdr:to>
      <xdr:col>10</xdr:col>
      <xdr:colOff>196850</xdr:colOff>
      <xdr:row>201</xdr:row>
      <xdr:rowOff>498475</xdr:rowOff>
    </xdr:to>
    <xdr:pic>
      <xdr:nvPicPr>
        <xdr:cNvPr id="26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201</xdr:row>
      <xdr:rowOff>279400</xdr:rowOff>
    </xdr:from>
    <xdr:to>
      <xdr:col>10</xdr:col>
      <xdr:colOff>196850</xdr:colOff>
      <xdr:row>201</xdr:row>
      <xdr:rowOff>498475</xdr:rowOff>
    </xdr:to>
    <xdr:pic>
      <xdr:nvPicPr>
        <xdr:cNvPr id="26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201</xdr:row>
      <xdr:rowOff>279400</xdr:rowOff>
    </xdr:from>
    <xdr:to>
      <xdr:col>10</xdr:col>
      <xdr:colOff>196850</xdr:colOff>
      <xdr:row>201</xdr:row>
      <xdr:rowOff>498475</xdr:rowOff>
    </xdr:to>
    <xdr:pic>
      <xdr:nvPicPr>
        <xdr:cNvPr id="26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201</xdr:row>
      <xdr:rowOff>257175</xdr:rowOff>
    </xdr:from>
    <xdr:to>
      <xdr:col>3</xdr:col>
      <xdr:colOff>514350</xdr:colOff>
      <xdr:row>201</xdr:row>
      <xdr:rowOff>476250</xdr:rowOff>
    </xdr:to>
    <xdr:pic>
      <xdr:nvPicPr>
        <xdr:cNvPr id="26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201</xdr:row>
      <xdr:rowOff>279400</xdr:rowOff>
    </xdr:from>
    <xdr:to>
      <xdr:col>10</xdr:col>
      <xdr:colOff>196850</xdr:colOff>
      <xdr:row>201</xdr:row>
      <xdr:rowOff>498475</xdr:rowOff>
    </xdr:to>
    <xdr:pic>
      <xdr:nvPicPr>
        <xdr:cNvPr id="26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201</xdr:row>
      <xdr:rowOff>257175</xdr:rowOff>
    </xdr:from>
    <xdr:to>
      <xdr:col>10</xdr:col>
      <xdr:colOff>514350</xdr:colOff>
      <xdr:row>201</xdr:row>
      <xdr:rowOff>476250</xdr:rowOff>
    </xdr:to>
    <xdr:pic>
      <xdr:nvPicPr>
        <xdr:cNvPr id="26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201</xdr:row>
      <xdr:rowOff>257175</xdr:rowOff>
    </xdr:from>
    <xdr:to>
      <xdr:col>3</xdr:col>
      <xdr:colOff>514350</xdr:colOff>
      <xdr:row>201</xdr:row>
      <xdr:rowOff>476250</xdr:rowOff>
    </xdr:to>
    <xdr:pic>
      <xdr:nvPicPr>
        <xdr:cNvPr id="26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201</xdr:row>
      <xdr:rowOff>279400</xdr:rowOff>
    </xdr:from>
    <xdr:to>
      <xdr:col>10</xdr:col>
      <xdr:colOff>196850</xdr:colOff>
      <xdr:row>201</xdr:row>
      <xdr:rowOff>498475</xdr:rowOff>
    </xdr:to>
    <xdr:pic>
      <xdr:nvPicPr>
        <xdr:cNvPr id="26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201</xdr:row>
      <xdr:rowOff>279400</xdr:rowOff>
    </xdr:from>
    <xdr:to>
      <xdr:col>10</xdr:col>
      <xdr:colOff>196850</xdr:colOff>
      <xdr:row>201</xdr:row>
      <xdr:rowOff>498475</xdr:rowOff>
    </xdr:to>
    <xdr:pic>
      <xdr:nvPicPr>
        <xdr:cNvPr id="26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201</xdr:row>
      <xdr:rowOff>279400</xdr:rowOff>
    </xdr:from>
    <xdr:to>
      <xdr:col>10</xdr:col>
      <xdr:colOff>196850</xdr:colOff>
      <xdr:row>201</xdr:row>
      <xdr:rowOff>498475</xdr:rowOff>
    </xdr:to>
    <xdr:pic>
      <xdr:nvPicPr>
        <xdr:cNvPr id="26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201</xdr:row>
      <xdr:rowOff>257175</xdr:rowOff>
    </xdr:from>
    <xdr:to>
      <xdr:col>3</xdr:col>
      <xdr:colOff>514350</xdr:colOff>
      <xdr:row>201</xdr:row>
      <xdr:rowOff>476250</xdr:rowOff>
    </xdr:to>
    <xdr:pic>
      <xdr:nvPicPr>
        <xdr:cNvPr id="26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201</xdr:row>
      <xdr:rowOff>279400</xdr:rowOff>
    </xdr:from>
    <xdr:to>
      <xdr:col>10</xdr:col>
      <xdr:colOff>196850</xdr:colOff>
      <xdr:row>201</xdr:row>
      <xdr:rowOff>498475</xdr:rowOff>
    </xdr:to>
    <xdr:pic>
      <xdr:nvPicPr>
        <xdr:cNvPr id="26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201</xdr:row>
      <xdr:rowOff>257175</xdr:rowOff>
    </xdr:from>
    <xdr:to>
      <xdr:col>10</xdr:col>
      <xdr:colOff>514350</xdr:colOff>
      <xdr:row>201</xdr:row>
      <xdr:rowOff>476250</xdr:rowOff>
    </xdr:to>
    <xdr:pic>
      <xdr:nvPicPr>
        <xdr:cNvPr id="26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201</xdr:row>
      <xdr:rowOff>257175</xdr:rowOff>
    </xdr:from>
    <xdr:to>
      <xdr:col>3</xdr:col>
      <xdr:colOff>514350</xdr:colOff>
      <xdr:row>201</xdr:row>
      <xdr:rowOff>476250</xdr:rowOff>
    </xdr:to>
    <xdr:pic>
      <xdr:nvPicPr>
        <xdr:cNvPr id="26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201</xdr:row>
      <xdr:rowOff>279400</xdr:rowOff>
    </xdr:from>
    <xdr:to>
      <xdr:col>10</xdr:col>
      <xdr:colOff>196850</xdr:colOff>
      <xdr:row>201</xdr:row>
      <xdr:rowOff>498475</xdr:rowOff>
    </xdr:to>
    <xdr:pic>
      <xdr:nvPicPr>
        <xdr:cNvPr id="26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201</xdr:row>
      <xdr:rowOff>279400</xdr:rowOff>
    </xdr:from>
    <xdr:to>
      <xdr:col>10</xdr:col>
      <xdr:colOff>196850</xdr:colOff>
      <xdr:row>201</xdr:row>
      <xdr:rowOff>498475</xdr:rowOff>
    </xdr:to>
    <xdr:pic>
      <xdr:nvPicPr>
        <xdr:cNvPr id="26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201</xdr:row>
      <xdr:rowOff>279400</xdr:rowOff>
    </xdr:from>
    <xdr:to>
      <xdr:col>10</xdr:col>
      <xdr:colOff>196850</xdr:colOff>
      <xdr:row>201</xdr:row>
      <xdr:rowOff>498475</xdr:rowOff>
    </xdr:to>
    <xdr:pic>
      <xdr:nvPicPr>
        <xdr:cNvPr id="26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201</xdr:row>
      <xdr:rowOff>279400</xdr:rowOff>
    </xdr:from>
    <xdr:to>
      <xdr:col>10</xdr:col>
      <xdr:colOff>196850</xdr:colOff>
      <xdr:row>201</xdr:row>
      <xdr:rowOff>498475</xdr:rowOff>
    </xdr:to>
    <xdr:pic>
      <xdr:nvPicPr>
        <xdr:cNvPr id="26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201</xdr:row>
      <xdr:rowOff>279400</xdr:rowOff>
    </xdr:from>
    <xdr:to>
      <xdr:col>10</xdr:col>
      <xdr:colOff>196850</xdr:colOff>
      <xdr:row>201</xdr:row>
      <xdr:rowOff>498475</xdr:rowOff>
    </xdr:to>
    <xdr:pic>
      <xdr:nvPicPr>
        <xdr:cNvPr id="26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201</xdr:row>
      <xdr:rowOff>257175</xdr:rowOff>
    </xdr:from>
    <xdr:to>
      <xdr:col>3</xdr:col>
      <xdr:colOff>514350</xdr:colOff>
      <xdr:row>201</xdr:row>
      <xdr:rowOff>476250</xdr:rowOff>
    </xdr:to>
    <xdr:pic>
      <xdr:nvPicPr>
        <xdr:cNvPr id="26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201</xdr:row>
      <xdr:rowOff>279400</xdr:rowOff>
    </xdr:from>
    <xdr:to>
      <xdr:col>10</xdr:col>
      <xdr:colOff>196850</xdr:colOff>
      <xdr:row>201</xdr:row>
      <xdr:rowOff>498475</xdr:rowOff>
    </xdr:to>
    <xdr:pic>
      <xdr:nvPicPr>
        <xdr:cNvPr id="26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201</xdr:row>
      <xdr:rowOff>257175</xdr:rowOff>
    </xdr:from>
    <xdr:to>
      <xdr:col>10</xdr:col>
      <xdr:colOff>514350</xdr:colOff>
      <xdr:row>201</xdr:row>
      <xdr:rowOff>476250</xdr:rowOff>
    </xdr:to>
    <xdr:pic>
      <xdr:nvPicPr>
        <xdr:cNvPr id="26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201</xdr:row>
      <xdr:rowOff>257175</xdr:rowOff>
    </xdr:from>
    <xdr:to>
      <xdr:col>3</xdr:col>
      <xdr:colOff>514350</xdr:colOff>
      <xdr:row>201</xdr:row>
      <xdr:rowOff>476250</xdr:rowOff>
    </xdr:to>
    <xdr:pic>
      <xdr:nvPicPr>
        <xdr:cNvPr id="26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201</xdr:row>
      <xdr:rowOff>279400</xdr:rowOff>
    </xdr:from>
    <xdr:to>
      <xdr:col>10</xdr:col>
      <xdr:colOff>196850</xdr:colOff>
      <xdr:row>201</xdr:row>
      <xdr:rowOff>498475</xdr:rowOff>
    </xdr:to>
    <xdr:pic>
      <xdr:nvPicPr>
        <xdr:cNvPr id="26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201</xdr:row>
      <xdr:rowOff>279400</xdr:rowOff>
    </xdr:from>
    <xdr:to>
      <xdr:col>10</xdr:col>
      <xdr:colOff>196850</xdr:colOff>
      <xdr:row>201</xdr:row>
      <xdr:rowOff>498475</xdr:rowOff>
    </xdr:to>
    <xdr:pic>
      <xdr:nvPicPr>
        <xdr:cNvPr id="26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26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201</xdr:row>
      <xdr:rowOff>228600</xdr:rowOff>
    </xdr:from>
    <xdr:to>
      <xdr:col>3</xdr:col>
      <xdr:colOff>260350</xdr:colOff>
      <xdr:row>201</xdr:row>
      <xdr:rowOff>447675</xdr:rowOff>
    </xdr:to>
    <xdr:pic>
      <xdr:nvPicPr>
        <xdr:cNvPr id="26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46913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201</xdr:row>
      <xdr:rowOff>231775</xdr:rowOff>
    </xdr:from>
    <xdr:to>
      <xdr:col>3</xdr:col>
      <xdr:colOff>539750</xdr:colOff>
      <xdr:row>201</xdr:row>
      <xdr:rowOff>450850</xdr:rowOff>
    </xdr:to>
    <xdr:pic>
      <xdr:nvPicPr>
        <xdr:cNvPr id="26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46916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201</xdr:row>
      <xdr:rowOff>228600</xdr:rowOff>
    </xdr:from>
    <xdr:to>
      <xdr:col>10</xdr:col>
      <xdr:colOff>260350</xdr:colOff>
      <xdr:row>201</xdr:row>
      <xdr:rowOff>447675</xdr:rowOff>
    </xdr:to>
    <xdr:pic>
      <xdr:nvPicPr>
        <xdr:cNvPr id="26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46913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201</xdr:row>
      <xdr:rowOff>231775</xdr:rowOff>
    </xdr:from>
    <xdr:to>
      <xdr:col>10</xdr:col>
      <xdr:colOff>539750</xdr:colOff>
      <xdr:row>201</xdr:row>
      <xdr:rowOff>450850</xdr:rowOff>
    </xdr:to>
    <xdr:pic>
      <xdr:nvPicPr>
        <xdr:cNvPr id="26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46916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201</xdr:row>
      <xdr:rowOff>228600</xdr:rowOff>
    </xdr:from>
    <xdr:to>
      <xdr:col>3</xdr:col>
      <xdr:colOff>260350</xdr:colOff>
      <xdr:row>201</xdr:row>
      <xdr:rowOff>447675</xdr:rowOff>
    </xdr:to>
    <xdr:pic>
      <xdr:nvPicPr>
        <xdr:cNvPr id="26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46913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201</xdr:row>
      <xdr:rowOff>231775</xdr:rowOff>
    </xdr:from>
    <xdr:to>
      <xdr:col>3</xdr:col>
      <xdr:colOff>539750</xdr:colOff>
      <xdr:row>201</xdr:row>
      <xdr:rowOff>450850</xdr:rowOff>
    </xdr:to>
    <xdr:pic>
      <xdr:nvPicPr>
        <xdr:cNvPr id="26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46916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201</xdr:row>
      <xdr:rowOff>228600</xdr:rowOff>
    </xdr:from>
    <xdr:to>
      <xdr:col>3</xdr:col>
      <xdr:colOff>260350</xdr:colOff>
      <xdr:row>201</xdr:row>
      <xdr:rowOff>447675</xdr:rowOff>
    </xdr:to>
    <xdr:pic>
      <xdr:nvPicPr>
        <xdr:cNvPr id="26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46913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201</xdr:row>
      <xdr:rowOff>231775</xdr:rowOff>
    </xdr:from>
    <xdr:to>
      <xdr:col>3</xdr:col>
      <xdr:colOff>539750</xdr:colOff>
      <xdr:row>201</xdr:row>
      <xdr:rowOff>450850</xdr:rowOff>
    </xdr:to>
    <xdr:pic>
      <xdr:nvPicPr>
        <xdr:cNvPr id="26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46916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201</xdr:row>
      <xdr:rowOff>228600</xdr:rowOff>
    </xdr:from>
    <xdr:to>
      <xdr:col>10</xdr:col>
      <xdr:colOff>260350</xdr:colOff>
      <xdr:row>201</xdr:row>
      <xdr:rowOff>447675</xdr:rowOff>
    </xdr:to>
    <xdr:pic>
      <xdr:nvPicPr>
        <xdr:cNvPr id="26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46913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201</xdr:row>
      <xdr:rowOff>231775</xdr:rowOff>
    </xdr:from>
    <xdr:to>
      <xdr:col>10</xdr:col>
      <xdr:colOff>539750</xdr:colOff>
      <xdr:row>201</xdr:row>
      <xdr:rowOff>450850</xdr:rowOff>
    </xdr:to>
    <xdr:pic>
      <xdr:nvPicPr>
        <xdr:cNvPr id="26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46916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201</xdr:row>
      <xdr:rowOff>228600</xdr:rowOff>
    </xdr:from>
    <xdr:to>
      <xdr:col>3</xdr:col>
      <xdr:colOff>260350</xdr:colOff>
      <xdr:row>201</xdr:row>
      <xdr:rowOff>447675</xdr:rowOff>
    </xdr:to>
    <xdr:pic>
      <xdr:nvPicPr>
        <xdr:cNvPr id="26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46913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201</xdr:row>
      <xdr:rowOff>287804</xdr:rowOff>
    </xdr:from>
    <xdr:to>
      <xdr:col>3</xdr:col>
      <xdr:colOff>465044</xdr:colOff>
      <xdr:row>201</xdr:row>
      <xdr:rowOff>506879</xdr:rowOff>
    </xdr:to>
    <xdr:pic>
      <xdr:nvPicPr>
        <xdr:cNvPr id="26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0528" y="1469728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201</xdr:row>
      <xdr:rowOff>228600</xdr:rowOff>
    </xdr:from>
    <xdr:to>
      <xdr:col>10</xdr:col>
      <xdr:colOff>260350</xdr:colOff>
      <xdr:row>201</xdr:row>
      <xdr:rowOff>447675</xdr:rowOff>
    </xdr:to>
    <xdr:pic>
      <xdr:nvPicPr>
        <xdr:cNvPr id="26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46913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201</xdr:row>
      <xdr:rowOff>231775</xdr:rowOff>
    </xdr:from>
    <xdr:to>
      <xdr:col>10</xdr:col>
      <xdr:colOff>539750</xdr:colOff>
      <xdr:row>201</xdr:row>
      <xdr:rowOff>450850</xdr:rowOff>
    </xdr:to>
    <xdr:pic>
      <xdr:nvPicPr>
        <xdr:cNvPr id="26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46916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206</xdr:row>
      <xdr:rowOff>279400</xdr:rowOff>
    </xdr:from>
    <xdr:to>
      <xdr:col>10</xdr:col>
      <xdr:colOff>196850</xdr:colOff>
      <xdr:row>206</xdr:row>
      <xdr:rowOff>498475</xdr:rowOff>
    </xdr:to>
    <xdr:pic>
      <xdr:nvPicPr>
        <xdr:cNvPr id="26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206</xdr:row>
      <xdr:rowOff>257175</xdr:rowOff>
    </xdr:from>
    <xdr:to>
      <xdr:col>10</xdr:col>
      <xdr:colOff>514350</xdr:colOff>
      <xdr:row>206</xdr:row>
      <xdr:rowOff>476250</xdr:rowOff>
    </xdr:to>
    <xdr:pic>
      <xdr:nvPicPr>
        <xdr:cNvPr id="26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6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206</xdr:row>
      <xdr:rowOff>257175</xdr:rowOff>
    </xdr:from>
    <xdr:to>
      <xdr:col>3</xdr:col>
      <xdr:colOff>514350</xdr:colOff>
      <xdr:row>206</xdr:row>
      <xdr:rowOff>476250</xdr:rowOff>
    </xdr:to>
    <xdr:pic>
      <xdr:nvPicPr>
        <xdr:cNvPr id="26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6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206</xdr:row>
      <xdr:rowOff>257175</xdr:rowOff>
    </xdr:from>
    <xdr:to>
      <xdr:col>3</xdr:col>
      <xdr:colOff>514350</xdr:colOff>
      <xdr:row>206</xdr:row>
      <xdr:rowOff>476250</xdr:rowOff>
    </xdr:to>
    <xdr:pic>
      <xdr:nvPicPr>
        <xdr:cNvPr id="26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206</xdr:row>
      <xdr:rowOff>279400</xdr:rowOff>
    </xdr:from>
    <xdr:to>
      <xdr:col>10</xdr:col>
      <xdr:colOff>196850</xdr:colOff>
      <xdr:row>206</xdr:row>
      <xdr:rowOff>498475</xdr:rowOff>
    </xdr:to>
    <xdr:pic>
      <xdr:nvPicPr>
        <xdr:cNvPr id="26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206</xdr:row>
      <xdr:rowOff>257175</xdr:rowOff>
    </xdr:from>
    <xdr:to>
      <xdr:col>10</xdr:col>
      <xdr:colOff>514350</xdr:colOff>
      <xdr:row>206</xdr:row>
      <xdr:rowOff>476250</xdr:rowOff>
    </xdr:to>
    <xdr:pic>
      <xdr:nvPicPr>
        <xdr:cNvPr id="26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6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206</xdr:row>
      <xdr:rowOff>257175</xdr:rowOff>
    </xdr:from>
    <xdr:to>
      <xdr:col>3</xdr:col>
      <xdr:colOff>514350</xdr:colOff>
      <xdr:row>206</xdr:row>
      <xdr:rowOff>476250</xdr:rowOff>
    </xdr:to>
    <xdr:pic>
      <xdr:nvPicPr>
        <xdr:cNvPr id="26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6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206</xdr:row>
      <xdr:rowOff>257175</xdr:rowOff>
    </xdr:from>
    <xdr:to>
      <xdr:col>3</xdr:col>
      <xdr:colOff>514350</xdr:colOff>
      <xdr:row>206</xdr:row>
      <xdr:rowOff>476250</xdr:rowOff>
    </xdr:to>
    <xdr:pic>
      <xdr:nvPicPr>
        <xdr:cNvPr id="27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206</xdr:row>
      <xdr:rowOff>279400</xdr:rowOff>
    </xdr:from>
    <xdr:to>
      <xdr:col>10</xdr:col>
      <xdr:colOff>196850</xdr:colOff>
      <xdr:row>206</xdr:row>
      <xdr:rowOff>498475</xdr:rowOff>
    </xdr:to>
    <xdr:pic>
      <xdr:nvPicPr>
        <xdr:cNvPr id="27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206</xdr:row>
      <xdr:rowOff>279400</xdr:rowOff>
    </xdr:from>
    <xdr:to>
      <xdr:col>10</xdr:col>
      <xdr:colOff>196850</xdr:colOff>
      <xdr:row>206</xdr:row>
      <xdr:rowOff>498475</xdr:rowOff>
    </xdr:to>
    <xdr:pic>
      <xdr:nvPicPr>
        <xdr:cNvPr id="27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206</xdr:row>
      <xdr:rowOff>279400</xdr:rowOff>
    </xdr:from>
    <xdr:to>
      <xdr:col>10</xdr:col>
      <xdr:colOff>196850</xdr:colOff>
      <xdr:row>206</xdr:row>
      <xdr:rowOff>498475</xdr:rowOff>
    </xdr:to>
    <xdr:pic>
      <xdr:nvPicPr>
        <xdr:cNvPr id="27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206</xdr:row>
      <xdr:rowOff>279400</xdr:rowOff>
    </xdr:from>
    <xdr:to>
      <xdr:col>10</xdr:col>
      <xdr:colOff>196850</xdr:colOff>
      <xdr:row>206</xdr:row>
      <xdr:rowOff>498475</xdr:rowOff>
    </xdr:to>
    <xdr:pic>
      <xdr:nvPicPr>
        <xdr:cNvPr id="27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206</xdr:row>
      <xdr:rowOff>279400</xdr:rowOff>
    </xdr:from>
    <xdr:to>
      <xdr:col>10</xdr:col>
      <xdr:colOff>196850</xdr:colOff>
      <xdr:row>206</xdr:row>
      <xdr:rowOff>498475</xdr:rowOff>
    </xdr:to>
    <xdr:pic>
      <xdr:nvPicPr>
        <xdr:cNvPr id="27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206</xdr:row>
      <xdr:rowOff>279400</xdr:rowOff>
    </xdr:from>
    <xdr:to>
      <xdr:col>10</xdr:col>
      <xdr:colOff>196850</xdr:colOff>
      <xdr:row>206</xdr:row>
      <xdr:rowOff>498475</xdr:rowOff>
    </xdr:to>
    <xdr:pic>
      <xdr:nvPicPr>
        <xdr:cNvPr id="27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206</xdr:row>
      <xdr:rowOff>279400</xdr:rowOff>
    </xdr:from>
    <xdr:to>
      <xdr:col>10</xdr:col>
      <xdr:colOff>196850</xdr:colOff>
      <xdr:row>206</xdr:row>
      <xdr:rowOff>498475</xdr:rowOff>
    </xdr:to>
    <xdr:pic>
      <xdr:nvPicPr>
        <xdr:cNvPr id="27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206</xdr:row>
      <xdr:rowOff>257175</xdr:rowOff>
    </xdr:from>
    <xdr:to>
      <xdr:col>3</xdr:col>
      <xdr:colOff>514350</xdr:colOff>
      <xdr:row>206</xdr:row>
      <xdr:rowOff>476250</xdr:rowOff>
    </xdr:to>
    <xdr:pic>
      <xdr:nvPicPr>
        <xdr:cNvPr id="27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206</xdr:row>
      <xdr:rowOff>279400</xdr:rowOff>
    </xdr:from>
    <xdr:to>
      <xdr:col>10</xdr:col>
      <xdr:colOff>196850</xdr:colOff>
      <xdr:row>206</xdr:row>
      <xdr:rowOff>498475</xdr:rowOff>
    </xdr:to>
    <xdr:pic>
      <xdr:nvPicPr>
        <xdr:cNvPr id="27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206</xdr:row>
      <xdr:rowOff>257175</xdr:rowOff>
    </xdr:from>
    <xdr:to>
      <xdr:col>10</xdr:col>
      <xdr:colOff>514350</xdr:colOff>
      <xdr:row>206</xdr:row>
      <xdr:rowOff>476250</xdr:rowOff>
    </xdr:to>
    <xdr:pic>
      <xdr:nvPicPr>
        <xdr:cNvPr id="27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206</xdr:row>
      <xdr:rowOff>257175</xdr:rowOff>
    </xdr:from>
    <xdr:to>
      <xdr:col>3</xdr:col>
      <xdr:colOff>514350</xdr:colOff>
      <xdr:row>206</xdr:row>
      <xdr:rowOff>476250</xdr:rowOff>
    </xdr:to>
    <xdr:pic>
      <xdr:nvPicPr>
        <xdr:cNvPr id="27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206</xdr:row>
      <xdr:rowOff>279400</xdr:rowOff>
    </xdr:from>
    <xdr:to>
      <xdr:col>10</xdr:col>
      <xdr:colOff>196850</xdr:colOff>
      <xdr:row>206</xdr:row>
      <xdr:rowOff>498475</xdr:rowOff>
    </xdr:to>
    <xdr:pic>
      <xdr:nvPicPr>
        <xdr:cNvPr id="27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206</xdr:row>
      <xdr:rowOff>279400</xdr:rowOff>
    </xdr:from>
    <xdr:to>
      <xdr:col>10</xdr:col>
      <xdr:colOff>196850</xdr:colOff>
      <xdr:row>206</xdr:row>
      <xdr:rowOff>498475</xdr:rowOff>
    </xdr:to>
    <xdr:pic>
      <xdr:nvPicPr>
        <xdr:cNvPr id="27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206</xdr:row>
      <xdr:rowOff>279400</xdr:rowOff>
    </xdr:from>
    <xdr:to>
      <xdr:col>10</xdr:col>
      <xdr:colOff>196850</xdr:colOff>
      <xdr:row>206</xdr:row>
      <xdr:rowOff>498475</xdr:rowOff>
    </xdr:to>
    <xdr:pic>
      <xdr:nvPicPr>
        <xdr:cNvPr id="27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206</xdr:row>
      <xdr:rowOff>279400</xdr:rowOff>
    </xdr:from>
    <xdr:to>
      <xdr:col>10</xdr:col>
      <xdr:colOff>196850</xdr:colOff>
      <xdr:row>206</xdr:row>
      <xdr:rowOff>498475</xdr:rowOff>
    </xdr:to>
    <xdr:pic>
      <xdr:nvPicPr>
        <xdr:cNvPr id="27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206</xdr:row>
      <xdr:rowOff>279400</xdr:rowOff>
    </xdr:from>
    <xdr:to>
      <xdr:col>10</xdr:col>
      <xdr:colOff>196850</xdr:colOff>
      <xdr:row>206</xdr:row>
      <xdr:rowOff>498475</xdr:rowOff>
    </xdr:to>
    <xdr:pic>
      <xdr:nvPicPr>
        <xdr:cNvPr id="27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206</xdr:row>
      <xdr:rowOff>279400</xdr:rowOff>
    </xdr:from>
    <xdr:to>
      <xdr:col>10</xdr:col>
      <xdr:colOff>196850</xdr:colOff>
      <xdr:row>206</xdr:row>
      <xdr:rowOff>498475</xdr:rowOff>
    </xdr:to>
    <xdr:pic>
      <xdr:nvPicPr>
        <xdr:cNvPr id="27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206</xdr:row>
      <xdr:rowOff>279400</xdr:rowOff>
    </xdr:from>
    <xdr:to>
      <xdr:col>10</xdr:col>
      <xdr:colOff>196850</xdr:colOff>
      <xdr:row>206</xdr:row>
      <xdr:rowOff>498475</xdr:rowOff>
    </xdr:to>
    <xdr:pic>
      <xdr:nvPicPr>
        <xdr:cNvPr id="27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206</xdr:row>
      <xdr:rowOff>257175</xdr:rowOff>
    </xdr:from>
    <xdr:to>
      <xdr:col>3</xdr:col>
      <xdr:colOff>514350</xdr:colOff>
      <xdr:row>206</xdr:row>
      <xdr:rowOff>476250</xdr:rowOff>
    </xdr:to>
    <xdr:pic>
      <xdr:nvPicPr>
        <xdr:cNvPr id="27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206</xdr:row>
      <xdr:rowOff>279400</xdr:rowOff>
    </xdr:from>
    <xdr:to>
      <xdr:col>10</xdr:col>
      <xdr:colOff>196850</xdr:colOff>
      <xdr:row>206</xdr:row>
      <xdr:rowOff>498475</xdr:rowOff>
    </xdr:to>
    <xdr:pic>
      <xdr:nvPicPr>
        <xdr:cNvPr id="27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206</xdr:row>
      <xdr:rowOff>257175</xdr:rowOff>
    </xdr:from>
    <xdr:to>
      <xdr:col>10</xdr:col>
      <xdr:colOff>514350</xdr:colOff>
      <xdr:row>206</xdr:row>
      <xdr:rowOff>476250</xdr:rowOff>
    </xdr:to>
    <xdr:pic>
      <xdr:nvPicPr>
        <xdr:cNvPr id="27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206</xdr:row>
      <xdr:rowOff>257175</xdr:rowOff>
    </xdr:from>
    <xdr:to>
      <xdr:col>3</xdr:col>
      <xdr:colOff>514350</xdr:colOff>
      <xdr:row>206</xdr:row>
      <xdr:rowOff>476250</xdr:rowOff>
    </xdr:to>
    <xdr:pic>
      <xdr:nvPicPr>
        <xdr:cNvPr id="27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206</xdr:row>
      <xdr:rowOff>279400</xdr:rowOff>
    </xdr:from>
    <xdr:to>
      <xdr:col>10</xdr:col>
      <xdr:colOff>196850</xdr:colOff>
      <xdr:row>206</xdr:row>
      <xdr:rowOff>498475</xdr:rowOff>
    </xdr:to>
    <xdr:pic>
      <xdr:nvPicPr>
        <xdr:cNvPr id="27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206</xdr:row>
      <xdr:rowOff>279400</xdr:rowOff>
    </xdr:from>
    <xdr:to>
      <xdr:col>10</xdr:col>
      <xdr:colOff>196850</xdr:colOff>
      <xdr:row>206</xdr:row>
      <xdr:rowOff>498475</xdr:rowOff>
    </xdr:to>
    <xdr:pic>
      <xdr:nvPicPr>
        <xdr:cNvPr id="27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206</xdr:row>
      <xdr:rowOff>279400</xdr:rowOff>
    </xdr:from>
    <xdr:to>
      <xdr:col>10</xdr:col>
      <xdr:colOff>196850</xdr:colOff>
      <xdr:row>206</xdr:row>
      <xdr:rowOff>498475</xdr:rowOff>
    </xdr:to>
    <xdr:pic>
      <xdr:nvPicPr>
        <xdr:cNvPr id="27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206</xdr:row>
      <xdr:rowOff>279400</xdr:rowOff>
    </xdr:from>
    <xdr:to>
      <xdr:col>10</xdr:col>
      <xdr:colOff>196850</xdr:colOff>
      <xdr:row>206</xdr:row>
      <xdr:rowOff>498475</xdr:rowOff>
    </xdr:to>
    <xdr:pic>
      <xdr:nvPicPr>
        <xdr:cNvPr id="27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206</xdr:row>
      <xdr:rowOff>279400</xdr:rowOff>
    </xdr:from>
    <xdr:to>
      <xdr:col>10</xdr:col>
      <xdr:colOff>196850</xdr:colOff>
      <xdr:row>206</xdr:row>
      <xdr:rowOff>498475</xdr:rowOff>
    </xdr:to>
    <xdr:pic>
      <xdr:nvPicPr>
        <xdr:cNvPr id="27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206</xdr:row>
      <xdr:rowOff>257175</xdr:rowOff>
    </xdr:from>
    <xdr:to>
      <xdr:col>3</xdr:col>
      <xdr:colOff>514350</xdr:colOff>
      <xdr:row>206</xdr:row>
      <xdr:rowOff>476250</xdr:rowOff>
    </xdr:to>
    <xdr:pic>
      <xdr:nvPicPr>
        <xdr:cNvPr id="27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206</xdr:row>
      <xdr:rowOff>279400</xdr:rowOff>
    </xdr:from>
    <xdr:to>
      <xdr:col>10</xdr:col>
      <xdr:colOff>196850</xdr:colOff>
      <xdr:row>206</xdr:row>
      <xdr:rowOff>498475</xdr:rowOff>
    </xdr:to>
    <xdr:pic>
      <xdr:nvPicPr>
        <xdr:cNvPr id="27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206</xdr:row>
      <xdr:rowOff>257175</xdr:rowOff>
    </xdr:from>
    <xdr:to>
      <xdr:col>10</xdr:col>
      <xdr:colOff>514350</xdr:colOff>
      <xdr:row>206</xdr:row>
      <xdr:rowOff>476250</xdr:rowOff>
    </xdr:to>
    <xdr:pic>
      <xdr:nvPicPr>
        <xdr:cNvPr id="27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206</xdr:row>
      <xdr:rowOff>257175</xdr:rowOff>
    </xdr:from>
    <xdr:to>
      <xdr:col>3</xdr:col>
      <xdr:colOff>514350</xdr:colOff>
      <xdr:row>206</xdr:row>
      <xdr:rowOff>476250</xdr:rowOff>
    </xdr:to>
    <xdr:pic>
      <xdr:nvPicPr>
        <xdr:cNvPr id="27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206</xdr:row>
      <xdr:rowOff>279400</xdr:rowOff>
    </xdr:from>
    <xdr:to>
      <xdr:col>10</xdr:col>
      <xdr:colOff>196850</xdr:colOff>
      <xdr:row>206</xdr:row>
      <xdr:rowOff>498475</xdr:rowOff>
    </xdr:to>
    <xdr:pic>
      <xdr:nvPicPr>
        <xdr:cNvPr id="27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206</xdr:row>
      <xdr:rowOff>279400</xdr:rowOff>
    </xdr:from>
    <xdr:to>
      <xdr:col>10</xdr:col>
      <xdr:colOff>196850</xdr:colOff>
      <xdr:row>206</xdr:row>
      <xdr:rowOff>498475</xdr:rowOff>
    </xdr:to>
    <xdr:pic>
      <xdr:nvPicPr>
        <xdr:cNvPr id="27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206</xdr:row>
      <xdr:rowOff>279400</xdr:rowOff>
    </xdr:from>
    <xdr:to>
      <xdr:col>10</xdr:col>
      <xdr:colOff>196850</xdr:colOff>
      <xdr:row>206</xdr:row>
      <xdr:rowOff>498475</xdr:rowOff>
    </xdr:to>
    <xdr:pic>
      <xdr:nvPicPr>
        <xdr:cNvPr id="27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206</xdr:row>
      <xdr:rowOff>257175</xdr:rowOff>
    </xdr:from>
    <xdr:to>
      <xdr:col>3</xdr:col>
      <xdr:colOff>514350</xdr:colOff>
      <xdr:row>206</xdr:row>
      <xdr:rowOff>476250</xdr:rowOff>
    </xdr:to>
    <xdr:pic>
      <xdr:nvPicPr>
        <xdr:cNvPr id="27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206</xdr:row>
      <xdr:rowOff>279400</xdr:rowOff>
    </xdr:from>
    <xdr:to>
      <xdr:col>10</xdr:col>
      <xdr:colOff>196850</xdr:colOff>
      <xdr:row>206</xdr:row>
      <xdr:rowOff>498475</xdr:rowOff>
    </xdr:to>
    <xdr:pic>
      <xdr:nvPicPr>
        <xdr:cNvPr id="27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206</xdr:row>
      <xdr:rowOff>257175</xdr:rowOff>
    </xdr:from>
    <xdr:to>
      <xdr:col>10</xdr:col>
      <xdr:colOff>514350</xdr:colOff>
      <xdr:row>206</xdr:row>
      <xdr:rowOff>476250</xdr:rowOff>
    </xdr:to>
    <xdr:pic>
      <xdr:nvPicPr>
        <xdr:cNvPr id="27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206</xdr:row>
      <xdr:rowOff>257175</xdr:rowOff>
    </xdr:from>
    <xdr:to>
      <xdr:col>3</xdr:col>
      <xdr:colOff>514350</xdr:colOff>
      <xdr:row>206</xdr:row>
      <xdr:rowOff>476250</xdr:rowOff>
    </xdr:to>
    <xdr:pic>
      <xdr:nvPicPr>
        <xdr:cNvPr id="27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206</xdr:row>
      <xdr:rowOff>279400</xdr:rowOff>
    </xdr:from>
    <xdr:to>
      <xdr:col>10</xdr:col>
      <xdr:colOff>196850</xdr:colOff>
      <xdr:row>206</xdr:row>
      <xdr:rowOff>498475</xdr:rowOff>
    </xdr:to>
    <xdr:pic>
      <xdr:nvPicPr>
        <xdr:cNvPr id="27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206</xdr:row>
      <xdr:rowOff>279400</xdr:rowOff>
    </xdr:from>
    <xdr:to>
      <xdr:col>10</xdr:col>
      <xdr:colOff>196850</xdr:colOff>
      <xdr:row>206</xdr:row>
      <xdr:rowOff>498475</xdr:rowOff>
    </xdr:to>
    <xdr:pic>
      <xdr:nvPicPr>
        <xdr:cNvPr id="27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206</xdr:row>
      <xdr:rowOff>279400</xdr:rowOff>
    </xdr:from>
    <xdr:to>
      <xdr:col>10</xdr:col>
      <xdr:colOff>196850</xdr:colOff>
      <xdr:row>206</xdr:row>
      <xdr:rowOff>498475</xdr:rowOff>
    </xdr:to>
    <xdr:pic>
      <xdr:nvPicPr>
        <xdr:cNvPr id="27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7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8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206</xdr:row>
      <xdr:rowOff>279400</xdr:rowOff>
    </xdr:from>
    <xdr:to>
      <xdr:col>10</xdr:col>
      <xdr:colOff>196850</xdr:colOff>
      <xdr:row>206</xdr:row>
      <xdr:rowOff>498475</xdr:rowOff>
    </xdr:to>
    <xdr:pic>
      <xdr:nvPicPr>
        <xdr:cNvPr id="28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8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8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206</xdr:row>
      <xdr:rowOff>279400</xdr:rowOff>
    </xdr:from>
    <xdr:to>
      <xdr:col>10</xdr:col>
      <xdr:colOff>196850</xdr:colOff>
      <xdr:row>206</xdr:row>
      <xdr:rowOff>498475</xdr:rowOff>
    </xdr:to>
    <xdr:pic>
      <xdr:nvPicPr>
        <xdr:cNvPr id="28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8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8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206</xdr:row>
      <xdr:rowOff>257175</xdr:rowOff>
    </xdr:from>
    <xdr:to>
      <xdr:col>3</xdr:col>
      <xdr:colOff>514350</xdr:colOff>
      <xdr:row>206</xdr:row>
      <xdr:rowOff>476250</xdr:rowOff>
    </xdr:to>
    <xdr:pic>
      <xdr:nvPicPr>
        <xdr:cNvPr id="28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206</xdr:row>
      <xdr:rowOff>279400</xdr:rowOff>
    </xdr:from>
    <xdr:to>
      <xdr:col>10</xdr:col>
      <xdr:colOff>196850</xdr:colOff>
      <xdr:row>206</xdr:row>
      <xdr:rowOff>498475</xdr:rowOff>
    </xdr:to>
    <xdr:pic>
      <xdr:nvPicPr>
        <xdr:cNvPr id="28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206</xdr:row>
      <xdr:rowOff>257175</xdr:rowOff>
    </xdr:from>
    <xdr:to>
      <xdr:col>10</xdr:col>
      <xdr:colOff>514350</xdr:colOff>
      <xdr:row>206</xdr:row>
      <xdr:rowOff>476250</xdr:rowOff>
    </xdr:to>
    <xdr:pic>
      <xdr:nvPicPr>
        <xdr:cNvPr id="28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8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206</xdr:row>
      <xdr:rowOff>257175</xdr:rowOff>
    </xdr:from>
    <xdr:to>
      <xdr:col>3</xdr:col>
      <xdr:colOff>514350</xdr:colOff>
      <xdr:row>206</xdr:row>
      <xdr:rowOff>476250</xdr:rowOff>
    </xdr:to>
    <xdr:pic>
      <xdr:nvPicPr>
        <xdr:cNvPr id="28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469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8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206</xdr:row>
      <xdr:rowOff>279400</xdr:rowOff>
    </xdr:from>
    <xdr:to>
      <xdr:col>10</xdr:col>
      <xdr:colOff>196850</xdr:colOff>
      <xdr:row>206</xdr:row>
      <xdr:rowOff>498475</xdr:rowOff>
    </xdr:to>
    <xdr:pic>
      <xdr:nvPicPr>
        <xdr:cNvPr id="28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8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8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206</xdr:row>
      <xdr:rowOff>279400</xdr:rowOff>
    </xdr:from>
    <xdr:to>
      <xdr:col>10</xdr:col>
      <xdr:colOff>196850</xdr:colOff>
      <xdr:row>206</xdr:row>
      <xdr:rowOff>498475</xdr:rowOff>
    </xdr:to>
    <xdr:pic>
      <xdr:nvPicPr>
        <xdr:cNvPr id="28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206</xdr:row>
      <xdr:rowOff>279400</xdr:rowOff>
    </xdr:from>
    <xdr:to>
      <xdr:col>3</xdr:col>
      <xdr:colOff>196850</xdr:colOff>
      <xdr:row>206</xdr:row>
      <xdr:rowOff>498475</xdr:rowOff>
    </xdr:to>
    <xdr:pic>
      <xdr:nvPicPr>
        <xdr:cNvPr id="28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469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206</xdr:row>
      <xdr:rowOff>228600</xdr:rowOff>
    </xdr:from>
    <xdr:to>
      <xdr:col>3</xdr:col>
      <xdr:colOff>260350</xdr:colOff>
      <xdr:row>206</xdr:row>
      <xdr:rowOff>447675</xdr:rowOff>
    </xdr:to>
    <xdr:pic>
      <xdr:nvPicPr>
        <xdr:cNvPr id="28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46913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206</xdr:row>
      <xdr:rowOff>231775</xdr:rowOff>
    </xdr:from>
    <xdr:to>
      <xdr:col>3</xdr:col>
      <xdr:colOff>539750</xdr:colOff>
      <xdr:row>206</xdr:row>
      <xdr:rowOff>450850</xdr:rowOff>
    </xdr:to>
    <xdr:pic>
      <xdr:nvPicPr>
        <xdr:cNvPr id="28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46916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206</xdr:row>
      <xdr:rowOff>228600</xdr:rowOff>
    </xdr:from>
    <xdr:to>
      <xdr:col>10</xdr:col>
      <xdr:colOff>260350</xdr:colOff>
      <xdr:row>206</xdr:row>
      <xdr:rowOff>447675</xdr:rowOff>
    </xdr:to>
    <xdr:pic>
      <xdr:nvPicPr>
        <xdr:cNvPr id="28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46913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206</xdr:row>
      <xdr:rowOff>231775</xdr:rowOff>
    </xdr:from>
    <xdr:to>
      <xdr:col>10</xdr:col>
      <xdr:colOff>539750</xdr:colOff>
      <xdr:row>206</xdr:row>
      <xdr:rowOff>450850</xdr:rowOff>
    </xdr:to>
    <xdr:pic>
      <xdr:nvPicPr>
        <xdr:cNvPr id="28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46916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206</xdr:row>
      <xdr:rowOff>228600</xdr:rowOff>
    </xdr:from>
    <xdr:to>
      <xdr:col>3</xdr:col>
      <xdr:colOff>260350</xdr:colOff>
      <xdr:row>206</xdr:row>
      <xdr:rowOff>447675</xdr:rowOff>
    </xdr:to>
    <xdr:pic>
      <xdr:nvPicPr>
        <xdr:cNvPr id="28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46913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206</xdr:row>
      <xdr:rowOff>231775</xdr:rowOff>
    </xdr:from>
    <xdr:to>
      <xdr:col>3</xdr:col>
      <xdr:colOff>539750</xdr:colOff>
      <xdr:row>206</xdr:row>
      <xdr:rowOff>450850</xdr:rowOff>
    </xdr:to>
    <xdr:pic>
      <xdr:nvPicPr>
        <xdr:cNvPr id="28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46916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206</xdr:row>
      <xdr:rowOff>228600</xdr:rowOff>
    </xdr:from>
    <xdr:to>
      <xdr:col>3</xdr:col>
      <xdr:colOff>260350</xdr:colOff>
      <xdr:row>206</xdr:row>
      <xdr:rowOff>447675</xdr:rowOff>
    </xdr:to>
    <xdr:pic>
      <xdr:nvPicPr>
        <xdr:cNvPr id="28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46913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206</xdr:row>
      <xdr:rowOff>231775</xdr:rowOff>
    </xdr:from>
    <xdr:to>
      <xdr:col>3</xdr:col>
      <xdr:colOff>539750</xdr:colOff>
      <xdr:row>206</xdr:row>
      <xdr:rowOff>450850</xdr:rowOff>
    </xdr:to>
    <xdr:pic>
      <xdr:nvPicPr>
        <xdr:cNvPr id="28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46916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206</xdr:row>
      <xdr:rowOff>228600</xdr:rowOff>
    </xdr:from>
    <xdr:to>
      <xdr:col>10</xdr:col>
      <xdr:colOff>260350</xdr:colOff>
      <xdr:row>206</xdr:row>
      <xdr:rowOff>447675</xdr:rowOff>
    </xdr:to>
    <xdr:pic>
      <xdr:nvPicPr>
        <xdr:cNvPr id="28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46913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206</xdr:row>
      <xdr:rowOff>231775</xdr:rowOff>
    </xdr:from>
    <xdr:to>
      <xdr:col>10</xdr:col>
      <xdr:colOff>539750</xdr:colOff>
      <xdr:row>206</xdr:row>
      <xdr:rowOff>450850</xdr:rowOff>
    </xdr:to>
    <xdr:pic>
      <xdr:nvPicPr>
        <xdr:cNvPr id="28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46916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206</xdr:row>
      <xdr:rowOff>228600</xdr:rowOff>
    </xdr:from>
    <xdr:to>
      <xdr:col>3</xdr:col>
      <xdr:colOff>260350</xdr:colOff>
      <xdr:row>206</xdr:row>
      <xdr:rowOff>447675</xdr:rowOff>
    </xdr:to>
    <xdr:pic>
      <xdr:nvPicPr>
        <xdr:cNvPr id="28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46913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206</xdr:row>
      <xdr:rowOff>287804</xdr:rowOff>
    </xdr:from>
    <xdr:to>
      <xdr:col>3</xdr:col>
      <xdr:colOff>465044</xdr:colOff>
      <xdr:row>206</xdr:row>
      <xdr:rowOff>506879</xdr:rowOff>
    </xdr:to>
    <xdr:pic>
      <xdr:nvPicPr>
        <xdr:cNvPr id="28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0528" y="1469728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206</xdr:row>
      <xdr:rowOff>228600</xdr:rowOff>
    </xdr:from>
    <xdr:to>
      <xdr:col>10</xdr:col>
      <xdr:colOff>260350</xdr:colOff>
      <xdr:row>206</xdr:row>
      <xdr:rowOff>447675</xdr:rowOff>
    </xdr:to>
    <xdr:pic>
      <xdr:nvPicPr>
        <xdr:cNvPr id="28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46913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206</xdr:row>
      <xdr:rowOff>231775</xdr:rowOff>
    </xdr:from>
    <xdr:to>
      <xdr:col>10</xdr:col>
      <xdr:colOff>539750</xdr:colOff>
      <xdr:row>206</xdr:row>
      <xdr:rowOff>450850</xdr:rowOff>
    </xdr:to>
    <xdr:pic>
      <xdr:nvPicPr>
        <xdr:cNvPr id="28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46916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210</xdr:row>
      <xdr:rowOff>279400</xdr:rowOff>
    </xdr:from>
    <xdr:to>
      <xdr:col>3</xdr:col>
      <xdr:colOff>196850</xdr:colOff>
      <xdr:row>210</xdr:row>
      <xdr:rowOff>498475</xdr:rowOff>
    </xdr:to>
    <xdr:pic>
      <xdr:nvPicPr>
        <xdr:cNvPr id="28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603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210</xdr:row>
      <xdr:rowOff>257175</xdr:rowOff>
    </xdr:from>
    <xdr:to>
      <xdr:col>3</xdr:col>
      <xdr:colOff>514350</xdr:colOff>
      <xdr:row>210</xdr:row>
      <xdr:rowOff>476250</xdr:rowOff>
    </xdr:to>
    <xdr:pic>
      <xdr:nvPicPr>
        <xdr:cNvPr id="28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360164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210</xdr:row>
      <xdr:rowOff>279400</xdr:rowOff>
    </xdr:from>
    <xdr:to>
      <xdr:col>10</xdr:col>
      <xdr:colOff>196850</xdr:colOff>
      <xdr:row>210</xdr:row>
      <xdr:rowOff>498475</xdr:rowOff>
    </xdr:to>
    <xdr:pic>
      <xdr:nvPicPr>
        <xdr:cNvPr id="28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603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210</xdr:row>
      <xdr:rowOff>257175</xdr:rowOff>
    </xdr:from>
    <xdr:to>
      <xdr:col>10</xdr:col>
      <xdr:colOff>514350</xdr:colOff>
      <xdr:row>210</xdr:row>
      <xdr:rowOff>476250</xdr:rowOff>
    </xdr:to>
    <xdr:pic>
      <xdr:nvPicPr>
        <xdr:cNvPr id="28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360164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210</xdr:row>
      <xdr:rowOff>279400</xdr:rowOff>
    </xdr:from>
    <xdr:to>
      <xdr:col>3</xdr:col>
      <xdr:colOff>196850</xdr:colOff>
      <xdr:row>210</xdr:row>
      <xdr:rowOff>498475</xdr:rowOff>
    </xdr:to>
    <xdr:pic>
      <xdr:nvPicPr>
        <xdr:cNvPr id="28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603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210</xdr:row>
      <xdr:rowOff>257175</xdr:rowOff>
    </xdr:from>
    <xdr:to>
      <xdr:col>3</xdr:col>
      <xdr:colOff>514350</xdr:colOff>
      <xdr:row>210</xdr:row>
      <xdr:rowOff>476250</xdr:rowOff>
    </xdr:to>
    <xdr:pic>
      <xdr:nvPicPr>
        <xdr:cNvPr id="28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360164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210</xdr:row>
      <xdr:rowOff>279400</xdr:rowOff>
    </xdr:from>
    <xdr:to>
      <xdr:col>3</xdr:col>
      <xdr:colOff>196850</xdr:colOff>
      <xdr:row>210</xdr:row>
      <xdr:rowOff>498475</xdr:rowOff>
    </xdr:to>
    <xdr:pic>
      <xdr:nvPicPr>
        <xdr:cNvPr id="28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603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210</xdr:row>
      <xdr:rowOff>279400</xdr:rowOff>
    </xdr:from>
    <xdr:to>
      <xdr:col>10</xdr:col>
      <xdr:colOff>196850</xdr:colOff>
      <xdr:row>210</xdr:row>
      <xdr:rowOff>498475</xdr:rowOff>
    </xdr:to>
    <xdr:pic>
      <xdr:nvPicPr>
        <xdr:cNvPr id="28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603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210</xdr:row>
      <xdr:rowOff>279400</xdr:rowOff>
    </xdr:from>
    <xdr:to>
      <xdr:col>3</xdr:col>
      <xdr:colOff>196850</xdr:colOff>
      <xdr:row>210</xdr:row>
      <xdr:rowOff>498475</xdr:rowOff>
    </xdr:to>
    <xdr:pic>
      <xdr:nvPicPr>
        <xdr:cNvPr id="28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603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210</xdr:row>
      <xdr:rowOff>279400</xdr:rowOff>
    </xdr:from>
    <xdr:to>
      <xdr:col>3</xdr:col>
      <xdr:colOff>196850</xdr:colOff>
      <xdr:row>210</xdr:row>
      <xdr:rowOff>498475</xdr:rowOff>
    </xdr:to>
    <xdr:pic>
      <xdr:nvPicPr>
        <xdr:cNvPr id="28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603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210</xdr:row>
      <xdr:rowOff>279400</xdr:rowOff>
    </xdr:from>
    <xdr:to>
      <xdr:col>10</xdr:col>
      <xdr:colOff>196850</xdr:colOff>
      <xdr:row>210</xdr:row>
      <xdr:rowOff>498475</xdr:rowOff>
    </xdr:to>
    <xdr:pic>
      <xdr:nvPicPr>
        <xdr:cNvPr id="28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603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210</xdr:row>
      <xdr:rowOff>279400</xdr:rowOff>
    </xdr:from>
    <xdr:to>
      <xdr:col>3</xdr:col>
      <xdr:colOff>196850</xdr:colOff>
      <xdr:row>210</xdr:row>
      <xdr:rowOff>498475</xdr:rowOff>
    </xdr:to>
    <xdr:pic>
      <xdr:nvPicPr>
        <xdr:cNvPr id="28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603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210</xdr:row>
      <xdr:rowOff>279400</xdr:rowOff>
    </xdr:from>
    <xdr:to>
      <xdr:col>3</xdr:col>
      <xdr:colOff>196850</xdr:colOff>
      <xdr:row>210</xdr:row>
      <xdr:rowOff>498475</xdr:rowOff>
    </xdr:to>
    <xdr:pic>
      <xdr:nvPicPr>
        <xdr:cNvPr id="28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603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210</xdr:row>
      <xdr:rowOff>279400</xdr:rowOff>
    </xdr:from>
    <xdr:to>
      <xdr:col>10</xdr:col>
      <xdr:colOff>196850</xdr:colOff>
      <xdr:row>210</xdr:row>
      <xdr:rowOff>498475</xdr:rowOff>
    </xdr:to>
    <xdr:pic>
      <xdr:nvPicPr>
        <xdr:cNvPr id="28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603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210</xdr:row>
      <xdr:rowOff>279400</xdr:rowOff>
    </xdr:from>
    <xdr:to>
      <xdr:col>3</xdr:col>
      <xdr:colOff>196850</xdr:colOff>
      <xdr:row>210</xdr:row>
      <xdr:rowOff>498475</xdr:rowOff>
    </xdr:to>
    <xdr:pic>
      <xdr:nvPicPr>
        <xdr:cNvPr id="28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603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210</xdr:row>
      <xdr:rowOff>279400</xdr:rowOff>
    </xdr:from>
    <xdr:to>
      <xdr:col>3</xdr:col>
      <xdr:colOff>196850</xdr:colOff>
      <xdr:row>210</xdr:row>
      <xdr:rowOff>498475</xdr:rowOff>
    </xdr:to>
    <xdr:pic>
      <xdr:nvPicPr>
        <xdr:cNvPr id="28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603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210</xdr:row>
      <xdr:rowOff>279400</xdr:rowOff>
    </xdr:from>
    <xdr:to>
      <xdr:col>10</xdr:col>
      <xdr:colOff>196850</xdr:colOff>
      <xdr:row>210</xdr:row>
      <xdr:rowOff>498475</xdr:rowOff>
    </xdr:to>
    <xdr:pic>
      <xdr:nvPicPr>
        <xdr:cNvPr id="28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603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210</xdr:row>
      <xdr:rowOff>279400</xdr:rowOff>
    </xdr:from>
    <xdr:to>
      <xdr:col>3</xdr:col>
      <xdr:colOff>196850</xdr:colOff>
      <xdr:row>210</xdr:row>
      <xdr:rowOff>498475</xdr:rowOff>
    </xdr:to>
    <xdr:pic>
      <xdr:nvPicPr>
        <xdr:cNvPr id="28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603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210</xdr:row>
      <xdr:rowOff>279400</xdr:rowOff>
    </xdr:from>
    <xdr:to>
      <xdr:col>3</xdr:col>
      <xdr:colOff>196850</xdr:colOff>
      <xdr:row>210</xdr:row>
      <xdr:rowOff>498475</xdr:rowOff>
    </xdr:to>
    <xdr:pic>
      <xdr:nvPicPr>
        <xdr:cNvPr id="28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603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210</xdr:row>
      <xdr:rowOff>279400</xdr:rowOff>
    </xdr:from>
    <xdr:to>
      <xdr:col>10</xdr:col>
      <xdr:colOff>196850</xdr:colOff>
      <xdr:row>210</xdr:row>
      <xdr:rowOff>498475</xdr:rowOff>
    </xdr:to>
    <xdr:pic>
      <xdr:nvPicPr>
        <xdr:cNvPr id="28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603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210</xdr:row>
      <xdr:rowOff>279400</xdr:rowOff>
    </xdr:from>
    <xdr:to>
      <xdr:col>3</xdr:col>
      <xdr:colOff>196850</xdr:colOff>
      <xdr:row>210</xdr:row>
      <xdr:rowOff>498475</xdr:rowOff>
    </xdr:to>
    <xdr:pic>
      <xdr:nvPicPr>
        <xdr:cNvPr id="28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603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210</xdr:row>
      <xdr:rowOff>279400</xdr:rowOff>
    </xdr:from>
    <xdr:to>
      <xdr:col>3</xdr:col>
      <xdr:colOff>196850</xdr:colOff>
      <xdr:row>210</xdr:row>
      <xdr:rowOff>498475</xdr:rowOff>
    </xdr:to>
    <xdr:pic>
      <xdr:nvPicPr>
        <xdr:cNvPr id="28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603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210</xdr:row>
      <xdr:rowOff>257175</xdr:rowOff>
    </xdr:from>
    <xdr:to>
      <xdr:col>3</xdr:col>
      <xdr:colOff>514350</xdr:colOff>
      <xdr:row>210</xdr:row>
      <xdr:rowOff>476250</xdr:rowOff>
    </xdr:to>
    <xdr:pic>
      <xdr:nvPicPr>
        <xdr:cNvPr id="28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360164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210</xdr:row>
      <xdr:rowOff>279400</xdr:rowOff>
    </xdr:from>
    <xdr:to>
      <xdr:col>10</xdr:col>
      <xdr:colOff>196850</xdr:colOff>
      <xdr:row>210</xdr:row>
      <xdr:rowOff>498475</xdr:rowOff>
    </xdr:to>
    <xdr:pic>
      <xdr:nvPicPr>
        <xdr:cNvPr id="28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603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210</xdr:row>
      <xdr:rowOff>257175</xdr:rowOff>
    </xdr:from>
    <xdr:to>
      <xdr:col>10</xdr:col>
      <xdr:colOff>514350</xdr:colOff>
      <xdr:row>210</xdr:row>
      <xdr:rowOff>476250</xdr:rowOff>
    </xdr:to>
    <xdr:pic>
      <xdr:nvPicPr>
        <xdr:cNvPr id="28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360164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210</xdr:row>
      <xdr:rowOff>279400</xdr:rowOff>
    </xdr:from>
    <xdr:to>
      <xdr:col>3</xdr:col>
      <xdr:colOff>196850</xdr:colOff>
      <xdr:row>210</xdr:row>
      <xdr:rowOff>498475</xdr:rowOff>
    </xdr:to>
    <xdr:pic>
      <xdr:nvPicPr>
        <xdr:cNvPr id="28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603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210</xdr:row>
      <xdr:rowOff>257175</xdr:rowOff>
    </xdr:from>
    <xdr:to>
      <xdr:col>3</xdr:col>
      <xdr:colOff>514350</xdr:colOff>
      <xdr:row>210</xdr:row>
      <xdr:rowOff>476250</xdr:rowOff>
    </xdr:to>
    <xdr:pic>
      <xdr:nvPicPr>
        <xdr:cNvPr id="28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360164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210</xdr:row>
      <xdr:rowOff>279400</xdr:rowOff>
    </xdr:from>
    <xdr:to>
      <xdr:col>3</xdr:col>
      <xdr:colOff>196850</xdr:colOff>
      <xdr:row>210</xdr:row>
      <xdr:rowOff>498475</xdr:rowOff>
    </xdr:to>
    <xdr:pic>
      <xdr:nvPicPr>
        <xdr:cNvPr id="28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603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210</xdr:row>
      <xdr:rowOff>279400</xdr:rowOff>
    </xdr:from>
    <xdr:to>
      <xdr:col>10</xdr:col>
      <xdr:colOff>196850</xdr:colOff>
      <xdr:row>210</xdr:row>
      <xdr:rowOff>498475</xdr:rowOff>
    </xdr:to>
    <xdr:pic>
      <xdr:nvPicPr>
        <xdr:cNvPr id="28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603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210</xdr:row>
      <xdr:rowOff>279400</xdr:rowOff>
    </xdr:from>
    <xdr:to>
      <xdr:col>3</xdr:col>
      <xdr:colOff>196850</xdr:colOff>
      <xdr:row>210</xdr:row>
      <xdr:rowOff>498475</xdr:rowOff>
    </xdr:to>
    <xdr:pic>
      <xdr:nvPicPr>
        <xdr:cNvPr id="28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603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210</xdr:row>
      <xdr:rowOff>279400</xdr:rowOff>
    </xdr:from>
    <xdr:to>
      <xdr:col>3</xdr:col>
      <xdr:colOff>196850</xdr:colOff>
      <xdr:row>210</xdr:row>
      <xdr:rowOff>498475</xdr:rowOff>
    </xdr:to>
    <xdr:pic>
      <xdr:nvPicPr>
        <xdr:cNvPr id="28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603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210</xdr:row>
      <xdr:rowOff>279400</xdr:rowOff>
    </xdr:from>
    <xdr:to>
      <xdr:col>10</xdr:col>
      <xdr:colOff>196850</xdr:colOff>
      <xdr:row>210</xdr:row>
      <xdr:rowOff>498475</xdr:rowOff>
    </xdr:to>
    <xdr:pic>
      <xdr:nvPicPr>
        <xdr:cNvPr id="28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3603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210</xdr:row>
      <xdr:rowOff>279400</xdr:rowOff>
    </xdr:from>
    <xdr:to>
      <xdr:col>3</xdr:col>
      <xdr:colOff>196850</xdr:colOff>
      <xdr:row>210</xdr:row>
      <xdr:rowOff>498475</xdr:rowOff>
    </xdr:to>
    <xdr:pic>
      <xdr:nvPicPr>
        <xdr:cNvPr id="28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36038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210</xdr:row>
      <xdr:rowOff>228600</xdr:rowOff>
    </xdr:from>
    <xdr:to>
      <xdr:col>3</xdr:col>
      <xdr:colOff>260350</xdr:colOff>
      <xdr:row>210</xdr:row>
      <xdr:rowOff>447675</xdr:rowOff>
    </xdr:to>
    <xdr:pic>
      <xdr:nvPicPr>
        <xdr:cNvPr id="28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359878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210</xdr:row>
      <xdr:rowOff>231775</xdr:rowOff>
    </xdr:from>
    <xdr:to>
      <xdr:col>3</xdr:col>
      <xdr:colOff>539750</xdr:colOff>
      <xdr:row>210</xdr:row>
      <xdr:rowOff>450850</xdr:rowOff>
    </xdr:to>
    <xdr:pic>
      <xdr:nvPicPr>
        <xdr:cNvPr id="28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359910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210</xdr:row>
      <xdr:rowOff>228600</xdr:rowOff>
    </xdr:from>
    <xdr:to>
      <xdr:col>10</xdr:col>
      <xdr:colOff>260350</xdr:colOff>
      <xdr:row>210</xdr:row>
      <xdr:rowOff>447675</xdr:rowOff>
    </xdr:to>
    <xdr:pic>
      <xdr:nvPicPr>
        <xdr:cNvPr id="28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359878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210</xdr:row>
      <xdr:rowOff>231775</xdr:rowOff>
    </xdr:from>
    <xdr:to>
      <xdr:col>10</xdr:col>
      <xdr:colOff>539750</xdr:colOff>
      <xdr:row>210</xdr:row>
      <xdr:rowOff>450850</xdr:rowOff>
    </xdr:to>
    <xdr:pic>
      <xdr:nvPicPr>
        <xdr:cNvPr id="28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359910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210</xdr:row>
      <xdr:rowOff>228600</xdr:rowOff>
    </xdr:from>
    <xdr:to>
      <xdr:col>3</xdr:col>
      <xdr:colOff>260350</xdr:colOff>
      <xdr:row>210</xdr:row>
      <xdr:rowOff>447675</xdr:rowOff>
    </xdr:to>
    <xdr:pic>
      <xdr:nvPicPr>
        <xdr:cNvPr id="28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359878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210</xdr:row>
      <xdr:rowOff>231775</xdr:rowOff>
    </xdr:from>
    <xdr:to>
      <xdr:col>3</xdr:col>
      <xdr:colOff>539750</xdr:colOff>
      <xdr:row>210</xdr:row>
      <xdr:rowOff>450850</xdr:rowOff>
    </xdr:to>
    <xdr:pic>
      <xdr:nvPicPr>
        <xdr:cNvPr id="28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359910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210</xdr:row>
      <xdr:rowOff>228600</xdr:rowOff>
    </xdr:from>
    <xdr:to>
      <xdr:col>3</xdr:col>
      <xdr:colOff>260350</xdr:colOff>
      <xdr:row>210</xdr:row>
      <xdr:rowOff>447675</xdr:rowOff>
    </xdr:to>
    <xdr:pic>
      <xdr:nvPicPr>
        <xdr:cNvPr id="28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359878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210</xdr:row>
      <xdr:rowOff>231775</xdr:rowOff>
    </xdr:from>
    <xdr:to>
      <xdr:col>3</xdr:col>
      <xdr:colOff>539750</xdr:colOff>
      <xdr:row>210</xdr:row>
      <xdr:rowOff>450850</xdr:rowOff>
    </xdr:to>
    <xdr:pic>
      <xdr:nvPicPr>
        <xdr:cNvPr id="28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359910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210</xdr:row>
      <xdr:rowOff>228600</xdr:rowOff>
    </xdr:from>
    <xdr:to>
      <xdr:col>10</xdr:col>
      <xdr:colOff>260350</xdr:colOff>
      <xdr:row>210</xdr:row>
      <xdr:rowOff>447675</xdr:rowOff>
    </xdr:to>
    <xdr:pic>
      <xdr:nvPicPr>
        <xdr:cNvPr id="28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359878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210</xdr:row>
      <xdr:rowOff>231775</xdr:rowOff>
    </xdr:from>
    <xdr:to>
      <xdr:col>10</xdr:col>
      <xdr:colOff>539750</xdr:colOff>
      <xdr:row>210</xdr:row>
      <xdr:rowOff>450850</xdr:rowOff>
    </xdr:to>
    <xdr:pic>
      <xdr:nvPicPr>
        <xdr:cNvPr id="28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359910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210</xdr:row>
      <xdr:rowOff>228600</xdr:rowOff>
    </xdr:from>
    <xdr:to>
      <xdr:col>3</xdr:col>
      <xdr:colOff>260350</xdr:colOff>
      <xdr:row>210</xdr:row>
      <xdr:rowOff>447675</xdr:rowOff>
    </xdr:to>
    <xdr:pic>
      <xdr:nvPicPr>
        <xdr:cNvPr id="28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359878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210</xdr:row>
      <xdr:rowOff>231775</xdr:rowOff>
    </xdr:from>
    <xdr:to>
      <xdr:col>3</xdr:col>
      <xdr:colOff>539750</xdr:colOff>
      <xdr:row>210</xdr:row>
      <xdr:rowOff>450850</xdr:rowOff>
    </xdr:to>
    <xdr:pic>
      <xdr:nvPicPr>
        <xdr:cNvPr id="28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359910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210</xdr:row>
      <xdr:rowOff>228600</xdr:rowOff>
    </xdr:from>
    <xdr:to>
      <xdr:col>10</xdr:col>
      <xdr:colOff>260350</xdr:colOff>
      <xdr:row>210</xdr:row>
      <xdr:rowOff>447675</xdr:rowOff>
    </xdr:to>
    <xdr:pic>
      <xdr:nvPicPr>
        <xdr:cNvPr id="28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359878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210</xdr:row>
      <xdr:rowOff>231775</xdr:rowOff>
    </xdr:from>
    <xdr:to>
      <xdr:col>10</xdr:col>
      <xdr:colOff>539750</xdr:colOff>
      <xdr:row>210</xdr:row>
      <xdr:rowOff>450850</xdr:rowOff>
    </xdr:to>
    <xdr:pic>
      <xdr:nvPicPr>
        <xdr:cNvPr id="28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359910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215</xdr:row>
      <xdr:rowOff>279400</xdr:rowOff>
    </xdr:from>
    <xdr:to>
      <xdr:col>10</xdr:col>
      <xdr:colOff>196850</xdr:colOff>
      <xdr:row>215</xdr:row>
      <xdr:rowOff>498475</xdr:rowOff>
    </xdr:to>
    <xdr:pic>
      <xdr:nvPicPr>
        <xdr:cNvPr id="28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215</xdr:row>
      <xdr:rowOff>257175</xdr:rowOff>
    </xdr:from>
    <xdr:to>
      <xdr:col>10</xdr:col>
      <xdr:colOff>514350</xdr:colOff>
      <xdr:row>215</xdr:row>
      <xdr:rowOff>476250</xdr:rowOff>
    </xdr:to>
    <xdr:pic>
      <xdr:nvPicPr>
        <xdr:cNvPr id="28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545995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8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215</xdr:row>
      <xdr:rowOff>257175</xdr:rowOff>
    </xdr:from>
    <xdr:to>
      <xdr:col>3</xdr:col>
      <xdr:colOff>514350</xdr:colOff>
      <xdr:row>215</xdr:row>
      <xdr:rowOff>476250</xdr:rowOff>
    </xdr:to>
    <xdr:pic>
      <xdr:nvPicPr>
        <xdr:cNvPr id="28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545995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8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215</xdr:row>
      <xdr:rowOff>257175</xdr:rowOff>
    </xdr:from>
    <xdr:to>
      <xdr:col>3</xdr:col>
      <xdr:colOff>514350</xdr:colOff>
      <xdr:row>215</xdr:row>
      <xdr:rowOff>476250</xdr:rowOff>
    </xdr:to>
    <xdr:pic>
      <xdr:nvPicPr>
        <xdr:cNvPr id="28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545995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215</xdr:row>
      <xdr:rowOff>279400</xdr:rowOff>
    </xdr:from>
    <xdr:to>
      <xdr:col>10</xdr:col>
      <xdr:colOff>196850</xdr:colOff>
      <xdr:row>215</xdr:row>
      <xdr:rowOff>498475</xdr:rowOff>
    </xdr:to>
    <xdr:pic>
      <xdr:nvPicPr>
        <xdr:cNvPr id="28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215</xdr:row>
      <xdr:rowOff>257175</xdr:rowOff>
    </xdr:from>
    <xdr:to>
      <xdr:col>10</xdr:col>
      <xdr:colOff>514350</xdr:colOff>
      <xdr:row>215</xdr:row>
      <xdr:rowOff>476250</xdr:rowOff>
    </xdr:to>
    <xdr:pic>
      <xdr:nvPicPr>
        <xdr:cNvPr id="28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545995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8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215</xdr:row>
      <xdr:rowOff>257175</xdr:rowOff>
    </xdr:from>
    <xdr:to>
      <xdr:col>3</xdr:col>
      <xdr:colOff>514350</xdr:colOff>
      <xdr:row>215</xdr:row>
      <xdr:rowOff>476250</xdr:rowOff>
    </xdr:to>
    <xdr:pic>
      <xdr:nvPicPr>
        <xdr:cNvPr id="28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545995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8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215</xdr:row>
      <xdr:rowOff>257175</xdr:rowOff>
    </xdr:from>
    <xdr:to>
      <xdr:col>3</xdr:col>
      <xdr:colOff>514350</xdr:colOff>
      <xdr:row>215</xdr:row>
      <xdr:rowOff>476250</xdr:rowOff>
    </xdr:to>
    <xdr:pic>
      <xdr:nvPicPr>
        <xdr:cNvPr id="28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545995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215</xdr:row>
      <xdr:rowOff>279400</xdr:rowOff>
    </xdr:from>
    <xdr:to>
      <xdr:col>10</xdr:col>
      <xdr:colOff>196850</xdr:colOff>
      <xdr:row>215</xdr:row>
      <xdr:rowOff>498475</xdr:rowOff>
    </xdr:to>
    <xdr:pic>
      <xdr:nvPicPr>
        <xdr:cNvPr id="28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215</xdr:row>
      <xdr:rowOff>257175</xdr:rowOff>
    </xdr:from>
    <xdr:to>
      <xdr:col>10</xdr:col>
      <xdr:colOff>514350</xdr:colOff>
      <xdr:row>215</xdr:row>
      <xdr:rowOff>476250</xdr:rowOff>
    </xdr:to>
    <xdr:pic>
      <xdr:nvPicPr>
        <xdr:cNvPr id="28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545995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8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215</xdr:row>
      <xdr:rowOff>257175</xdr:rowOff>
    </xdr:from>
    <xdr:to>
      <xdr:col>3</xdr:col>
      <xdr:colOff>514350</xdr:colOff>
      <xdr:row>215</xdr:row>
      <xdr:rowOff>476250</xdr:rowOff>
    </xdr:to>
    <xdr:pic>
      <xdr:nvPicPr>
        <xdr:cNvPr id="28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545995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8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215</xdr:row>
      <xdr:rowOff>257175</xdr:rowOff>
    </xdr:from>
    <xdr:to>
      <xdr:col>3</xdr:col>
      <xdr:colOff>514350</xdr:colOff>
      <xdr:row>215</xdr:row>
      <xdr:rowOff>476250</xdr:rowOff>
    </xdr:to>
    <xdr:pic>
      <xdr:nvPicPr>
        <xdr:cNvPr id="28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545995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215</xdr:row>
      <xdr:rowOff>279400</xdr:rowOff>
    </xdr:from>
    <xdr:to>
      <xdr:col>10</xdr:col>
      <xdr:colOff>196850</xdr:colOff>
      <xdr:row>215</xdr:row>
      <xdr:rowOff>498475</xdr:rowOff>
    </xdr:to>
    <xdr:pic>
      <xdr:nvPicPr>
        <xdr:cNvPr id="28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8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8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215</xdr:row>
      <xdr:rowOff>279400</xdr:rowOff>
    </xdr:from>
    <xdr:to>
      <xdr:col>10</xdr:col>
      <xdr:colOff>196850</xdr:colOff>
      <xdr:row>215</xdr:row>
      <xdr:rowOff>498475</xdr:rowOff>
    </xdr:to>
    <xdr:pic>
      <xdr:nvPicPr>
        <xdr:cNvPr id="29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215</xdr:row>
      <xdr:rowOff>279400</xdr:rowOff>
    </xdr:from>
    <xdr:to>
      <xdr:col>10</xdr:col>
      <xdr:colOff>196850</xdr:colOff>
      <xdr:row>215</xdr:row>
      <xdr:rowOff>498475</xdr:rowOff>
    </xdr:to>
    <xdr:pic>
      <xdr:nvPicPr>
        <xdr:cNvPr id="29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215</xdr:row>
      <xdr:rowOff>279400</xdr:rowOff>
    </xdr:from>
    <xdr:to>
      <xdr:col>10</xdr:col>
      <xdr:colOff>196850</xdr:colOff>
      <xdr:row>215</xdr:row>
      <xdr:rowOff>498475</xdr:rowOff>
    </xdr:to>
    <xdr:pic>
      <xdr:nvPicPr>
        <xdr:cNvPr id="29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215</xdr:row>
      <xdr:rowOff>279400</xdr:rowOff>
    </xdr:from>
    <xdr:to>
      <xdr:col>10</xdr:col>
      <xdr:colOff>196850</xdr:colOff>
      <xdr:row>215</xdr:row>
      <xdr:rowOff>498475</xdr:rowOff>
    </xdr:to>
    <xdr:pic>
      <xdr:nvPicPr>
        <xdr:cNvPr id="29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215</xdr:row>
      <xdr:rowOff>279400</xdr:rowOff>
    </xdr:from>
    <xdr:to>
      <xdr:col>10</xdr:col>
      <xdr:colOff>196850</xdr:colOff>
      <xdr:row>215</xdr:row>
      <xdr:rowOff>498475</xdr:rowOff>
    </xdr:to>
    <xdr:pic>
      <xdr:nvPicPr>
        <xdr:cNvPr id="29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215</xdr:row>
      <xdr:rowOff>279400</xdr:rowOff>
    </xdr:from>
    <xdr:to>
      <xdr:col>10</xdr:col>
      <xdr:colOff>196850</xdr:colOff>
      <xdr:row>215</xdr:row>
      <xdr:rowOff>498475</xdr:rowOff>
    </xdr:to>
    <xdr:pic>
      <xdr:nvPicPr>
        <xdr:cNvPr id="29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215</xdr:row>
      <xdr:rowOff>257175</xdr:rowOff>
    </xdr:from>
    <xdr:to>
      <xdr:col>3</xdr:col>
      <xdr:colOff>514350</xdr:colOff>
      <xdr:row>215</xdr:row>
      <xdr:rowOff>476250</xdr:rowOff>
    </xdr:to>
    <xdr:pic>
      <xdr:nvPicPr>
        <xdr:cNvPr id="29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545995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215</xdr:row>
      <xdr:rowOff>279400</xdr:rowOff>
    </xdr:from>
    <xdr:to>
      <xdr:col>10</xdr:col>
      <xdr:colOff>196850</xdr:colOff>
      <xdr:row>215</xdr:row>
      <xdr:rowOff>498475</xdr:rowOff>
    </xdr:to>
    <xdr:pic>
      <xdr:nvPicPr>
        <xdr:cNvPr id="29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215</xdr:row>
      <xdr:rowOff>257175</xdr:rowOff>
    </xdr:from>
    <xdr:to>
      <xdr:col>10</xdr:col>
      <xdr:colOff>514350</xdr:colOff>
      <xdr:row>215</xdr:row>
      <xdr:rowOff>476250</xdr:rowOff>
    </xdr:to>
    <xdr:pic>
      <xdr:nvPicPr>
        <xdr:cNvPr id="29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545995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215</xdr:row>
      <xdr:rowOff>257175</xdr:rowOff>
    </xdr:from>
    <xdr:to>
      <xdr:col>3</xdr:col>
      <xdr:colOff>514350</xdr:colOff>
      <xdr:row>215</xdr:row>
      <xdr:rowOff>476250</xdr:rowOff>
    </xdr:to>
    <xdr:pic>
      <xdr:nvPicPr>
        <xdr:cNvPr id="29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545995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215</xdr:row>
      <xdr:rowOff>279400</xdr:rowOff>
    </xdr:from>
    <xdr:to>
      <xdr:col>10</xdr:col>
      <xdr:colOff>196850</xdr:colOff>
      <xdr:row>215</xdr:row>
      <xdr:rowOff>498475</xdr:rowOff>
    </xdr:to>
    <xdr:pic>
      <xdr:nvPicPr>
        <xdr:cNvPr id="29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215</xdr:row>
      <xdr:rowOff>279400</xdr:rowOff>
    </xdr:from>
    <xdr:to>
      <xdr:col>10</xdr:col>
      <xdr:colOff>196850</xdr:colOff>
      <xdr:row>215</xdr:row>
      <xdr:rowOff>498475</xdr:rowOff>
    </xdr:to>
    <xdr:pic>
      <xdr:nvPicPr>
        <xdr:cNvPr id="29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215</xdr:row>
      <xdr:rowOff>279400</xdr:rowOff>
    </xdr:from>
    <xdr:to>
      <xdr:col>10</xdr:col>
      <xdr:colOff>196850</xdr:colOff>
      <xdr:row>215</xdr:row>
      <xdr:rowOff>498475</xdr:rowOff>
    </xdr:to>
    <xdr:pic>
      <xdr:nvPicPr>
        <xdr:cNvPr id="29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215</xdr:row>
      <xdr:rowOff>279400</xdr:rowOff>
    </xdr:from>
    <xdr:to>
      <xdr:col>10</xdr:col>
      <xdr:colOff>196850</xdr:colOff>
      <xdr:row>215</xdr:row>
      <xdr:rowOff>498475</xdr:rowOff>
    </xdr:to>
    <xdr:pic>
      <xdr:nvPicPr>
        <xdr:cNvPr id="29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215</xdr:row>
      <xdr:rowOff>279400</xdr:rowOff>
    </xdr:from>
    <xdr:to>
      <xdr:col>10</xdr:col>
      <xdr:colOff>196850</xdr:colOff>
      <xdr:row>215</xdr:row>
      <xdr:rowOff>498475</xdr:rowOff>
    </xdr:to>
    <xdr:pic>
      <xdr:nvPicPr>
        <xdr:cNvPr id="29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215</xdr:row>
      <xdr:rowOff>279400</xdr:rowOff>
    </xdr:from>
    <xdr:to>
      <xdr:col>10</xdr:col>
      <xdr:colOff>196850</xdr:colOff>
      <xdr:row>215</xdr:row>
      <xdr:rowOff>498475</xdr:rowOff>
    </xdr:to>
    <xdr:pic>
      <xdr:nvPicPr>
        <xdr:cNvPr id="29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215</xdr:row>
      <xdr:rowOff>279400</xdr:rowOff>
    </xdr:from>
    <xdr:to>
      <xdr:col>10</xdr:col>
      <xdr:colOff>196850</xdr:colOff>
      <xdr:row>215</xdr:row>
      <xdr:rowOff>498475</xdr:rowOff>
    </xdr:to>
    <xdr:pic>
      <xdr:nvPicPr>
        <xdr:cNvPr id="29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215</xdr:row>
      <xdr:rowOff>257175</xdr:rowOff>
    </xdr:from>
    <xdr:to>
      <xdr:col>3</xdr:col>
      <xdr:colOff>514350</xdr:colOff>
      <xdr:row>215</xdr:row>
      <xdr:rowOff>476250</xdr:rowOff>
    </xdr:to>
    <xdr:pic>
      <xdr:nvPicPr>
        <xdr:cNvPr id="29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545995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215</xdr:row>
      <xdr:rowOff>279400</xdr:rowOff>
    </xdr:from>
    <xdr:to>
      <xdr:col>10</xdr:col>
      <xdr:colOff>196850</xdr:colOff>
      <xdr:row>215</xdr:row>
      <xdr:rowOff>498475</xdr:rowOff>
    </xdr:to>
    <xdr:pic>
      <xdr:nvPicPr>
        <xdr:cNvPr id="29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215</xdr:row>
      <xdr:rowOff>257175</xdr:rowOff>
    </xdr:from>
    <xdr:to>
      <xdr:col>10</xdr:col>
      <xdr:colOff>514350</xdr:colOff>
      <xdr:row>215</xdr:row>
      <xdr:rowOff>476250</xdr:rowOff>
    </xdr:to>
    <xdr:pic>
      <xdr:nvPicPr>
        <xdr:cNvPr id="29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545995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215</xdr:row>
      <xdr:rowOff>257175</xdr:rowOff>
    </xdr:from>
    <xdr:to>
      <xdr:col>3</xdr:col>
      <xdr:colOff>514350</xdr:colOff>
      <xdr:row>215</xdr:row>
      <xdr:rowOff>476250</xdr:rowOff>
    </xdr:to>
    <xdr:pic>
      <xdr:nvPicPr>
        <xdr:cNvPr id="29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545995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215</xdr:row>
      <xdr:rowOff>279400</xdr:rowOff>
    </xdr:from>
    <xdr:to>
      <xdr:col>10</xdr:col>
      <xdr:colOff>196850</xdr:colOff>
      <xdr:row>215</xdr:row>
      <xdr:rowOff>498475</xdr:rowOff>
    </xdr:to>
    <xdr:pic>
      <xdr:nvPicPr>
        <xdr:cNvPr id="29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215</xdr:row>
      <xdr:rowOff>279400</xdr:rowOff>
    </xdr:from>
    <xdr:to>
      <xdr:col>10</xdr:col>
      <xdr:colOff>196850</xdr:colOff>
      <xdr:row>215</xdr:row>
      <xdr:rowOff>498475</xdr:rowOff>
    </xdr:to>
    <xdr:pic>
      <xdr:nvPicPr>
        <xdr:cNvPr id="29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215</xdr:row>
      <xdr:rowOff>279400</xdr:rowOff>
    </xdr:from>
    <xdr:to>
      <xdr:col>10</xdr:col>
      <xdr:colOff>196850</xdr:colOff>
      <xdr:row>215</xdr:row>
      <xdr:rowOff>498475</xdr:rowOff>
    </xdr:to>
    <xdr:pic>
      <xdr:nvPicPr>
        <xdr:cNvPr id="29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215</xdr:row>
      <xdr:rowOff>279400</xdr:rowOff>
    </xdr:from>
    <xdr:to>
      <xdr:col>10</xdr:col>
      <xdr:colOff>196850</xdr:colOff>
      <xdr:row>215</xdr:row>
      <xdr:rowOff>498475</xdr:rowOff>
    </xdr:to>
    <xdr:pic>
      <xdr:nvPicPr>
        <xdr:cNvPr id="29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215</xdr:row>
      <xdr:rowOff>279400</xdr:rowOff>
    </xdr:from>
    <xdr:to>
      <xdr:col>10</xdr:col>
      <xdr:colOff>196850</xdr:colOff>
      <xdr:row>215</xdr:row>
      <xdr:rowOff>498475</xdr:rowOff>
    </xdr:to>
    <xdr:pic>
      <xdr:nvPicPr>
        <xdr:cNvPr id="29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215</xdr:row>
      <xdr:rowOff>257175</xdr:rowOff>
    </xdr:from>
    <xdr:to>
      <xdr:col>3</xdr:col>
      <xdr:colOff>514350</xdr:colOff>
      <xdr:row>215</xdr:row>
      <xdr:rowOff>476250</xdr:rowOff>
    </xdr:to>
    <xdr:pic>
      <xdr:nvPicPr>
        <xdr:cNvPr id="29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545995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215</xdr:row>
      <xdr:rowOff>279400</xdr:rowOff>
    </xdr:from>
    <xdr:to>
      <xdr:col>10</xdr:col>
      <xdr:colOff>196850</xdr:colOff>
      <xdr:row>215</xdr:row>
      <xdr:rowOff>498475</xdr:rowOff>
    </xdr:to>
    <xdr:pic>
      <xdr:nvPicPr>
        <xdr:cNvPr id="29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215</xdr:row>
      <xdr:rowOff>257175</xdr:rowOff>
    </xdr:from>
    <xdr:to>
      <xdr:col>10</xdr:col>
      <xdr:colOff>514350</xdr:colOff>
      <xdr:row>215</xdr:row>
      <xdr:rowOff>476250</xdr:rowOff>
    </xdr:to>
    <xdr:pic>
      <xdr:nvPicPr>
        <xdr:cNvPr id="29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545995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215</xdr:row>
      <xdr:rowOff>257175</xdr:rowOff>
    </xdr:from>
    <xdr:to>
      <xdr:col>3</xdr:col>
      <xdr:colOff>514350</xdr:colOff>
      <xdr:row>215</xdr:row>
      <xdr:rowOff>476250</xdr:rowOff>
    </xdr:to>
    <xdr:pic>
      <xdr:nvPicPr>
        <xdr:cNvPr id="29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545995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215</xdr:row>
      <xdr:rowOff>279400</xdr:rowOff>
    </xdr:from>
    <xdr:to>
      <xdr:col>10</xdr:col>
      <xdr:colOff>196850</xdr:colOff>
      <xdr:row>215</xdr:row>
      <xdr:rowOff>498475</xdr:rowOff>
    </xdr:to>
    <xdr:pic>
      <xdr:nvPicPr>
        <xdr:cNvPr id="29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215</xdr:row>
      <xdr:rowOff>279400</xdr:rowOff>
    </xdr:from>
    <xdr:to>
      <xdr:col>10</xdr:col>
      <xdr:colOff>196850</xdr:colOff>
      <xdr:row>215</xdr:row>
      <xdr:rowOff>498475</xdr:rowOff>
    </xdr:to>
    <xdr:pic>
      <xdr:nvPicPr>
        <xdr:cNvPr id="29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215</xdr:row>
      <xdr:rowOff>279400</xdr:rowOff>
    </xdr:from>
    <xdr:to>
      <xdr:col>10</xdr:col>
      <xdr:colOff>196850</xdr:colOff>
      <xdr:row>215</xdr:row>
      <xdr:rowOff>498475</xdr:rowOff>
    </xdr:to>
    <xdr:pic>
      <xdr:nvPicPr>
        <xdr:cNvPr id="29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215</xdr:row>
      <xdr:rowOff>257175</xdr:rowOff>
    </xdr:from>
    <xdr:to>
      <xdr:col>3</xdr:col>
      <xdr:colOff>514350</xdr:colOff>
      <xdr:row>215</xdr:row>
      <xdr:rowOff>476250</xdr:rowOff>
    </xdr:to>
    <xdr:pic>
      <xdr:nvPicPr>
        <xdr:cNvPr id="29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545995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215</xdr:row>
      <xdr:rowOff>279400</xdr:rowOff>
    </xdr:from>
    <xdr:to>
      <xdr:col>10</xdr:col>
      <xdr:colOff>196850</xdr:colOff>
      <xdr:row>215</xdr:row>
      <xdr:rowOff>498475</xdr:rowOff>
    </xdr:to>
    <xdr:pic>
      <xdr:nvPicPr>
        <xdr:cNvPr id="29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215</xdr:row>
      <xdr:rowOff>257175</xdr:rowOff>
    </xdr:from>
    <xdr:to>
      <xdr:col>10</xdr:col>
      <xdr:colOff>514350</xdr:colOff>
      <xdr:row>215</xdr:row>
      <xdr:rowOff>476250</xdr:rowOff>
    </xdr:to>
    <xdr:pic>
      <xdr:nvPicPr>
        <xdr:cNvPr id="29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545995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215</xdr:row>
      <xdr:rowOff>257175</xdr:rowOff>
    </xdr:from>
    <xdr:to>
      <xdr:col>3</xdr:col>
      <xdr:colOff>514350</xdr:colOff>
      <xdr:row>215</xdr:row>
      <xdr:rowOff>476250</xdr:rowOff>
    </xdr:to>
    <xdr:pic>
      <xdr:nvPicPr>
        <xdr:cNvPr id="29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545995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215</xdr:row>
      <xdr:rowOff>279400</xdr:rowOff>
    </xdr:from>
    <xdr:to>
      <xdr:col>10</xdr:col>
      <xdr:colOff>196850</xdr:colOff>
      <xdr:row>215</xdr:row>
      <xdr:rowOff>498475</xdr:rowOff>
    </xdr:to>
    <xdr:pic>
      <xdr:nvPicPr>
        <xdr:cNvPr id="29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215</xdr:row>
      <xdr:rowOff>279400</xdr:rowOff>
    </xdr:from>
    <xdr:to>
      <xdr:col>10</xdr:col>
      <xdr:colOff>196850</xdr:colOff>
      <xdr:row>215</xdr:row>
      <xdr:rowOff>498475</xdr:rowOff>
    </xdr:to>
    <xdr:pic>
      <xdr:nvPicPr>
        <xdr:cNvPr id="29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215</xdr:row>
      <xdr:rowOff>279400</xdr:rowOff>
    </xdr:from>
    <xdr:to>
      <xdr:col>10</xdr:col>
      <xdr:colOff>196850</xdr:colOff>
      <xdr:row>215</xdr:row>
      <xdr:rowOff>498475</xdr:rowOff>
    </xdr:to>
    <xdr:pic>
      <xdr:nvPicPr>
        <xdr:cNvPr id="29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215</xdr:row>
      <xdr:rowOff>279400</xdr:rowOff>
    </xdr:from>
    <xdr:to>
      <xdr:col>10</xdr:col>
      <xdr:colOff>196850</xdr:colOff>
      <xdr:row>215</xdr:row>
      <xdr:rowOff>498475</xdr:rowOff>
    </xdr:to>
    <xdr:pic>
      <xdr:nvPicPr>
        <xdr:cNvPr id="29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29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215</xdr:row>
      <xdr:rowOff>279400</xdr:rowOff>
    </xdr:from>
    <xdr:to>
      <xdr:col>10</xdr:col>
      <xdr:colOff>196850</xdr:colOff>
      <xdr:row>215</xdr:row>
      <xdr:rowOff>498475</xdr:rowOff>
    </xdr:to>
    <xdr:pic>
      <xdr:nvPicPr>
        <xdr:cNvPr id="30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30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30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215</xdr:row>
      <xdr:rowOff>257175</xdr:rowOff>
    </xdr:from>
    <xdr:to>
      <xdr:col>3</xdr:col>
      <xdr:colOff>514350</xdr:colOff>
      <xdr:row>215</xdr:row>
      <xdr:rowOff>476250</xdr:rowOff>
    </xdr:to>
    <xdr:pic>
      <xdr:nvPicPr>
        <xdr:cNvPr id="30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545995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215</xdr:row>
      <xdr:rowOff>279400</xdr:rowOff>
    </xdr:from>
    <xdr:to>
      <xdr:col>10</xdr:col>
      <xdr:colOff>196850</xdr:colOff>
      <xdr:row>215</xdr:row>
      <xdr:rowOff>498475</xdr:rowOff>
    </xdr:to>
    <xdr:pic>
      <xdr:nvPicPr>
        <xdr:cNvPr id="30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215</xdr:row>
      <xdr:rowOff>257175</xdr:rowOff>
    </xdr:from>
    <xdr:to>
      <xdr:col>10</xdr:col>
      <xdr:colOff>514350</xdr:colOff>
      <xdr:row>215</xdr:row>
      <xdr:rowOff>476250</xdr:rowOff>
    </xdr:to>
    <xdr:pic>
      <xdr:nvPicPr>
        <xdr:cNvPr id="30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545995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30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215</xdr:row>
      <xdr:rowOff>257175</xdr:rowOff>
    </xdr:from>
    <xdr:to>
      <xdr:col>3</xdr:col>
      <xdr:colOff>514350</xdr:colOff>
      <xdr:row>215</xdr:row>
      <xdr:rowOff>476250</xdr:rowOff>
    </xdr:to>
    <xdr:pic>
      <xdr:nvPicPr>
        <xdr:cNvPr id="30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545995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30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215</xdr:row>
      <xdr:rowOff>279400</xdr:rowOff>
    </xdr:from>
    <xdr:to>
      <xdr:col>10</xdr:col>
      <xdr:colOff>196850</xdr:colOff>
      <xdr:row>215</xdr:row>
      <xdr:rowOff>498475</xdr:rowOff>
    </xdr:to>
    <xdr:pic>
      <xdr:nvPicPr>
        <xdr:cNvPr id="30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30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30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215</xdr:row>
      <xdr:rowOff>279400</xdr:rowOff>
    </xdr:from>
    <xdr:to>
      <xdr:col>10</xdr:col>
      <xdr:colOff>196850</xdr:colOff>
      <xdr:row>215</xdr:row>
      <xdr:rowOff>498475</xdr:rowOff>
    </xdr:to>
    <xdr:pic>
      <xdr:nvPicPr>
        <xdr:cNvPr id="30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30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54621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215</xdr:row>
      <xdr:rowOff>228600</xdr:rowOff>
    </xdr:from>
    <xdr:to>
      <xdr:col>3</xdr:col>
      <xdr:colOff>260350</xdr:colOff>
      <xdr:row>215</xdr:row>
      <xdr:rowOff>447675</xdr:rowOff>
    </xdr:to>
    <xdr:pic>
      <xdr:nvPicPr>
        <xdr:cNvPr id="30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545709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215</xdr:row>
      <xdr:rowOff>231775</xdr:rowOff>
    </xdr:from>
    <xdr:to>
      <xdr:col>3</xdr:col>
      <xdr:colOff>539750</xdr:colOff>
      <xdr:row>215</xdr:row>
      <xdr:rowOff>450850</xdr:rowOff>
    </xdr:to>
    <xdr:pic>
      <xdr:nvPicPr>
        <xdr:cNvPr id="30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545741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215</xdr:row>
      <xdr:rowOff>228600</xdr:rowOff>
    </xdr:from>
    <xdr:to>
      <xdr:col>10</xdr:col>
      <xdr:colOff>260350</xdr:colOff>
      <xdr:row>215</xdr:row>
      <xdr:rowOff>447675</xdr:rowOff>
    </xdr:to>
    <xdr:pic>
      <xdr:nvPicPr>
        <xdr:cNvPr id="30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545709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215</xdr:row>
      <xdr:rowOff>231775</xdr:rowOff>
    </xdr:from>
    <xdr:to>
      <xdr:col>10</xdr:col>
      <xdr:colOff>539750</xdr:colOff>
      <xdr:row>215</xdr:row>
      <xdr:rowOff>450850</xdr:rowOff>
    </xdr:to>
    <xdr:pic>
      <xdr:nvPicPr>
        <xdr:cNvPr id="30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545741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215</xdr:row>
      <xdr:rowOff>228600</xdr:rowOff>
    </xdr:from>
    <xdr:to>
      <xdr:col>3</xdr:col>
      <xdr:colOff>260350</xdr:colOff>
      <xdr:row>215</xdr:row>
      <xdr:rowOff>447675</xdr:rowOff>
    </xdr:to>
    <xdr:pic>
      <xdr:nvPicPr>
        <xdr:cNvPr id="30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545709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215</xdr:row>
      <xdr:rowOff>231775</xdr:rowOff>
    </xdr:from>
    <xdr:to>
      <xdr:col>3</xdr:col>
      <xdr:colOff>539750</xdr:colOff>
      <xdr:row>215</xdr:row>
      <xdr:rowOff>450850</xdr:rowOff>
    </xdr:to>
    <xdr:pic>
      <xdr:nvPicPr>
        <xdr:cNvPr id="30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545741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215</xdr:row>
      <xdr:rowOff>228600</xdr:rowOff>
    </xdr:from>
    <xdr:to>
      <xdr:col>3</xdr:col>
      <xdr:colOff>260350</xdr:colOff>
      <xdr:row>215</xdr:row>
      <xdr:rowOff>447675</xdr:rowOff>
    </xdr:to>
    <xdr:pic>
      <xdr:nvPicPr>
        <xdr:cNvPr id="30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545709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215</xdr:row>
      <xdr:rowOff>231775</xdr:rowOff>
    </xdr:from>
    <xdr:to>
      <xdr:col>3</xdr:col>
      <xdr:colOff>539750</xdr:colOff>
      <xdr:row>215</xdr:row>
      <xdr:rowOff>450850</xdr:rowOff>
    </xdr:to>
    <xdr:pic>
      <xdr:nvPicPr>
        <xdr:cNvPr id="30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545741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215</xdr:row>
      <xdr:rowOff>228600</xdr:rowOff>
    </xdr:from>
    <xdr:to>
      <xdr:col>10</xdr:col>
      <xdr:colOff>260350</xdr:colOff>
      <xdr:row>215</xdr:row>
      <xdr:rowOff>447675</xdr:rowOff>
    </xdr:to>
    <xdr:pic>
      <xdr:nvPicPr>
        <xdr:cNvPr id="30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545709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215</xdr:row>
      <xdr:rowOff>231775</xdr:rowOff>
    </xdr:from>
    <xdr:to>
      <xdr:col>10</xdr:col>
      <xdr:colOff>539750</xdr:colOff>
      <xdr:row>215</xdr:row>
      <xdr:rowOff>450850</xdr:rowOff>
    </xdr:to>
    <xdr:pic>
      <xdr:nvPicPr>
        <xdr:cNvPr id="30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545741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215</xdr:row>
      <xdr:rowOff>228600</xdr:rowOff>
    </xdr:from>
    <xdr:to>
      <xdr:col>3</xdr:col>
      <xdr:colOff>260350</xdr:colOff>
      <xdr:row>215</xdr:row>
      <xdr:rowOff>447675</xdr:rowOff>
    </xdr:to>
    <xdr:pic>
      <xdr:nvPicPr>
        <xdr:cNvPr id="30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545709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215</xdr:row>
      <xdr:rowOff>287804</xdr:rowOff>
    </xdr:from>
    <xdr:to>
      <xdr:col>3</xdr:col>
      <xdr:colOff>465044</xdr:colOff>
      <xdr:row>215</xdr:row>
      <xdr:rowOff>506879</xdr:rowOff>
    </xdr:to>
    <xdr:pic>
      <xdr:nvPicPr>
        <xdr:cNvPr id="30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0528" y="1546301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215</xdr:row>
      <xdr:rowOff>228600</xdr:rowOff>
    </xdr:from>
    <xdr:to>
      <xdr:col>10</xdr:col>
      <xdr:colOff>260350</xdr:colOff>
      <xdr:row>215</xdr:row>
      <xdr:rowOff>447675</xdr:rowOff>
    </xdr:to>
    <xdr:pic>
      <xdr:nvPicPr>
        <xdr:cNvPr id="30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545709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215</xdr:row>
      <xdr:rowOff>231775</xdr:rowOff>
    </xdr:from>
    <xdr:to>
      <xdr:col>10</xdr:col>
      <xdr:colOff>539750</xdr:colOff>
      <xdr:row>215</xdr:row>
      <xdr:rowOff>450850</xdr:rowOff>
    </xdr:to>
    <xdr:pic>
      <xdr:nvPicPr>
        <xdr:cNvPr id="30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545741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220</xdr:row>
      <xdr:rowOff>279400</xdr:rowOff>
    </xdr:from>
    <xdr:to>
      <xdr:col>10</xdr:col>
      <xdr:colOff>196850</xdr:colOff>
      <xdr:row>220</xdr:row>
      <xdr:rowOff>498475</xdr:rowOff>
    </xdr:to>
    <xdr:pic>
      <xdr:nvPicPr>
        <xdr:cNvPr id="30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220</xdr:row>
      <xdr:rowOff>257175</xdr:rowOff>
    </xdr:from>
    <xdr:to>
      <xdr:col>10</xdr:col>
      <xdr:colOff>514350</xdr:colOff>
      <xdr:row>220</xdr:row>
      <xdr:rowOff>476250</xdr:rowOff>
    </xdr:to>
    <xdr:pic>
      <xdr:nvPicPr>
        <xdr:cNvPr id="30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0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220</xdr:row>
      <xdr:rowOff>257175</xdr:rowOff>
    </xdr:from>
    <xdr:to>
      <xdr:col>3</xdr:col>
      <xdr:colOff>514350</xdr:colOff>
      <xdr:row>220</xdr:row>
      <xdr:rowOff>476250</xdr:rowOff>
    </xdr:to>
    <xdr:pic>
      <xdr:nvPicPr>
        <xdr:cNvPr id="30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0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220</xdr:row>
      <xdr:rowOff>257175</xdr:rowOff>
    </xdr:from>
    <xdr:to>
      <xdr:col>3</xdr:col>
      <xdr:colOff>514350</xdr:colOff>
      <xdr:row>220</xdr:row>
      <xdr:rowOff>476250</xdr:rowOff>
    </xdr:to>
    <xdr:pic>
      <xdr:nvPicPr>
        <xdr:cNvPr id="30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220</xdr:row>
      <xdr:rowOff>279400</xdr:rowOff>
    </xdr:from>
    <xdr:to>
      <xdr:col>10</xdr:col>
      <xdr:colOff>196850</xdr:colOff>
      <xdr:row>220</xdr:row>
      <xdr:rowOff>498475</xdr:rowOff>
    </xdr:to>
    <xdr:pic>
      <xdr:nvPicPr>
        <xdr:cNvPr id="3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220</xdr:row>
      <xdr:rowOff>257175</xdr:rowOff>
    </xdr:from>
    <xdr:to>
      <xdr:col>10</xdr:col>
      <xdr:colOff>514350</xdr:colOff>
      <xdr:row>220</xdr:row>
      <xdr:rowOff>476250</xdr:rowOff>
    </xdr:to>
    <xdr:pic>
      <xdr:nvPicPr>
        <xdr:cNvPr id="3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0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220</xdr:row>
      <xdr:rowOff>257175</xdr:rowOff>
    </xdr:from>
    <xdr:to>
      <xdr:col>3</xdr:col>
      <xdr:colOff>514350</xdr:colOff>
      <xdr:row>220</xdr:row>
      <xdr:rowOff>476250</xdr:rowOff>
    </xdr:to>
    <xdr:pic>
      <xdr:nvPicPr>
        <xdr:cNvPr id="30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0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220</xdr:row>
      <xdr:rowOff>257175</xdr:rowOff>
    </xdr:from>
    <xdr:to>
      <xdr:col>3</xdr:col>
      <xdr:colOff>514350</xdr:colOff>
      <xdr:row>220</xdr:row>
      <xdr:rowOff>476250</xdr:rowOff>
    </xdr:to>
    <xdr:pic>
      <xdr:nvPicPr>
        <xdr:cNvPr id="30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220</xdr:row>
      <xdr:rowOff>279400</xdr:rowOff>
    </xdr:from>
    <xdr:to>
      <xdr:col>10</xdr:col>
      <xdr:colOff>196850</xdr:colOff>
      <xdr:row>220</xdr:row>
      <xdr:rowOff>498475</xdr:rowOff>
    </xdr:to>
    <xdr:pic>
      <xdr:nvPicPr>
        <xdr:cNvPr id="30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220</xdr:row>
      <xdr:rowOff>257175</xdr:rowOff>
    </xdr:from>
    <xdr:to>
      <xdr:col>10</xdr:col>
      <xdr:colOff>514350</xdr:colOff>
      <xdr:row>220</xdr:row>
      <xdr:rowOff>476250</xdr:rowOff>
    </xdr:to>
    <xdr:pic>
      <xdr:nvPicPr>
        <xdr:cNvPr id="30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0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220</xdr:row>
      <xdr:rowOff>257175</xdr:rowOff>
    </xdr:from>
    <xdr:to>
      <xdr:col>3</xdr:col>
      <xdr:colOff>514350</xdr:colOff>
      <xdr:row>220</xdr:row>
      <xdr:rowOff>476250</xdr:rowOff>
    </xdr:to>
    <xdr:pic>
      <xdr:nvPicPr>
        <xdr:cNvPr id="30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0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220</xdr:row>
      <xdr:rowOff>257175</xdr:rowOff>
    </xdr:from>
    <xdr:to>
      <xdr:col>3</xdr:col>
      <xdr:colOff>514350</xdr:colOff>
      <xdr:row>220</xdr:row>
      <xdr:rowOff>476250</xdr:rowOff>
    </xdr:to>
    <xdr:pic>
      <xdr:nvPicPr>
        <xdr:cNvPr id="30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220</xdr:row>
      <xdr:rowOff>279400</xdr:rowOff>
    </xdr:from>
    <xdr:to>
      <xdr:col>10</xdr:col>
      <xdr:colOff>196850</xdr:colOff>
      <xdr:row>220</xdr:row>
      <xdr:rowOff>498475</xdr:rowOff>
    </xdr:to>
    <xdr:pic>
      <xdr:nvPicPr>
        <xdr:cNvPr id="30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220</xdr:row>
      <xdr:rowOff>257175</xdr:rowOff>
    </xdr:from>
    <xdr:to>
      <xdr:col>10</xdr:col>
      <xdr:colOff>514350</xdr:colOff>
      <xdr:row>220</xdr:row>
      <xdr:rowOff>476250</xdr:rowOff>
    </xdr:to>
    <xdr:pic>
      <xdr:nvPicPr>
        <xdr:cNvPr id="30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0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220</xdr:row>
      <xdr:rowOff>257175</xdr:rowOff>
    </xdr:from>
    <xdr:to>
      <xdr:col>3</xdr:col>
      <xdr:colOff>514350</xdr:colOff>
      <xdr:row>220</xdr:row>
      <xdr:rowOff>476250</xdr:rowOff>
    </xdr:to>
    <xdr:pic>
      <xdr:nvPicPr>
        <xdr:cNvPr id="30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0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220</xdr:row>
      <xdr:rowOff>257175</xdr:rowOff>
    </xdr:from>
    <xdr:to>
      <xdr:col>3</xdr:col>
      <xdr:colOff>514350</xdr:colOff>
      <xdr:row>220</xdr:row>
      <xdr:rowOff>476250</xdr:rowOff>
    </xdr:to>
    <xdr:pic>
      <xdr:nvPicPr>
        <xdr:cNvPr id="30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220</xdr:row>
      <xdr:rowOff>279400</xdr:rowOff>
    </xdr:from>
    <xdr:to>
      <xdr:col>10</xdr:col>
      <xdr:colOff>196850</xdr:colOff>
      <xdr:row>220</xdr:row>
      <xdr:rowOff>498475</xdr:rowOff>
    </xdr:to>
    <xdr:pic>
      <xdr:nvPicPr>
        <xdr:cNvPr id="30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0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0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220</xdr:row>
      <xdr:rowOff>279400</xdr:rowOff>
    </xdr:from>
    <xdr:to>
      <xdr:col>10</xdr:col>
      <xdr:colOff>196850</xdr:colOff>
      <xdr:row>220</xdr:row>
      <xdr:rowOff>498475</xdr:rowOff>
    </xdr:to>
    <xdr:pic>
      <xdr:nvPicPr>
        <xdr:cNvPr id="30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0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0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220</xdr:row>
      <xdr:rowOff>279400</xdr:rowOff>
    </xdr:from>
    <xdr:to>
      <xdr:col>10</xdr:col>
      <xdr:colOff>196850</xdr:colOff>
      <xdr:row>220</xdr:row>
      <xdr:rowOff>498475</xdr:rowOff>
    </xdr:to>
    <xdr:pic>
      <xdr:nvPicPr>
        <xdr:cNvPr id="30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0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0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0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220</xdr:row>
      <xdr:rowOff>279400</xdr:rowOff>
    </xdr:from>
    <xdr:to>
      <xdr:col>10</xdr:col>
      <xdr:colOff>196850</xdr:colOff>
      <xdr:row>220</xdr:row>
      <xdr:rowOff>498475</xdr:rowOff>
    </xdr:to>
    <xdr:pic>
      <xdr:nvPicPr>
        <xdr:cNvPr id="30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0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0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220</xdr:row>
      <xdr:rowOff>279400</xdr:rowOff>
    </xdr:from>
    <xdr:to>
      <xdr:col>10</xdr:col>
      <xdr:colOff>196850</xdr:colOff>
      <xdr:row>220</xdr:row>
      <xdr:rowOff>498475</xdr:rowOff>
    </xdr:to>
    <xdr:pic>
      <xdr:nvPicPr>
        <xdr:cNvPr id="30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0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0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220</xdr:row>
      <xdr:rowOff>279400</xdr:rowOff>
    </xdr:from>
    <xdr:to>
      <xdr:col>10</xdr:col>
      <xdr:colOff>196850</xdr:colOff>
      <xdr:row>220</xdr:row>
      <xdr:rowOff>498475</xdr:rowOff>
    </xdr:to>
    <xdr:pic>
      <xdr:nvPicPr>
        <xdr:cNvPr id="30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0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0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220</xdr:row>
      <xdr:rowOff>279400</xdr:rowOff>
    </xdr:from>
    <xdr:to>
      <xdr:col>10</xdr:col>
      <xdr:colOff>196850</xdr:colOff>
      <xdr:row>220</xdr:row>
      <xdr:rowOff>498475</xdr:rowOff>
    </xdr:to>
    <xdr:pic>
      <xdr:nvPicPr>
        <xdr:cNvPr id="30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0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0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220</xdr:row>
      <xdr:rowOff>257175</xdr:rowOff>
    </xdr:from>
    <xdr:to>
      <xdr:col>3</xdr:col>
      <xdr:colOff>514350</xdr:colOff>
      <xdr:row>220</xdr:row>
      <xdr:rowOff>476250</xdr:rowOff>
    </xdr:to>
    <xdr:pic>
      <xdr:nvPicPr>
        <xdr:cNvPr id="30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220</xdr:row>
      <xdr:rowOff>279400</xdr:rowOff>
    </xdr:from>
    <xdr:to>
      <xdr:col>10</xdr:col>
      <xdr:colOff>196850</xdr:colOff>
      <xdr:row>220</xdr:row>
      <xdr:rowOff>498475</xdr:rowOff>
    </xdr:to>
    <xdr:pic>
      <xdr:nvPicPr>
        <xdr:cNvPr id="30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220</xdr:row>
      <xdr:rowOff>257175</xdr:rowOff>
    </xdr:from>
    <xdr:to>
      <xdr:col>10</xdr:col>
      <xdr:colOff>514350</xdr:colOff>
      <xdr:row>220</xdr:row>
      <xdr:rowOff>476250</xdr:rowOff>
    </xdr:to>
    <xdr:pic>
      <xdr:nvPicPr>
        <xdr:cNvPr id="30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0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220</xdr:row>
      <xdr:rowOff>257175</xdr:rowOff>
    </xdr:from>
    <xdr:to>
      <xdr:col>3</xdr:col>
      <xdr:colOff>514350</xdr:colOff>
      <xdr:row>220</xdr:row>
      <xdr:rowOff>476250</xdr:rowOff>
    </xdr:to>
    <xdr:pic>
      <xdr:nvPicPr>
        <xdr:cNvPr id="30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0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220</xdr:row>
      <xdr:rowOff>279400</xdr:rowOff>
    </xdr:from>
    <xdr:to>
      <xdr:col>10</xdr:col>
      <xdr:colOff>196850</xdr:colOff>
      <xdr:row>220</xdr:row>
      <xdr:rowOff>498475</xdr:rowOff>
    </xdr:to>
    <xdr:pic>
      <xdr:nvPicPr>
        <xdr:cNvPr id="30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0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0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220</xdr:row>
      <xdr:rowOff>279400</xdr:rowOff>
    </xdr:from>
    <xdr:to>
      <xdr:col>10</xdr:col>
      <xdr:colOff>196850</xdr:colOff>
      <xdr:row>220</xdr:row>
      <xdr:rowOff>498475</xdr:rowOff>
    </xdr:to>
    <xdr:pic>
      <xdr:nvPicPr>
        <xdr:cNvPr id="30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0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0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220</xdr:row>
      <xdr:rowOff>279400</xdr:rowOff>
    </xdr:from>
    <xdr:to>
      <xdr:col>10</xdr:col>
      <xdr:colOff>196850</xdr:colOff>
      <xdr:row>220</xdr:row>
      <xdr:rowOff>498475</xdr:rowOff>
    </xdr:to>
    <xdr:pic>
      <xdr:nvPicPr>
        <xdr:cNvPr id="30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0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0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220</xdr:row>
      <xdr:rowOff>279400</xdr:rowOff>
    </xdr:from>
    <xdr:to>
      <xdr:col>10</xdr:col>
      <xdr:colOff>196850</xdr:colOff>
      <xdr:row>220</xdr:row>
      <xdr:rowOff>498475</xdr:rowOff>
    </xdr:to>
    <xdr:pic>
      <xdr:nvPicPr>
        <xdr:cNvPr id="30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0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0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220</xdr:row>
      <xdr:rowOff>279400</xdr:rowOff>
    </xdr:from>
    <xdr:to>
      <xdr:col>10</xdr:col>
      <xdr:colOff>196850</xdr:colOff>
      <xdr:row>220</xdr:row>
      <xdr:rowOff>498475</xdr:rowOff>
    </xdr:to>
    <xdr:pic>
      <xdr:nvPicPr>
        <xdr:cNvPr id="30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0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0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220</xdr:row>
      <xdr:rowOff>279400</xdr:rowOff>
    </xdr:from>
    <xdr:to>
      <xdr:col>10</xdr:col>
      <xdr:colOff>196850</xdr:colOff>
      <xdr:row>220</xdr:row>
      <xdr:rowOff>498475</xdr:rowOff>
    </xdr:to>
    <xdr:pic>
      <xdr:nvPicPr>
        <xdr:cNvPr id="30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0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0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220</xdr:row>
      <xdr:rowOff>279400</xdr:rowOff>
    </xdr:from>
    <xdr:to>
      <xdr:col>10</xdr:col>
      <xdr:colOff>196850</xdr:colOff>
      <xdr:row>220</xdr:row>
      <xdr:rowOff>498475</xdr:rowOff>
    </xdr:to>
    <xdr:pic>
      <xdr:nvPicPr>
        <xdr:cNvPr id="30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0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1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220</xdr:row>
      <xdr:rowOff>257175</xdr:rowOff>
    </xdr:from>
    <xdr:to>
      <xdr:col>3</xdr:col>
      <xdr:colOff>514350</xdr:colOff>
      <xdr:row>220</xdr:row>
      <xdr:rowOff>476250</xdr:rowOff>
    </xdr:to>
    <xdr:pic>
      <xdr:nvPicPr>
        <xdr:cNvPr id="31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220</xdr:row>
      <xdr:rowOff>279400</xdr:rowOff>
    </xdr:from>
    <xdr:to>
      <xdr:col>10</xdr:col>
      <xdr:colOff>196850</xdr:colOff>
      <xdr:row>220</xdr:row>
      <xdr:rowOff>498475</xdr:rowOff>
    </xdr:to>
    <xdr:pic>
      <xdr:nvPicPr>
        <xdr:cNvPr id="31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220</xdr:row>
      <xdr:rowOff>257175</xdr:rowOff>
    </xdr:from>
    <xdr:to>
      <xdr:col>10</xdr:col>
      <xdr:colOff>514350</xdr:colOff>
      <xdr:row>220</xdr:row>
      <xdr:rowOff>476250</xdr:rowOff>
    </xdr:to>
    <xdr:pic>
      <xdr:nvPicPr>
        <xdr:cNvPr id="31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1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220</xdr:row>
      <xdr:rowOff>257175</xdr:rowOff>
    </xdr:from>
    <xdr:to>
      <xdr:col>3</xdr:col>
      <xdr:colOff>514350</xdr:colOff>
      <xdr:row>220</xdr:row>
      <xdr:rowOff>476250</xdr:rowOff>
    </xdr:to>
    <xdr:pic>
      <xdr:nvPicPr>
        <xdr:cNvPr id="31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1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220</xdr:row>
      <xdr:rowOff>279400</xdr:rowOff>
    </xdr:from>
    <xdr:to>
      <xdr:col>10</xdr:col>
      <xdr:colOff>196850</xdr:colOff>
      <xdr:row>220</xdr:row>
      <xdr:rowOff>498475</xdr:rowOff>
    </xdr:to>
    <xdr:pic>
      <xdr:nvPicPr>
        <xdr:cNvPr id="31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1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1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220</xdr:row>
      <xdr:rowOff>279400</xdr:rowOff>
    </xdr:from>
    <xdr:to>
      <xdr:col>10</xdr:col>
      <xdr:colOff>196850</xdr:colOff>
      <xdr:row>220</xdr:row>
      <xdr:rowOff>498475</xdr:rowOff>
    </xdr:to>
    <xdr:pic>
      <xdr:nvPicPr>
        <xdr:cNvPr id="31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1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1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220</xdr:row>
      <xdr:rowOff>279400</xdr:rowOff>
    </xdr:from>
    <xdr:to>
      <xdr:col>10</xdr:col>
      <xdr:colOff>196850</xdr:colOff>
      <xdr:row>220</xdr:row>
      <xdr:rowOff>498475</xdr:rowOff>
    </xdr:to>
    <xdr:pic>
      <xdr:nvPicPr>
        <xdr:cNvPr id="31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1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1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220</xdr:row>
      <xdr:rowOff>279400</xdr:rowOff>
    </xdr:from>
    <xdr:to>
      <xdr:col>10</xdr:col>
      <xdr:colOff>196850</xdr:colOff>
      <xdr:row>220</xdr:row>
      <xdr:rowOff>498475</xdr:rowOff>
    </xdr:to>
    <xdr:pic>
      <xdr:nvPicPr>
        <xdr:cNvPr id="31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1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1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220</xdr:row>
      <xdr:rowOff>279400</xdr:rowOff>
    </xdr:from>
    <xdr:to>
      <xdr:col>10</xdr:col>
      <xdr:colOff>196850</xdr:colOff>
      <xdr:row>220</xdr:row>
      <xdr:rowOff>498475</xdr:rowOff>
    </xdr:to>
    <xdr:pic>
      <xdr:nvPicPr>
        <xdr:cNvPr id="31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1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1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220</xdr:row>
      <xdr:rowOff>257175</xdr:rowOff>
    </xdr:from>
    <xdr:to>
      <xdr:col>3</xdr:col>
      <xdr:colOff>514350</xdr:colOff>
      <xdr:row>220</xdr:row>
      <xdr:rowOff>476250</xdr:rowOff>
    </xdr:to>
    <xdr:pic>
      <xdr:nvPicPr>
        <xdr:cNvPr id="31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220</xdr:row>
      <xdr:rowOff>279400</xdr:rowOff>
    </xdr:from>
    <xdr:to>
      <xdr:col>10</xdr:col>
      <xdr:colOff>196850</xdr:colOff>
      <xdr:row>220</xdr:row>
      <xdr:rowOff>498475</xdr:rowOff>
    </xdr:to>
    <xdr:pic>
      <xdr:nvPicPr>
        <xdr:cNvPr id="31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220</xdr:row>
      <xdr:rowOff>257175</xdr:rowOff>
    </xdr:from>
    <xdr:to>
      <xdr:col>10</xdr:col>
      <xdr:colOff>514350</xdr:colOff>
      <xdr:row>220</xdr:row>
      <xdr:rowOff>476250</xdr:rowOff>
    </xdr:to>
    <xdr:pic>
      <xdr:nvPicPr>
        <xdr:cNvPr id="31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1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220</xdr:row>
      <xdr:rowOff>257175</xdr:rowOff>
    </xdr:from>
    <xdr:to>
      <xdr:col>3</xdr:col>
      <xdr:colOff>514350</xdr:colOff>
      <xdr:row>220</xdr:row>
      <xdr:rowOff>476250</xdr:rowOff>
    </xdr:to>
    <xdr:pic>
      <xdr:nvPicPr>
        <xdr:cNvPr id="31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1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220</xdr:row>
      <xdr:rowOff>279400</xdr:rowOff>
    </xdr:from>
    <xdr:to>
      <xdr:col>10</xdr:col>
      <xdr:colOff>196850</xdr:colOff>
      <xdr:row>220</xdr:row>
      <xdr:rowOff>498475</xdr:rowOff>
    </xdr:to>
    <xdr:pic>
      <xdr:nvPicPr>
        <xdr:cNvPr id="31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1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1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220</xdr:row>
      <xdr:rowOff>279400</xdr:rowOff>
    </xdr:from>
    <xdr:to>
      <xdr:col>10</xdr:col>
      <xdr:colOff>196850</xdr:colOff>
      <xdr:row>220</xdr:row>
      <xdr:rowOff>498475</xdr:rowOff>
    </xdr:to>
    <xdr:pic>
      <xdr:nvPicPr>
        <xdr:cNvPr id="31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1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1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220</xdr:row>
      <xdr:rowOff>279400</xdr:rowOff>
    </xdr:from>
    <xdr:to>
      <xdr:col>10</xdr:col>
      <xdr:colOff>196850</xdr:colOff>
      <xdr:row>220</xdr:row>
      <xdr:rowOff>498475</xdr:rowOff>
    </xdr:to>
    <xdr:pic>
      <xdr:nvPicPr>
        <xdr:cNvPr id="31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1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1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220</xdr:row>
      <xdr:rowOff>257175</xdr:rowOff>
    </xdr:from>
    <xdr:to>
      <xdr:col>3</xdr:col>
      <xdr:colOff>514350</xdr:colOff>
      <xdr:row>220</xdr:row>
      <xdr:rowOff>476250</xdr:rowOff>
    </xdr:to>
    <xdr:pic>
      <xdr:nvPicPr>
        <xdr:cNvPr id="31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220</xdr:row>
      <xdr:rowOff>279400</xdr:rowOff>
    </xdr:from>
    <xdr:to>
      <xdr:col>10</xdr:col>
      <xdr:colOff>196850</xdr:colOff>
      <xdr:row>220</xdr:row>
      <xdr:rowOff>498475</xdr:rowOff>
    </xdr:to>
    <xdr:pic>
      <xdr:nvPicPr>
        <xdr:cNvPr id="31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220</xdr:row>
      <xdr:rowOff>257175</xdr:rowOff>
    </xdr:from>
    <xdr:to>
      <xdr:col>10</xdr:col>
      <xdr:colOff>514350</xdr:colOff>
      <xdr:row>220</xdr:row>
      <xdr:rowOff>476250</xdr:rowOff>
    </xdr:to>
    <xdr:pic>
      <xdr:nvPicPr>
        <xdr:cNvPr id="31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1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220</xdr:row>
      <xdr:rowOff>257175</xdr:rowOff>
    </xdr:from>
    <xdr:to>
      <xdr:col>3</xdr:col>
      <xdr:colOff>514350</xdr:colOff>
      <xdr:row>220</xdr:row>
      <xdr:rowOff>476250</xdr:rowOff>
    </xdr:to>
    <xdr:pic>
      <xdr:nvPicPr>
        <xdr:cNvPr id="31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1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220</xdr:row>
      <xdr:rowOff>279400</xdr:rowOff>
    </xdr:from>
    <xdr:to>
      <xdr:col>10</xdr:col>
      <xdr:colOff>196850</xdr:colOff>
      <xdr:row>220</xdr:row>
      <xdr:rowOff>498475</xdr:rowOff>
    </xdr:to>
    <xdr:pic>
      <xdr:nvPicPr>
        <xdr:cNvPr id="31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1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1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220</xdr:row>
      <xdr:rowOff>279400</xdr:rowOff>
    </xdr:from>
    <xdr:to>
      <xdr:col>10</xdr:col>
      <xdr:colOff>196850</xdr:colOff>
      <xdr:row>220</xdr:row>
      <xdr:rowOff>498475</xdr:rowOff>
    </xdr:to>
    <xdr:pic>
      <xdr:nvPicPr>
        <xdr:cNvPr id="31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1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1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220</xdr:row>
      <xdr:rowOff>279400</xdr:rowOff>
    </xdr:from>
    <xdr:to>
      <xdr:col>10</xdr:col>
      <xdr:colOff>196850</xdr:colOff>
      <xdr:row>220</xdr:row>
      <xdr:rowOff>498475</xdr:rowOff>
    </xdr:to>
    <xdr:pic>
      <xdr:nvPicPr>
        <xdr:cNvPr id="31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1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1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220</xdr:row>
      <xdr:rowOff>279400</xdr:rowOff>
    </xdr:from>
    <xdr:to>
      <xdr:col>10</xdr:col>
      <xdr:colOff>196850</xdr:colOff>
      <xdr:row>220</xdr:row>
      <xdr:rowOff>498475</xdr:rowOff>
    </xdr:to>
    <xdr:pic>
      <xdr:nvPicPr>
        <xdr:cNvPr id="31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1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1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220</xdr:row>
      <xdr:rowOff>279400</xdr:rowOff>
    </xdr:from>
    <xdr:to>
      <xdr:col>10</xdr:col>
      <xdr:colOff>196850</xdr:colOff>
      <xdr:row>220</xdr:row>
      <xdr:rowOff>498475</xdr:rowOff>
    </xdr:to>
    <xdr:pic>
      <xdr:nvPicPr>
        <xdr:cNvPr id="31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1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1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220</xdr:row>
      <xdr:rowOff>257175</xdr:rowOff>
    </xdr:from>
    <xdr:to>
      <xdr:col>3</xdr:col>
      <xdr:colOff>514350</xdr:colOff>
      <xdr:row>220</xdr:row>
      <xdr:rowOff>476250</xdr:rowOff>
    </xdr:to>
    <xdr:pic>
      <xdr:nvPicPr>
        <xdr:cNvPr id="31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220</xdr:row>
      <xdr:rowOff>279400</xdr:rowOff>
    </xdr:from>
    <xdr:to>
      <xdr:col>10</xdr:col>
      <xdr:colOff>196850</xdr:colOff>
      <xdr:row>220</xdr:row>
      <xdr:rowOff>498475</xdr:rowOff>
    </xdr:to>
    <xdr:pic>
      <xdr:nvPicPr>
        <xdr:cNvPr id="31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220</xdr:row>
      <xdr:rowOff>257175</xdr:rowOff>
    </xdr:from>
    <xdr:to>
      <xdr:col>10</xdr:col>
      <xdr:colOff>514350</xdr:colOff>
      <xdr:row>220</xdr:row>
      <xdr:rowOff>476250</xdr:rowOff>
    </xdr:to>
    <xdr:pic>
      <xdr:nvPicPr>
        <xdr:cNvPr id="31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1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220</xdr:row>
      <xdr:rowOff>257175</xdr:rowOff>
    </xdr:from>
    <xdr:to>
      <xdr:col>3</xdr:col>
      <xdr:colOff>514350</xdr:colOff>
      <xdr:row>220</xdr:row>
      <xdr:rowOff>476250</xdr:rowOff>
    </xdr:to>
    <xdr:pic>
      <xdr:nvPicPr>
        <xdr:cNvPr id="31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1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220</xdr:row>
      <xdr:rowOff>279400</xdr:rowOff>
    </xdr:from>
    <xdr:to>
      <xdr:col>10</xdr:col>
      <xdr:colOff>196850</xdr:colOff>
      <xdr:row>220</xdr:row>
      <xdr:rowOff>498475</xdr:rowOff>
    </xdr:to>
    <xdr:pic>
      <xdr:nvPicPr>
        <xdr:cNvPr id="31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1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1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220</xdr:row>
      <xdr:rowOff>279400</xdr:rowOff>
    </xdr:from>
    <xdr:to>
      <xdr:col>10</xdr:col>
      <xdr:colOff>196850</xdr:colOff>
      <xdr:row>220</xdr:row>
      <xdr:rowOff>498475</xdr:rowOff>
    </xdr:to>
    <xdr:pic>
      <xdr:nvPicPr>
        <xdr:cNvPr id="31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220</xdr:row>
      <xdr:rowOff>279400</xdr:rowOff>
    </xdr:from>
    <xdr:to>
      <xdr:col>3</xdr:col>
      <xdr:colOff>196850</xdr:colOff>
      <xdr:row>220</xdr:row>
      <xdr:rowOff>498475</xdr:rowOff>
    </xdr:to>
    <xdr:pic>
      <xdr:nvPicPr>
        <xdr:cNvPr id="31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220</xdr:row>
      <xdr:rowOff>228600</xdr:rowOff>
    </xdr:from>
    <xdr:to>
      <xdr:col>3</xdr:col>
      <xdr:colOff>260350</xdr:colOff>
      <xdr:row>220</xdr:row>
      <xdr:rowOff>447675</xdr:rowOff>
    </xdr:to>
    <xdr:pic>
      <xdr:nvPicPr>
        <xdr:cNvPr id="31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612384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220</xdr:row>
      <xdr:rowOff>231775</xdr:rowOff>
    </xdr:from>
    <xdr:to>
      <xdr:col>3</xdr:col>
      <xdr:colOff>539750</xdr:colOff>
      <xdr:row>220</xdr:row>
      <xdr:rowOff>450850</xdr:rowOff>
    </xdr:to>
    <xdr:pic>
      <xdr:nvPicPr>
        <xdr:cNvPr id="31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612416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220</xdr:row>
      <xdr:rowOff>228600</xdr:rowOff>
    </xdr:from>
    <xdr:to>
      <xdr:col>10</xdr:col>
      <xdr:colOff>260350</xdr:colOff>
      <xdr:row>220</xdr:row>
      <xdr:rowOff>447675</xdr:rowOff>
    </xdr:to>
    <xdr:pic>
      <xdr:nvPicPr>
        <xdr:cNvPr id="31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612384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220</xdr:row>
      <xdr:rowOff>231775</xdr:rowOff>
    </xdr:from>
    <xdr:to>
      <xdr:col>10</xdr:col>
      <xdr:colOff>539750</xdr:colOff>
      <xdr:row>220</xdr:row>
      <xdr:rowOff>450850</xdr:rowOff>
    </xdr:to>
    <xdr:pic>
      <xdr:nvPicPr>
        <xdr:cNvPr id="31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612416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220</xdr:row>
      <xdr:rowOff>228600</xdr:rowOff>
    </xdr:from>
    <xdr:to>
      <xdr:col>3</xdr:col>
      <xdr:colOff>260350</xdr:colOff>
      <xdr:row>220</xdr:row>
      <xdr:rowOff>447675</xdr:rowOff>
    </xdr:to>
    <xdr:pic>
      <xdr:nvPicPr>
        <xdr:cNvPr id="31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612384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220</xdr:row>
      <xdr:rowOff>231775</xdr:rowOff>
    </xdr:from>
    <xdr:to>
      <xdr:col>3</xdr:col>
      <xdr:colOff>539750</xdr:colOff>
      <xdr:row>220</xdr:row>
      <xdr:rowOff>450850</xdr:rowOff>
    </xdr:to>
    <xdr:pic>
      <xdr:nvPicPr>
        <xdr:cNvPr id="31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612416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220</xdr:row>
      <xdr:rowOff>228600</xdr:rowOff>
    </xdr:from>
    <xdr:to>
      <xdr:col>3</xdr:col>
      <xdr:colOff>260350</xdr:colOff>
      <xdr:row>220</xdr:row>
      <xdr:rowOff>447675</xdr:rowOff>
    </xdr:to>
    <xdr:pic>
      <xdr:nvPicPr>
        <xdr:cNvPr id="31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612384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220</xdr:row>
      <xdr:rowOff>231775</xdr:rowOff>
    </xdr:from>
    <xdr:to>
      <xdr:col>3</xdr:col>
      <xdr:colOff>539750</xdr:colOff>
      <xdr:row>220</xdr:row>
      <xdr:rowOff>450850</xdr:rowOff>
    </xdr:to>
    <xdr:pic>
      <xdr:nvPicPr>
        <xdr:cNvPr id="31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612416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220</xdr:row>
      <xdr:rowOff>228600</xdr:rowOff>
    </xdr:from>
    <xdr:to>
      <xdr:col>10</xdr:col>
      <xdr:colOff>260350</xdr:colOff>
      <xdr:row>220</xdr:row>
      <xdr:rowOff>447675</xdr:rowOff>
    </xdr:to>
    <xdr:pic>
      <xdr:nvPicPr>
        <xdr:cNvPr id="31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612384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220</xdr:row>
      <xdr:rowOff>231775</xdr:rowOff>
    </xdr:from>
    <xdr:to>
      <xdr:col>10</xdr:col>
      <xdr:colOff>539750</xdr:colOff>
      <xdr:row>220</xdr:row>
      <xdr:rowOff>450850</xdr:rowOff>
    </xdr:to>
    <xdr:pic>
      <xdr:nvPicPr>
        <xdr:cNvPr id="31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612416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220</xdr:row>
      <xdr:rowOff>228600</xdr:rowOff>
    </xdr:from>
    <xdr:to>
      <xdr:col>3</xdr:col>
      <xdr:colOff>260350</xdr:colOff>
      <xdr:row>220</xdr:row>
      <xdr:rowOff>447675</xdr:rowOff>
    </xdr:to>
    <xdr:pic>
      <xdr:nvPicPr>
        <xdr:cNvPr id="31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612384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220</xdr:row>
      <xdr:rowOff>287804</xdr:rowOff>
    </xdr:from>
    <xdr:to>
      <xdr:col>3</xdr:col>
      <xdr:colOff>465044</xdr:colOff>
      <xdr:row>220</xdr:row>
      <xdr:rowOff>506879</xdr:rowOff>
    </xdr:to>
    <xdr:pic>
      <xdr:nvPicPr>
        <xdr:cNvPr id="31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0528" y="1612976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220</xdr:row>
      <xdr:rowOff>228600</xdr:rowOff>
    </xdr:from>
    <xdr:to>
      <xdr:col>10</xdr:col>
      <xdr:colOff>260350</xdr:colOff>
      <xdr:row>220</xdr:row>
      <xdr:rowOff>447675</xdr:rowOff>
    </xdr:to>
    <xdr:pic>
      <xdr:nvPicPr>
        <xdr:cNvPr id="31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612384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220</xdr:row>
      <xdr:rowOff>231775</xdr:rowOff>
    </xdr:from>
    <xdr:to>
      <xdr:col>10</xdr:col>
      <xdr:colOff>539750</xdr:colOff>
      <xdr:row>220</xdr:row>
      <xdr:rowOff>450850</xdr:rowOff>
    </xdr:to>
    <xdr:pic>
      <xdr:nvPicPr>
        <xdr:cNvPr id="31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612416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232</xdr:row>
      <xdr:rowOff>279400</xdr:rowOff>
    </xdr:from>
    <xdr:to>
      <xdr:col>10</xdr:col>
      <xdr:colOff>196850</xdr:colOff>
      <xdr:row>232</xdr:row>
      <xdr:rowOff>498475</xdr:rowOff>
    </xdr:to>
    <xdr:pic>
      <xdr:nvPicPr>
        <xdr:cNvPr id="31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232</xdr:row>
      <xdr:rowOff>257175</xdr:rowOff>
    </xdr:from>
    <xdr:to>
      <xdr:col>10</xdr:col>
      <xdr:colOff>514350</xdr:colOff>
      <xdr:row>232</xdr:row>
      <xdr:rowOff>476250</xdr:rowOff>
    </xdr:to>
    <xdr:pic>
      <xdr:nvPicPr>
        <xdr:cNvPr id="31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6500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1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232</xdr:row>
      <xdr:rowOff>257175</xdr:rowOff>
    </xdr:from>
    <xdr:to>
      <xdr:col>3</xdr:col>
      <xdr:colOff>514350</xdr:colOff>
      <xdr:row>232</xdr:row>
      <xdr:rowOff>476250</xdr:rowOff>
    </xdr:to>
    <xdr:pic>
      <xdr:nvPicPr>
        <xdr:cNvPr id="31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500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1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232</xdr:row>
      <xdr:rowOff>257175</xdr:rowOff>
    </xdr:from>
    <xdr:to>
      <xdr:col>3</xdr:col>
      <xdr:colOff>514350</xdr:colOff>
      <xdr:row>232</xdr:row>
      <xdr:rowOff>476250</xdr:rowOff>
    </xdr:to>
    <xdr:pic>
      <xdr:nvPicPr>
        <xdr:cNvPr id="31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500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232</xdr:row>
      <xdr:rowOff>279400</xdr:rowOff>
    </xdr:from>
    <xdr:to>
      <xdr:col>10</xdr:col>
      <xdr:colOff>196850</xdr:colOff>
      <xdr:row>232</xdr:row>
      <xdr:rowOff>498475</xdr:rowOff>
    </xdr:to>
    <xdr:pic>
      <xdr:nvPicPr>
        <xdr:cNvPr id="31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232</xdr:row>
      <xdr:rowOff>257175</xdr:rowOff>
    </xdr:from>
    <xdr:to>
      <xdr:col>10</xdr:col>
      <xdr:colOff>514350</xdr:colOff>
      <xdr:row>232</xdr:row>
      <xdr:rowOff>476250</xdr:rowOff>
    </xdr:to>
    <xdr:pic>
      <xdr:nvPicPr>
        <xdr:cNvPr id="31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6500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1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232</xdr:row>
      <xdr:rowOff>257175</xdr:rowOff>
    </xdr:from>
    <xdr:to>
      <xdr:col>3</xdr:col>
      <xdr:colOff>514350</xdr:colOff>
      <xdr:row>232</xdr:row>
      <xdr:rowOff>476250</xdr:rowOff>
    </xdr:to>
    <xdr:pic>
      <xdr:nvPicPr>
        <xdr:cNvPr id="31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500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1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232</xdr:row>
      <xdr:rowOff>257175</xdr:rowOff>
    </xdr:from>
    <xdr:to>
      <xdr:col>3</xdr:col>
      <xdr:colOff>514350</xdr:colOff>
      <xdr:row>232</xdr:row>
      <xdr:rowOff>476250</xdr:rowOff>
    </xdr:to>
    <xdr:pic>
      <xdr:nvPicPr>
        <xdr:cNvPr id="31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500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232</xdr:row>
      <xdr:rowOff>279400</xdr:rowOff>
    </xdr:from>
    <xdr:to>
      <xdr:col>10</xdr:col>
      <xdr:colOff>196850</xdr:colOff>
      <xdr:row>232</xdr:row>
      <xdr:rowOff>498475</xdr:rowOff>
    </xdr:to>
    <xdr:pic>
      <xdr:nvPicPr>
        <xdr:cNvPr id="31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232</xdr:row>
      <xdr:rowOff>257175</xdr:rowOff>
    </xdr:from>
    <xdr:to>
      <xdr:col>10</xdr:col>
      <xdr:colOff>514350</xdr:colOff>
      <xdr:row>232</xdr:row>
      <xdr:rowOff>476250</xdr:rowOff>
    </xdr:to>
    <xdr:pic>
      <xdr:nvPicPr>
        <xdr:cNvPr id="31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6500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1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232</xdr:row>
      <xdr:rowOff>257175</xdr:rowOff>
    </xdr:from>
    <xdr:to>
      <xdr:col>3</xdr:col>
      <xdr:colOff>514350</xdr:colOff>
      <xdr:row>232</xdr:row>
      <xdr:rowOff>476250</xdr:rowOff>
    </xdr:to>
    <xdr:pic>
      <xdr:nvPicPr>
        <xdr:cNvPr id="31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500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1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232</xdr:row>
      <xdr:rowOff>257175</xdr:rowOff>
    </xdr:from>
    <xdr:to>
      <xdr:col>3</xdr:col>
      <xdr:colOff>514350</xdr:colOff>
      <xdr:row>232</xdr:row>
      <xdr:rowOff>476250</xdr:rowOff>
    </xdr:to>
    <xdr:pic>
      <xdr:nvPicPr>
        <xdr:cNvPr id="32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500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232</xdr:row>
      <xdr:rowOff>279400</xdr:rowOff>
    </xdr:from>
    <xdr:to>
      <xdr:col>10</xdr:col>
      <xdr:colOff>196850</xdr:colOff>
      <xdr:row>232</xdr:row>
      <xdr:rowOff>498475</xdr:rowOff>
    </xdr:to>
    <xdr:pic>
      <xdr:nvPicPr>
        <xdr:cNvPr id="32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232</xdr:row>
      <xdr:rowOff>257175</xdr:rowOff>
    </xdr:from>
    <xdr:to>
      <xdr:col>10</xdr:col>
      <xdr:colOff>514350</xdr:colOff>
      <xdr:row>232</xdr:row>
      <xdr:rowOff>476250</xdr:rowOff>
    </xdr:to>
    <xdr:pic>
      <xdr:nvPicPr>
        <xdr:cNvPr id="32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6500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232</xdr:row>
      <xdr:rowOff>257175</xdr:rowOff>
    </xdr:from>
    <xdr:to>
      <xdr:col>3</xdr:col>
      <xdr:colOff>514350</xdr:colOff>
      <xdr:row>232</xdr:row>
      <xdr:rowOff>476250</xdr:rowOff>
    </xdr:to>
    <xdr:pic>
      <xdr:nvPicPr>
        <xdr:cNvPr id="32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500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232</xdr:row>
      <xdr:rowOff>257175</xdr:rowOff>
    </xdr:from>
    <xdr:to>
      <xdr:col>3</xdr:col>
      <xdr:colOff>514350</xdr:colOff>
      <xdr:row>232</xdr:row>
      <xdr:rowOff>476250</xdr:rowOff>
    </xdr:to>
    <xdr:pic>
      <xdr:nvPicPr>
        <xdr:cNvPr id="32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500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232</xdr:row>
      <xdr:rowOff>279400</xdr:rowOff>
    </xdr:from>
    <xdr:to>
      <xdr:col>10</xdr:col>
      <xdr:colOff>196850</xdr:colOff>
      <xdr:row>232</xdr:row>
      <xdr:rowOff>498475</xdr:rowOff>
    </xdr:to>
    <xdr:pic>
      <xdr:nvPicPr>
        <xdr:cNvPr id="32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232</xdr:row>
      <xdr:rowOff>279400</xdr:rowOff>
    </xdr:from>
    <xdr:to>
      <xdr:col>10</xdr:col>
      <xdr:colOff>196850</xdr:colOff>
      <xdr:row>232</xdr:row>
      <xdr:rowOff>498475</xdr:rowOff>
    </xdr:to>
    <xdr:pic>
      <xdr:nvPicPr>
        <xdr:cNvPr id="32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232</xdr:row>
      <xdr:rowOff>279400</xdr:rowOff>
    </xdr:from>
    <xdr:to>
      <xdr:col>10</xdr:col>
      <xdr:colOff>196850</xdr:colOff>
      <xdr:row>232</xdr:row>
      <xdr:rowOff>498475</xdr:rowOff>
    </xdr:to>
    <xdr:pic>
      <xdr:nvPicPr>
        <xdr:cNvPr id="32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232</xdr:row>
      <xdr:rowOff>279400</xdr:rowOff>
    </xdr:from>
    <xdr:to>
      <xdr:col>10</xdr:col>
      <xdr:colOff>196850</xdr:colOff>
      <xdr:row>232</xdr:row>
      <xdr:rowOff>498475</xdr:rowOff>
    </xdr:to>
    <xdr:pic>
      <xdr:nvPicPr>
        <xdr:cNvPr id="32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232</xdr:row>
      <xdr:rowOff>279400</xdr:rowOff>
    </xdr:from>
    <xdr:to>
      <xdr:col>10</xdr:col>
      <xdr:colOff>196850</xdr:colOff>
      <xdr:row>232</xdr:row>
      <xdr:rowOff>498475</xdr:rowOff>
    </xdr:to>
    <xdr:pic>
      <xdr:nvPicPr>
        <xdr:cNvPr id="32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232</xdr:row>
      <xdr:rowOff>279400</xdr:rowOff>
    </xdr:from>
    <xdr:to>
      <xdr:col>10</xdr:col>
      <xdr:colOff>196850</xdr:colOff>
      <xdr:row>232</xdr:row>
      <xdr:rowOff>498475</xdr:rowOff>
    </xdr:to>
    <xdr:pic>
      <xdr:nvPicPr>
        <xdr:cNvPr id="32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232</xdr:row>
      <xdr:rowOff>279400</xdr:rowOff>
    </xdr:from>
    <xdr:to>
      <xdr:col>10</xdr:col>
      <xdr:colOff>196850</xdr:colOff>
      <xdr:row>232</xdr:row>
      <xdr:rowOff>498475</xdr:rowOff>
    </xdr:to>
    <xdr:pic>
      <xdr:nvPicPr>
        <xdr:cNvPr id="32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232</xdr:row>
      <xdr:rowOff>257175</xdr:rowOff>
    </xdr:from>
    <xdr:to>
      <xdr:col>3</xdr:col>
      <xdr:colOff>514350</xdr:colOff>
      <xdr:row>232</xdr:row>
      <xdr:rowOff>476250</xdr:rowOff>
    </xdr:to>
    <xdr:pic>
      <xdr:nvPicPr>
        <xdr:cNvPr id="32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500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232</xdr:row>
      <xdr:rowOff>279400</xdr:rowOff>
    </xdr:from>
    <xdr:to>
      <xdr:col>10</xdr:col>
      <xdr:colOff>196850</xdr:colOff>
      <xdr:row>232</xdr:row>
      <xdr:rowOff>498475</xdr:rowOff>
    </xdr:to>
    <xdr:pic>
      <xdr:nvPicPr>
        <xdr:cNvPr id="32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232</xdr:row>
      <xdr:rowOff>257175</xdr:rowOff>
    </xdr:from>
    <xdr:to>
      <xdr:col>10</xdr:col>
      <xdr:colOff>514350</xdr:colOff>
      <xdr:row>232</xdr:row>
      <xdr:rowOff>476250</xdr:rowOff>
    </xdr:to>
    <xdr:pic>
      <xdr:nvPicPr>
        <xdr:cNvPr id="32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6500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232</xdr:row>
      <xdr:rowOff>257175</xdr:rowOff>
    </xdr:from>
    <xdr:to>
      <xdr:col>3</xdr:col>
      <xdr:colOff>514350</xdr:colOff>
      <xdr:row>232</xdr:row>
      <xdr:rowOff>476250</xdr:rowOff>
    </xdr:to>
    <xdr:pic>
      <xdr:nvPicPr>
        <xdr:cNvPr id="32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500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232</xdr:row>
      <xdr:rowOff>279400</xdr:rowOff>
    </xdr:from>
    <xdr:to>
      <xdr:col>10</xdr:col>
      <xdr:colOff>196850</xdr:colOff>
      <xdr:row>232</xdr:row>
      <xdr:rowOff>498475</xdr:rowOff>
    </xdr:to>
    <xdr:pic>
      <xdr:nvPicPr>
        <xdr:cNvPr id="32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232</xdr:row>
      <xdr:rowOff>279400</xdr:rowOff>
    </xdr:from>
    <xdr:to>
      <xdr:col>10</xdr:col>
      <xdr:colOff>196850</xdr:colOff>
      <xdr:row>232</xdr:row>
      <xdr:rowOff>498475</xdr:rowOff>
    </xdr:to>
    <xdr:pic>
      <xdr:nvPicPr>
        <xdr:cNvPr id="32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232</xdr:row>
      <xdr:rowOff>279400</xdr:rowOff>
    </xdr:from>
    <xdr:to>
      <xdr:col>10</xdr:col>
      <xdr:colOff>196850</xdr:colOff>
      <xdr:row>232</xdr:row>
      <xdr:rowOff>498475</xdr:rowOff>
    </xdr:to>
    <xdr:pic>
      <xdr:nvPicPr>
        <xdr:cNvPr id="32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232</xdr:row>
      <xdr:rowOff>279400</xdr:rowOff>
    </xdr:from>
    <xdr:to>
      <xdr:col>10</xdr:col>
      <xdr:colOff>196850</xdr:colOff>
      <xdr:row>232</xdr:row>
      <xdr:rowOff>498475</xdr:rowOff>
    </xdr:to>
    <xdr:pic>
      <xdr:nvPicPr>
        <xdr:cNvPr id="32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232</xdr:row>
      <xdr:rowOff>279400</xdr:rowOff>
    </xdr:from>
    <xdr:to>
      <xdr:col>10</xdr:col>
      <xdr:colOff>196850</xdr:colOff>
      <xdr:row>232</xdr:row>
      <xdr:rowOff>498475</xdr:rowOff>
    </xdr:to>
    <xdr:pic>
      <xdr:nvPicPr>
        <xdr:cNvPr id="32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232</xdr:row>
      <xdr:rowOff>279400</xdr:rowOff>
    </xdr:from>
    <xdr:to>
      <xdr:col>10</xdr:col>
      <xdr:colOff>196850</xdr:colOff>
      <xdr:row>232</xdr:row>
      <xdr:rowOff>498475</xdr:rowOff>
    </xdr:to>
    <xdr:pic>
      <xdr:nvPicPr>
        <xdr:cNvPr id="32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232</xdr:row>
      <xdr:rowOff>279400</xdr:rowOff>
    </xdr:from>
    <xdr:to>
      <xdr:col>10</xdr:col>
      <xdr:colOff>196850</xdr:colOff>
      <xdr:row>232</xdr:row>
      <xdr:rowOff>498475</xdr:rowOff>
    </xdr:to>
    <xdr:pic>
      <xdr:nvPicPr>
        <xdr:cNvPr id="32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232</xdr:row>
      <xdr:rowOff>257175</xdr:rowOff>
    </xdr:from>
    <xdr:to>
      <xdr:col>3</xdr:col>
      <xdr:colOff>514350</xdr:colOff>
      <xdr:row>232</xdr:row>
      <xdr:rowOff>476250</xdr:rowOff>
    </xdr:to>
    <xdr:pic>
      <xdr:nvPicPr>
        <xdr:cNvPr id="32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500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232</xdr:row>
      <xdr:rowOff>279400</xdr:rowOff>
    </xdr:from>
    <xdr:to>
      <xdr:col>10</xdr:col>
      <xdr:colOff>196850</xdr:colOff>
      <xdr:row>232</xdr:row>
      <xdr:rowOff>498475</xdr:rowOff>
    </xdr:to>
    <xdr:pic>
      <xdr:nvPicPr>
        <xdr:cNvPr id="32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232</xdr:row>
      <xdr:rowOff>257175</xdr:rowOff>
    </xdr:from>
    <xdr:to>
      <xdr:col>10</xdr:col>
      <xdr:colOff>514350</xdr:colOff>
      <xdr:row>232</xdr:row>
      <xdr:rowOff>476250</xdr:rowOff>
    </xdr:to>
    <xdr:pic>
      <xdr:nvPicPr>
        <xdr:cNvPr id="32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6500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232</xdr:row>
      <xdr:rowOff>257175</xdr:rowOff>
    </xdr:from>
    <xdr:to>
      <xdr:col>3</xdr:col>
      <xdr:colOff>514350</xdr:colOff>
      <xdr:row>232</xdr:row>
      <xdr:rowOff>476250</xdr:rowOff>
    </xdr:to>
    <xdr:pic>
      <xdr:nvPicPr>
        <xdr:cNvPr id="32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500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232</xdr:row>
      <xdr:rowOff>279400</xdr:rowOff>
    </xdr:from>
    <xdr:to>
      <xdr:col>10</xdr:col>
      <xdr:colOff>196850</xdr:colOff>
      <xdr:row>232</xdr:row>
      <xdr:rowOff>498475</xdr:rowOff>
    </xdr:to>
    <xdr:pic>
      <xdr:nvPicPr>
        <xdr:cNvPr id="32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232</xdr:row>
      <xdr:rowOff>279400</xdr:rowOff>
    </xdr:from>
    <xdr:to>
      <xdr:col>10</xdr:col>
      <xdr:colOff>196850</xdr:colOff>
      <xdr:row>232</xdr:row>
      <xdr:rowOff>498475</xdr:rowOff>
    </xdr:to>
    <xdr:pic>
      <xdr:nvPicPr>
        <xdr:cNvPr id="32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232</xdr:row>
      <xdr:rowOff>279400</xdr:rowOff>
    </xdr:from>
    <xdr:to>
      <xdr:col>10</xdr:col>
      <xdr:colOff>196850</xdr:colOff>
      <xdr:row>232</xdr:row>
      <xdr:rowOff>498475</xdr:rowOff>
    </xdr:to>
    <xdr:pic>
      <xdr:nvPicPr>
        <xdr:cNvPr id="32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232</xdr:row>
      <xdr:rowOff>279400</xdr:rowOff>
    </xdr:from>
    <xdr:to>
      <xdr:col>10</xdr:col>
      <xdr:colOff>196850</xdr:colOff>
      <xdr:row>232</xdr:row>
      <xdr:rowOff>498475</xdr:rowOff>
    </xdr:to>
    <xdr:pic>
      <xdr:nvPicPr>
        <xdr:cNvPr id="32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232</xdr:row>
      <xdr:rowOff>279400</xdr:rowOff>
    </xdr:from>
    <xdr:to>
      <xdr:col>10</xdr:col>
      <xdr:colOff>196850</xdr:colOff>
      <xdr:row>232</xdr:row>
      <xdr:rowOff>498475</xdr:rowOff>
    </xdr:to>
    <xdr:pic>
      <xdr:nvPicPr>
        <xdr:cNvPr id="32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232</xdr:row>
      <xdr:rowOff>257175</xdr:rowOff>
    </xdr:from>
    <xdr:to>
      <xdr:col>3</xdr:col>
      <xdr:colOff>514350</xdr:colOff>
      <xdr:row>232</xdr:row>
      <xdr:rowOff>476250</xdr:rowOff>
    </xdr:to>
    <xdr:pic>
      <xdr:nvPicPr>
        <xdr:cNvPr id="32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500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232</xdr:row>
      <xdr:rowOff>279400</xdr:rowOff>
    </xdr:from>
    <xdr:to>
      <xdr:col>10</xdr:col>
      <xdr:colOff>196850</xdr:colOff>
      <xdr:row>232</xdr:row>
      <xdr:rowOff>498475</xdr:rowOff>
    </xdr:to>
    <xdr:pic>
      <xdr:nvPicPr>
        <xdr:cNvPr id="32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232</xdr:row>
      <xdr:rowOff>257175</xdr:rowOff>
    </xdr:from>
    <xdr:to>
      <xdr:col>10</xdr:col>
      <xdr:colOff>514350</xdr:colOff>
      <xdr:row>232</xdr:row>
      <xdr:rowOff>476250</xdr:rowOff>
    </xdr:to>
    <xdr:pic>
      <xdr:nvPicPr>
        <xdr:cNvPr id="32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6500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232</xdr:row>
      <xdr:rowOff>257175</xdr:rowOff>
    </xdr:from>
    <xdr:to>
      <xdr:col>3</xdr:col>
      <xdr:colOff>514350</xdr:colOff>
      <xdr:row>232</xdr:row>
      <xdr:rowOff>476250</xdr:rowOff>
    </xdr:to>
    <xdr:pic>
      <xdr:nvPicPr>
        <xdr:cNvPr id="32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500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232</xdr:row>
      <xdr:rowOff>279400</xdr:rowOff>
    </xdr:from>
    <xdr:to>
      <xdr:col>10</xdr:col>
      <xdr:colOff>196850</xdr:colOff>
      <xdr:row>232</xdr:row>
      <xdr:rowOff>498475</xdr:rowOff>
    </xdr:to>
    <xdr:pic>
      <xdr:nvPicPr>
        <xdr:cNvPr id="32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232</xdr:row>
      <xdr:rowOff>279400</xdr:rowOff>
    </xdr:from>
    <xdr:to>
      <xdr:col>10</xdr:col>
      <xdr:colOff>196850</xdr:colOff>
      <xdr:row>232</xdr:row>
      <xdr:rowOff>498475</xdr:rowOff>
    </xdr:to>
    <xdr:pic>
      <xdr:nvPicPr>
        <xdr:cNvPr id="32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232</xdr:row>
      <xdr:rowOff>279400</xdr:rowOff>
    </xdr:from>
    <xdr:to>
      <xdr:col>10</xdr:col>
      <xdr:colOff>196850</xdr:colOff>
      <xdr:row>232</xdr:row>
      <xdr:rowOff>498475</xdr:rowOff>
    </xdr:to>
    <xdr:pic>
      <xdr:nvPicPr>
        <xdr:cNvPr id="32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232</xdr:row>
      <xdr:rowOff>257175</xdr:rowOff>
    </xdr:from>
    <xdr:to>
      <xdr:col>3</xdr:col>
      <xdr:colOff>514350</xdr:colOff>
      <xdr:row>232</xdr:row>
      <xdr:rowOff>476250</xdr:rowOff>
    </xdr:to>
    <xdr:pic>
      <xdr:nvPicPr>
        <xdr:cNvPr id="32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500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232</xdr:row>
      <xdr:rowOff>279400</xdr:rowOff>
    </xdr:from>
    <xdr:to>
      <xdr:col>10</xdr:col>
      <xdr:colOff>196850</xdr:colOff>
      <xdr:row>232</xdr:row>
      <xdr:rowOff>498475</xdr:rowOff>
    </xdr:to>
    <xdr:pic>
      <xdr:nvPicPr>
        <xdr:cNvPr id="32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232</xdr:row>
      <xdr:rowOff>257175</xdr:rowOff>
    </xdr:from>
    <xdr:to>
      <xdr:col>10</xdr:col>
      <xdr:colOff>514350</xdr:colOff>
      <xdr:row>232</xdr:row>
      <xdr:rowOff>476250</xdr:rowOff>
    </xdr:to>
    <xdr:pic>
      <xdr:nvPicPr>
        <xdr:cNvPr id="32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6500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232</xdr:row>
      <xdr:rowOff>257175</xdr:rowOff>
    </xdr:from>
    <xdr:to>
      <xdr:col>3</xdr:col>
      <xdr:colOff>514350</xdr:colOff>
      <xdr:row>232</xdr:row>
      <xdr:rowOff>476250</xdr:rowOff>
    </xdr:to>
    <xdr:pic>
      <xdr:nvPicPr>
        <xdr:cNvPr id="32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500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232</xdr:row>
      <xdr:rowOff>279400</xdr:rowOff>
    </xdr:from>
    <xdr:to>
      <xdr:col>10</xdr:col>
      <xdr:colOff>196850</xdr:colOff>
      <xdr:row>232</xdr:row>
      <xdr:rowOff>498475</xdr:rowOff>
    </xdr:to>
    <xdr:pic>
      <xdr:nvPicPr>
        <xdr:cNvPr id="32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2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3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232</xdr:row>
      <xdr:rowOff>279400</xdr:rowOff>
    </xdr:from>
    <xdr:to>
      <xdr:col>10</xdr:col>
      <xdr:colOff>196850</xdr:colOff>
      <xdr:row>232</xdr:row>
      <xdr:rowOff>498475</xdr:rowOff>
    </xdr:to>
    <xdr:pic>
      <xdr:nvPicPr>
        <xdr:cNvPr id="33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3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3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232</xdr:row>
      <xdr:rowOff>279400</xdr:rowOff>
    </xdr:from>
    <xdr:to>
      <xdr:col>10</xdr:col>
      <xdr:colOff>196850</xdr:colOff>
      <xdr:row>232</xdr:row>
      <xdr:rowOff>498475</xdr:rowOff>
    </xdr:to>
    <xdr:pic>
      <xdr:nvPicPr>
        <xdr:cNvPr id="33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3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3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232</xdr:row>
      <xdr:rowOff>279400</xdr:rowOff>
    </xdr:from>
    <xdr:to>
      <xdr:col>10</xdr:col>
      <xdr:colOff>196850</xdr:colOff>
      <xdr:row>232</xdr:row>
      <xdr:rowOff>498475</xdr:rowOff>
    </xdr:to>
    <xdr:pic>
      <xdr:nvPicPr>
        <xdr:cNvPr id="33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3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3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232</xdr:row>
      <xdr:rowOff>279400</xdr:rowOff>
    </xdr:from>
    <xdr:to>
      <xdr:col>10</xdr:col>
      <xdr:colOff>196850</xdr:colOff>
      <xdr:row>232</xdr:row>
      <xdr:rowOff>498475</xdr:rowOff>
    </xdr:to>
    <xdr:pic>
      <xdr:nvPicPr>
        <xdr:cNvPr id="33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3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3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232</xdr:row>
      <xdr:rowOff>257175</xdr:rowOff>
    </xdr:from>
    <xdr:to>
      <xdr:col>3</xdr:col>
      <xdr:colOff>514350</xdr:colOff>
      <xdr:row>232</xdr:row>
      <xdr:rowOff>476250</xdr:rowOff>
    </xdr:to>
    <xdr:pic>
      <xdr:nvPicPr>
        <xdr:cNvPr id="33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500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232</xdr:row>
      <xdr:rowOff>279400</xdr:rowOff>
    </xdr:from>
    <xdr:to>
      <xdr:col>10</xdr:col>
      <xdr:colOff>196850</xdr:colOff>
      <xdr:row>232</xdr:row>
      <xdr:rowOff>498475</xdr:rowOff>
    </xdr:to>
    <xdr:pic>
      <xdr:nvPicPr>
        <xdr:cNvPr id="33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232</xdr:row>
      <xdr:rowOff>257175</xdr:rowOff>
    </xdr:from>
    <xdr:to>
      <xdr:col>10</xdr:col>
      <xdr:colOff>514350</xdr:colOff>
      <xdr:row>232</xdr:row>
      <xdr:rowOff>476250</xdr:rowOff>
    </xdr:to>
    <xdr:pic>
      <xdr:nvPicPr>
        <xdr:cNvPr id="33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6500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3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232</xdr:row>
      <xdr:rowOff>257175</xdr:rowOff>
    </xdr:from>
    <xdr:to>
      <xdr:col>3</xdr:col>
      <xdr:colOff>514350</xdr:colOff>
      <xdr:row>232</xdr:row>
      <xdr:rowOff>476250</xdr:rowOff>
    </xdr:to>
    <xdr:pic>
      <xdr:nvPicPr>
        <xdr:cNvPr id="33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500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3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232</xdr:row>
      <xdr:rowOff>279400</xdr:rowOff>
    </xdr:from>
    <xdr:to>
      <xdr:col>10</xdr:col>
      <xdr:colOff>196850</xdr:colOff>
      <xdr:row>232</xdr:row>
      <xdr:rowOff>498475</xdr:rowOff>
    </xdr:to>
    <xdr:pic>
      <xdr:nvPicPr>
        <xdr:cNvPr id="33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3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3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232</xdr:row>
      <xdr:rowOff>279400</xdr:rowOff>
    </xdr:from>
    <xdr:to>
      <xdr:col>10</xdr:col>
      <xdr:colOff>196850</xdr:colOff>
      <xdr:row>232</xdr:row>
      <xdr:rowOff>498475</xdr:rowOff>
    </xdr:to>
    <xdr:pic>
      <xdr:nvPicPr>
        <xdr:cNvPr id="33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232</xdr:row>
      <xdr:rowOff>279400</xdr:rowOff>
    </xdr:from>
    <xdr:to>
      <xdr:col>3</xdr:col>
      <xdr:colOff>196850</xdr:colOff>
      <xdr:row>232</xdr:row>
      <xdr:rowOff>498475</xdr:rowOff>
    </xdr:to>
    <xdr:pic>
      <xdr:nvPicPr>
        <xdr:cNvPr id="33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0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232</xdr:row>
      <xdr:rowOff>228600</xdr:rowOff>
    </xdr:from>
    <xdr:to>
      <xdr:col>3</xdr:col>
      <xdr:colOff>260350</xdr:colOff>
      <xdr:row>232</xdr:row>
      <xdr:rowOff>447675</xdr:rowOff>
    </xdr:to>
    <xdr:pic>
      <xdr:nvPicPr>
        <xdr:cNvPr id="33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649737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232</xdr:row>
      <xdr:rowOff>231775</xdr:rowOff>
    </xdr:from>
    <xdr:to>
      <xdr:col>3</xdr:col>
      <xdr:colOff>539750</xdr:colOff>
      <xdr:row>232</xdr:row>
      <xdr:rowOff>450850</xdr:rowOff>
    </xdr:to>
    <xdr:pic>
      <xdr:nvPicPr>
        <xdr:cNvPr id="33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649769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232</xdr:row>
      <xdr:rowOff>228600</xdr:rowOff>
    </xdr:from>
    <xdr:to>
      <xdr:col>10</xdr:col>
      <xdr:colOff>260350</xdr:colOff>
      <xdr:row>232</xdr:row>
      <xdr:rowOff>447675</xdr:rowOff>
    </xdr:to>
    <xdr:pic>
      <xdr:nvPicPr>
        <xdr:cNvPr id="33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649737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232</xdr:row>
      <xdr:rowOff>231775</xdr:rowOff>
    </xdr:from>
    <xdr:to>
      <xdr:col>10</xdr:col>
      <xdr:colOff>539750</xdr:colOff>
      <xdr:row>232</xdr:row>
      <xdr:rowOff>450850</xdr:rowOff>
    </xdr:to>
    <xdr:pic>
      <xdr:nvPicPr>
        <xdr:cNvPr id="33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649769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232</xdr:row>
      <xdr:rowOff>228600</xdr:rowOff>
    </xdr:from>
    <xdr:to>
      <xdr:col>3</xdr:col>
      <xdr:colOff>260350</xdr:colOff>
      <xdr:row>232</xdr:row>
      <xdr:rowOff>447675</xdr:rowOff>
    </xdr:to>
    <xdr:pic>
      <xdr:nvPicPr>
        <xdr:cNvPr id="33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649737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232</xdr:row>
      <xdr:rowOff>231775</xdr:rowOff>
    </xdr:from>
    <xdr:to>
      <xdr:col>3</xdr:col>
      <xdr:colOff>539750</xdr:colOff>
      <xdr:row>232</xdr:row>
      <xdr:rowOff>450850</xdr:rowOff>
    </xdr:to>
    <xdr:pic>
      <xdr:nvPicPr>
        <xdr:cNvPr id="33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649769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232</xdr:row>
      <xdr:rowOff>228600</xdr:rowOff>
    </xdr:from>
    <xdr:to>
      <xdr:col>3</xdr:col>
      <xdr:colOff>260350</xdr:colOff>
      <xdr:row>232</xdr:row>
      <xdr:rowOff>447675</xdr:rowOff>
    </xdr:to>
    <xdr:pic>
      <xdr:nvPicPr>
        <xdr:cNvPr id="33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649737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232</xdr:row>
      <xdr:rowOff>231775</xdr:rowOff>
    </xdr:from>
    <xdr:to>
      <xdr:col>3</xdr:col>
      <xdr:colOff>539750</xdr:colOff>
      <xdr:row>232</xdr:row>
      <xdr:rowOff>450850</xdr:rowOff>
    </xdr:to>
    <xdr:pic>
      <xdr:nvPicPr>
        <xdr:cNvPr id="33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649769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232</xdr:row>
      <xdr:rowOff>228600</xdr:rowOff>
    </xdr:from>
    <xdr:to>
      <xdr:col>10</xdr:col>
      <xdr:colOff>260350</xdr:colOff>
      <xdr:row>232</xdr:row>
      <xdr:rowOff>447675</xdr:rowOff>
    </xdr:to>
    <xdr:pic>
      <xdr:nvPicPr>
        <xdr:cNvPr id="33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649737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232</xdr:row>
      <xdr:rowOff>231775</xdr:rowOff>
    </xdr:from>
    <xdr:to>
      <xdr:col>10</xdr:col>
      <xdr:colOff>539750</xdr:colOff>
      <xdr:row>232</xdr:row>
      <xdr:rowOff>450850</xdr:rowOff>
    </xdr:to>
    <xdr:pic>
      <xdr:nvPicPr>
        <xdr:cNvPr id="33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649769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232</xdr:row>
      <xdr:rowOff>228600</xdr:rowOff>
    </xdr:from>
    <xdr:to>
      <xdr:col>3</xdr:col>
      <xdr:colOff>260350</xdr:colOff>
      <xdr:row>232</xdr:row>
      <xdr:rowOff>447675</xdr:rowOff>
    </xdr:to>
    <xdr:pic>
      <xdr:nvPicPr>
        <xdr:cNvPr id="33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649737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232</xdr:row>
      <xdr:rowOff>287804</xdr:rowOff>
    </xdr:from>
    <xdr:to>
      <xdr:col>3</xdr:col>
      <xdr:colOff>465044</xdr:colOff>
      <xdr:row>232</xdr:row>
      <xdr:rowOff>506879</xdr:rowOff>
    </xdr:to>
    <xdr:pic>
      <xdr:nvPicPr>
        <xdr:cNvPr id="33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0528" y="1650329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232</xdr:row>
      <xdr:rowOff>228600</xdr:rowOff>
    </xdr:from>
    <xdr:to>
      <xdr:col>10</xdr:col>
      <xdr:colOff>260350</xdr:colOff>
      <xdr:row>232</xdr:row>
      <xdr:rowOff>447675</xdr:rowOff>
    </xdr:to>
    <xdr:pic>
      <xdr:nvPicPr>
        <xdr:cNvPr id="33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649737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232</xdr:row>
      <xdr:rowOff>231775</xdr:rowOff>
    </xdr:from>
    <xdr:to>
      <xdr:col>10</xdr:col>
      <xdr:colOff>539750</xdr:colOff>
      <xdr:row>232</xdr:row>
      <xdr:rowOff>450850</xdr:rowOff>
    </xdr:to>
    <xdr:pic>
      <xdr:nvPicPr>
        <xdr:cNvPr id="33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649769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236</xdr:row>
      <xdr:rowOff>279400</xdr:rowOff>
    </xdr:from>
    <xdr:to>
      <xdr:col>10</xdr:col>
      <xdr:colOff>196850</xdr:colOff>
      <xdr:row>236</xdr:row>
      <xdr:rowOff>498475</xdr:rowOff>
    </xdr:to>
    <xdr:pic>
      <xdr:nvPicPr>
        <xdr:cNvPr id="33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0384694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236</xdr:row>
      <xdr:rowOff>257175</xdr:rowOff>
    </xdr:from>
    <xdr:to>
      <xdr:col>10</xdr:col>
      <xdr:colOff>514350</xdr:colOff>
      <xdr:row>236</xdr:row>
      <xdr:rowOff>476250</xdr:rowOff>
    </xdr:to>
    <xdr:pic>
      <xdr:nvPicPr>
        <xdr:cNvPr id="33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70362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236</xdr:row>
      <xdr:rowOff>279400</xdr:rowOff>
    </xdr:from>
    <xdr:to>
      <xdr:col>3</xdr:col>
      <xdr:colOff>196850</xdr:colOff>
      <xdr:row>236</xdr:row>
      <xdr:rowOff>498475</xdr:rowOff>
    </xdr:to>
    <xdr:pic>
      <xdr:nvPicPr>
        <xdr:cNvPr id="33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0384694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236</xdr:row>
      <xdr:rowOff>257175</xdr:rowOff>
    </xdr:from>
    <xdr:to>
      <xdr:col>3</xdr:col>
      <xdr:colOff>514350</xdr:colOff>
      <xdr:row>236</xdr:row>
      <xdr:rowOff>476250</xdr:rowOff>
    </xdr:to>
    <xdr:pic>
      <xdr:nvPicPr>
        <xdr:cNvPr id="33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70362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236</xdr:row>
      <xdr:rowOff>279400</xdr:rowOff>
    </xdr:from>
    <xdr:to>
      <xdr:col>3</xdr:col>
      <xdr:colOff>196850</xdr:colOff>
      <xdr:row>236</xdr:row>
      <xdr:rowOff>498475</xdr:rowOff>
    </xdr:to>
    <xdr:pic>
      <xdr:nvPicPr>
        <xdr:cNvPr id="33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0384694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236</xdr:row>
      <xdr:rowOff>257175</xdr:rowOff>
    </xdr:from>
    <xdr:to>
      <xdr:col>3</xdr:col>
      <xdr:colOff>514350</xdr:colOff>
      <xdr:row>236</xdr:row>
      <xdr:rowOff>476250</xdr:rowOff>
    </xdr:to>
    <xdr:pic>
      <xdr:nvPicPr>
        <xdr:cNvPr id="33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70362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241</xdr:row>
      <xdr:rowOff>279400</xdr:rowOff>
    </xdr:from>
    <xdr:to>
      <xdr:col>10</xdr:col>
      <xdr:colOff>196850</xdr:colOff>
      <xdr:row>241</xdr:row>
      <xdr:rowOff>498475</xdr:rowOff>
    </xdr:to>
    <xdr:pic>
      <xdr:nvPicPr>
        <xdr:cNvPr id="33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241</xdr:row>
      <xdr:rowOff>257175</xdr:rowOff>
    </xdr:from>
    <xdr:to>
      <xdr:col>10</xdr:col>
      <xdr:colOff>514350</xdr:colOff>
      <xdr:row>241</xdr:row>
      <xdr:rowOff>476250</xdr:rowOff>
    </xdr:to>
    <xdr:pic>
      <xdr:nvPicPr>
        <xdr:cNvPr id="33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741351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3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241</xdr:row>
      <xdr:rowOff>257175</xdr:rowOff>
    </xdr:from>
    <xdr:to>
      <xdr:col>3</xdr:col>
      <xdr:colOff>514350</xdr:colOff>
      <xdr:row>241</xdr:row>
      <xdr:rowOff>476250</xdr:rowOff>
    </xdr:to>
    <xdr:pic>
      <xdr:nvPicPr>
        <xdr:cNvPr id="33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741351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3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241</xdr:row>
      <xdr:rowOff>257175</xdr:rowOff>
    </xdr:from>
    <xdr:to>
      <xdr:col>3</xdr:col>
      <xdr:colOff>514350</xdr:colOff>
      <xdr:row>241</xdr:row>
      <xdr:rowOff>476250</xdr:rowOff>
    </xdr:to>
    <xdr:pic>
      <xdr:nvPicPr>
        <xdr:cNvPr id="33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741351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241</xdr:row>
      <xdr:rowOff>279400</xdr:rowOff>
    </xdr:from>
    <xdr:to>
      <xdr:col>10</xdr:col>
      <xdr:colOff>196850</xdr:colOff>
      <xdr:row>241</xdr:row>
      <xdr:rowOff>498475</xdr:rowOff>
    </xdr:to>
    <xdr:pic>
      <xdr:nvPicPr>
        <xdr:cNvPr id="33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241</xdr:row>
      <xdr:rowOff>257175</xdr:rowOff>
    </xdr:from>
    <xdr:to>
      <xdr:col>10</xdr:col>
      <xdr:colOff>514350</xdr:colOff>
      <xdr:row>241</xdr:row>
      <xdr:rowOff>476250</xdr:rowOff>
    </xdr:to>
    <xdr:pic>
      <xdr:nvPicPr>
        <xdr:cNvPr id="33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741351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3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241</xdr:row>
      <xdr:rowOff>257175</xdr:rowOff>
    </xdr:from>
    <xdr:to>
      <xdr:col>3</xdr:col>
      <xdr:colOff>514350</xdr:colOff>
      <xdr:row>241</xdr:row>
      <xdr:rowOff>476250</xdr:rowOff>
    </xdr:to>
    <xdr:pic>
      <xdr:nvPicPr>
        <xdr:cNvPr id="33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741351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3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241</xdr:row>
      <xdr:rowOff>257175</xdr:rowOff>
    </xdr:from>
    <xdr:to>
      <xdr:col>3</xdr:col>
      <xdr:colOff>514350</xdr:colOff>
      <xdr:row>241</xdr:row>
      <xdr:rowOff>476250</xdr:rowOff>
    </xdr:to>
    <xdr:pic>
      <xdr:nvPicPr>
        <xdr:cNvPr id="33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741351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241</xdr:row>
      <xdr:rowOff>279400</xdr:rowOff>
    </xdr:from>
    <xdr:to>
      <xdr:col>10</xdr:col>
      <xdr:colOff>196850</xdr:colOff>
      <xdr:row>241</xdr:row>
      <xdr:rowOff>498475</xdr:rowOff>
    </xdr:to>
    <xdr:pic>
      <xdr:nvPicPr>
        <xdr:cNvPr id="33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241</xdr:row>
      <xdr:rowOff>257175</xdr:rowOff>
    </xdr:from>
    <xdr:to>
      <xdr:col>10</xdr:col>
      <xdr:colOff>514350</xdr:colOff>
      <xdr:row>241</xdr:row>
      <xdr:rowOff>476250</xdr:rowOff>
    </xdr:to>
    <xdr:pic>
      <xdr:nvPicPr>
        <xdr:cNvPr id="33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741351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3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241</xdr:row>
      <xdr:rowOff>257175</xdr:rowOff>
    </xdr:from>
    <xdr:to>
      <xdr:col>3</xdr:col>
      <xdr:colOff>514350</xdr:colOff>
      <xdr:row>241</xdr:row>
      <xdr:rowOff>476250</xdr:rowOff>
    </xdr:to>
    <xdr:pic>
      <xdr:nvPicPr>
        <xdr:cNvPr id="33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741351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3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241</xdr:row>
      <xdr:rowOff>257175</xdr:rowOff>
    </xdr:from>
    <xdr:to>
      <xdr:col>3</xdr:col>
      <xdr:colOff>514350</xdr:colOff>
      <xdr:row>241</xdr:row>
      <xdr:rowOff>476250</xdr:rowOff>
    </xdr:to>
    <xdr:pic>
      <xdr:nvPicPr>
        <xdr:cNvPr id="33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741351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241</xdr:row>
      <xdr:rowOff>279400</xdr:rowOff>
    </xdr:from>
    <xdr:to>
      <xdr:col>10</xdr:col>
      <xdr:colOff>196850</xdr:colOff>
      <xdr:row>241</xdr:row>
      <xdr:rowOff>498475</xdr:rowOff>
    </xdr:to>
    <xdr:pic>
      <xdr:nvPicPr>
        <xdr:cNvPr id="33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241</xdr:row>
      <xdr:rowOff>257175</xdr:rowOff>
    </xdr:from>
    <xdr:to>
      <xdr:col>10</xdr:col>
      <xdr:colOff>514350</xdr:colOff>
      <xdr:row>241</xdr:row>
      <xdr:rowOff>476250</xdr:rowOff>
    </xdr:to>
    <xdr:pic>
      <xdr:nvPicPr>
        <xdr:cNvPr id="33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741351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3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241</xdr:row>
      <xdr:rowOff>257175</xdr:rowOff>
    </xdr:from>
    <xdr:to>
      <xdr:col>3</xdr:col>
      <xdr:colOff>514350</xdr:colOff>
      <xdr:row>241</xdr:row>
      <xdr:rowOff>476250</xdr:rowOff>
    </xdr:to>
    <xdr:pic>
      <xdr:nvPicPr>
        <xdr:cNvPr id="33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741351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3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241</xdr:row>
      <xdr:rowOff>257175</xdr:rowOff>
    </xdr:from>
    <xdr:to>
      <xdr:col>3</xdr:col>
      <xdr:colOff>514350</xdr:colOff>
      <xdr:row>241</xdr:row>
      <xdr:rowOff>476250</xdr:rowOff>
    </xdr:to>
    <xdr:pic>
      <xdr:nvPicPr>
        <xdr:cNvPr id="33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741351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241</xdr:row>
      <xdr:rowOff>279400</xdr:rowOff>
    </xdr:from>
    <xdr:to>
      <xdr:col>10</xdr:col>
      <xdr:colOff>196850</xdr:colOff>
      <xdr:row>241</xdr:row>
      <xdr:rowOff>498475</xdr:rowOff>
    </xdr:to>
    <xdr:pic>
      <xdr:nvPicPr>
        <xdr:cNvPr id="33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3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3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241</xdr:row>
      <xdr:rowOff>279400</xdr:rowOff>
    </xdr:from>
    <xdr:to>
      <xdr:col>10</xdr:col>
      <xdr:colOff>196850</xdr:colOff>
      <xdr:row>241</xdr:row>
      <xdr:rowOff>498475</xdr:rowOff>
    </xdr:to>
    <xdr:pic>
      <xdr:nvPicPr>
        <xdr:cNvPr id="33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3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3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241</xdr:row>
      <xdr:rowOff>279400</xdr:rowOff>
    </xdr:from>
    <xdr:to>
      <xdr:col>10</xdr:col>
      <xdr:colOff>196850</xdr:colOff>
      <xdr:row>241</xdr:row>
      <xdr:rowOff>498475</xdr:rowOff>
    </xdr:to>
    <xdr:pic>
      <xdr:nvPicPr>
        <xdr:cNvPr id="33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3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3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3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241</xdr:row>
      <xdr:rowOff>279400</xdr:rowOff>
    </xdr:from>
    <xdr:to>
      <xdr:col>10</xdr:col>
      <xdr:colOff>196850</xdr:colOff>
      <xdr:row>241</xdr:row>
      <xdr:rowOff>498475</xdr:rowOff>
    </xdr:to>
    <xdr:pic>
      <xdr:nvPicPr>
        <xdr:cNvPr id="33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3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3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241</xdr:row>
      <xdr:rowOff>279400</xdr:rowOff>
    </xdr:from>
    <xdr:to>
      <xdr:col>10</xdr:col>
      <xdr:colOff>196850</xdr:colOff>
      <xdr:row>241</xdr:row>
      <xdr:rowOff>498475</xdr:rowOff>
    </xdr:to>
    <xdr:pic>
      <xdr:nvPicPr>
        <xdr:cNvPr id="33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3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3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241</xdr:row>
      <xdr:rowOff>279400</xdr:rowOff>
    </xdr:from>
    <xdr:to>
      <xdr:col>10</xdr:col>
      <xdr:colOff>196850</xdr:colOff>
      <xdr:row>241</xdr:row>
      <xdr:rowOff>498475</xdr:rowOff>
    </xdr:to>
    <xdr:pic>
      <xdr:nvPicPr>
        <xdr:cNvPr id="33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3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3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241</xdr:row>
      <xdr:rowOff>279400</xdr:rowOff>
    </xdr:from>
    <xdr:to>
      <xdr:col>10</xdr:col>
      <xdr:colOff>196850</xdr:colOff>
      <xdr:row>241</xdr:row>
      <xdr:rowOff>498475</xdr:rowOff>
    </xdr:to>
    <xdr:pic>
      <xdr:nvPicPr>
        <xdr:cNvPr id="33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3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3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241</xdr:row>
      <xdr:rowOff>257175</xdr:rowOff>
    </xdr:from>
    <xdr:to>
      <xdr:col>3</xdr:col>
      <xdr:colOff>514350</xdr:colOff>
      <xdr:row>241</xdr:row>
      <xdr:rowOff>476250</xdr:rowOff>
    </xdr:to>
    <xdr:pic>
      <xdr:nvPicPr>
        <xdr:cNvPr id="33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741351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241</xdr:row>
      <xdr:rowOff>279400</xdr:rowOff>
    </xdr:from>
    <xdr:to>
      <xdr:col>10</xdr:col>
      <xdr:colOff>196850</xdr:colOff>
      <xdr:row>241</xdr:row>
      <xdr:rowOff>498475</xdr:rowOff>
    </xdr:to>
    <xdr:pic>
      <xdr:nvPicPr>
        <xdr:cNvPr id="33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241</xdr:row>
      <xdr:rowOff>257175</xdr:rowOff>
    </xdr:from>
    <xdr:to>
      <xdr:col>10</xdr:col>
      <xdr:colOff>514350</xdr:colOff>
      <xdr:row>241</xdr:row>
      <xdr:rowOff>476250</xdr:rowOff>
    </xdr:to>
    <xdr:pic>
      <xdr:nvPicPr>
        <xdr:cNvPr id="33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741351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3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241</xdr:row>
      <xdr:rowOff>257175</xdr:rowOff>
    </xdr:from>
    <xdr:to>
      <xdr:col>3</xdr:col>
      <xdr:colOff>514350</xdr:colOff>
      <xdr:row>241</xdr:row>
      <xdr:rowOff>476250</xdr:rowOff>
    </xdr:to>
    <xdr:pic>
      <xdr:nvPicPr>
        <xdr:cNvPr id="33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741351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3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241</xdr:row>
      <xdr:rowOff>279400</xdr:rowOff>
    </xdr:from>
    <xdr:to>
      <xdr:col>10</xdr:col>
      <xdr:colOff>196850</xdr:colOff>
      <xdr:row>241</xdr:row>
      <xdr:rowOff>498475</xdr:rowOff>
    </xdr:to>
    <xdr:pic>
      <xdr:nvPicPr>
        <xdr:cNvPr id="33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3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3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241</xdr:row>
      <xdr:rowOff>279400</xdr:rowOff>
    </xdr:from>
    <xdr:to>
      <xdr:col>10</xdr:col>
      <xdr:colOff>196850</xdr:colOff>
      <xdr:row>241</xdr:row>
      <xdr:rowOff>498475</xdr:rowOff>
    </xdr:to>
    <xdr:pic>
      <xdr:nvPicPr>
        <xdr:cNvPr id="33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241</xdr:row>
      <xdr:rowOff>279400</xdr:rowOff>
    </xdr:from>
    <xdr:to>
      <xdr:col>10</xdr:col>
      <xdr:colOff>196850</xdr:colOff>
      <xdr:row>241</xdr:row>
      <xdr:rowOff>498475</xdr:rowOff>
    </xdr:to>
    <xdr:pic>
      <xdr:nvPicPr>
        <xdr:cNvPr id="34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241</xdr:row>
      <xdr:rowOff>279400</xdr:rowOff>
    </xdr:from>
    <xdr:to>
      <xdr:col>10</xdr:col>
      <xdr:colOff>196850</xdr:colOff>
      <xdr:row>241</xdr:row>
      <xdr:rowOff>498475</xdr:rowOff>
    </xdr:to>
    <xdr:pic>
      <xdr:nvPicPr>
        <xdr:cNvPr id="34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241</xdr:row>
      <xdr:rowOff>279400</xdr:rowOff>
    </xdr:from>
    <xdr:to>
      <xdr:col>10</xdr:col>
      <xdr:colOff>196850</xdr:colOff>
      <xdr:row>241</xdr:row>
      <xdr:rowOff>498475</xdr:rowOff>
    </xdr:to>
    <xdr:pic>
      <xdr:nvPicPr>
        <xdr:cNvPr id="34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241</xdr:row>
      <xdr:rowOff>279400</xdr:rowOff>
    </xdr:from>
    <xdr:to>
      <xdr:col>10</xdr:col>
      <xdr:colOff>196850</xdr:colOff>
      <xdr:row>241</xdr:row>
      <xdr:rowOff>498475</xdr:rowOff>
    </xdr:to>
    <xdr:pic>
      <xdr:nvPicPr>
        <xdr:cNvPr id="34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241</xdr:row>
      <xdr:rowOff>279400</xdr:rowOff>
    </xdr:from>
    <xdr:to>
      <xdr:col>10</xdr:col>
      <xdr:colOff>196850</xdr:colOff>
      <xdr:row>241</xdr:row>
      <xdr:rowOff>498475</xdr:rowOff>
    </xdr:to>
    <xdr:pic>
      <xdr:nvPicPr>
        <xdr:cNvPr id="34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241</xdr:row>
      <xdr:rowOff>257175</xdr:rowOff>
    </xdr:from>
    <xdr:to>
      <xdr:col>3</xdr:col>
      <xdr:colOff>514350</xdr:colOff>
      <xdr:row>241</xdr:row>
      <xdr:rowOff>476250</xdr:rowOff>
    </xdr:to>
    <xdr:pic>
      <xdr:nvPicPr>
        <xdr:cNvPr id="34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741351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241</xdr:row>
      <xdr:rowOff>279400</xdr:rowOff>
    </xdr:from>
    <xdr:to>
      <xdr:col>10</xdr:col>
      <xdr:colOff>196850</xdr:colOff>
      <xdr:row>241</xdr:row>
      <xdr:rowOff>498475</xdr:rowOff>
    </xdr:to>
    <xdr:pic>
      <xdr:nvPicPr>
        <xdr:cNvPr id="34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241</xdr:row>
      <xdr:rowOff>257175</xdr:rowOff>
    </xdr:from>
    <xdr:to>
      <xdr:col>10</xdr:col>
      <xdr:colOff>514350</xdr:colOff>
      <xdr:row>241</xdr:row>
      <xdr:rowOff>476250</xdr:rowOff>
    </xdr:to>
    <xdr:pic>
      <xdr:nvPicPr>
        <xdr:cNvPr id="34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741351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241</xdr:row>
      <xdr:rowOff>257175</xdr:rowOff>
    </xdr:from>
    <xdr:to>
      <xdr:col>3</xdr:col>
      <xdr:colOff>514350</xdr:colOff>
      <xdr:row>241</xdr:row>
      <xdr:rowOff>476250</xdr:rowOff>
    </xdr:to>
    <xdr:pic>
      <xdr:nvPicPr>
        <xdr:cNvPr id="34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741351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241</xdr:row>
      <xdr:rowOff>279400</xdr:rowOff>
    </xdr:from>
    <xdr:to>
      <xdr:col>10</xdr:col>
      <xdr:colOff>196850</xdr:colOff>
      <xdr:row>241</xdr:row>
      <xdr:rowOff>498475</xdr:rowOff>
    </xdr:to>
    <xdr:pic>
      <xdr:nvPicPr>
        <xdr:cNvPr id="34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241</xdr:row>
      <xdr:rowOff>279400</xdr:rowOff>
    </xdr:from>
    <xdr:to>
      <xdr:col>10</xdr:col>
      <xdr:colOff>196850</xdr:colOff>
      <xdr:row>241</xdr:row>
      <xdr:rowOff>498475</xdr:rowOff>
    </xdr:to>
    <xdr:pic>
      <xdr:nvPicPr>
        <xdr:cNvPr id="34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241</xdr:row>
      <xdr:rowOff>279400</xdr:rowOff>
    </xdr:from>
    <xdr:to>
      <xdr:col>10</xdr:col>
      <xdr:colOff>196850</xdr:colOff>
      <xdr:row>241</xdr:row>
      <xdr:rowOff>498475</xdr:rowOff>
    </xdr:to>
    <xdr:pic>
      <xdr:nvPicPr>
        <xdr:cNvPr id="34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241</xdr:row>
      <xdr:rowOff>279400</xdr:rowOff>
    </xdr:from>
    <xdr:to>
      <xdr:col>10</xdr:col>
      <xdr:colOff>196850</xdr:colOff>
      <xdr:row>241</xdr:row>
      <xdr:rowOff>498475</xdr:rowOff>
    </xdr:to>
    <xdr:pic>
      <xdr:nvPicPr>
        <xdr:cNvPr id="34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241</xdr:row>
      <xdr:rowOff>279400</xdr:rowOff>
    </xdr:from>
    <xdr:to>
      <xdr:col>10</xdr:col>
      <xdr:colOff>196850</xdr:colOff>
      <xdr:row>241</xdr:row>
      <xdr:rowOff>498475</xdr:rowOff>
    </xdr:to>
    <xdr:pic>
      <xdr:nvPicPr>
        <xdr:cNvPr id="34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241</xdr:row>
      <xdr:rowOff>257175</xdr:rowOff>
    </xdr:from>
    <xdr:to>
      <xdr:col>3</xdr:col>
      <xdr:colOff>514350</xdr:colOff>
      <xdr:row>241</xdr:row>
      <xdr:rowOff>476250</xdr:rowOff>
    </xdr:to>
    <xdr:pic>
      <xdr:nvPicPr>
        <xdr:cNvPr id="34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741351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241</xdr:row>
      <xdr:rowOff>279400</xdr:rowOff>
    </xdr:from>
    <xdr:to>
      <xdr:col>10</xdr:col>
      <xdr:colOff>196850</xdr:colOff>
      <xdr:row>241</xdr:row>
      <xdr:rowOff>498475</xdr:rowOff>
    </xdr:to>
    <xdr:pic>
      <xdr:nvPicPr>
        <xdr:cNvPr id="34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241</xdr:row>
      <xdr:rowOff>257175</xdr:rowOff>
    </xdr:from>
    <xdr:to>
      <xdr:col>10</xdr:col>
      <xdr:colOff>514350</xdr:colOff>
      <xdr:row>241</xdr:row>
      <xdr:rowOff>476250</xdr:rowOff>
    </xdr:to>
    <xdr:pic>
      <xdr:nvPicPr>
        <xdr:cNvPr id="34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741351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241</xdr:row>
      <xdr:rowOff>257175</xdr:rowOff>
    </xdr:from>
    <xdr:to>
      <xdr:col>3</xdr:col>
      <xdr:colOff>514350</xdr:colOff>
      <xdr:row>241</xdr:row>
      <xdr:rowOff>476250</xdr:rowOff>
    </xdr:to>
    <xdr:pic>
      <xdr:nvPicPr>
        <xdr:cNvPr id="34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741351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241</xdr:row>
      <xdr:rowOff>279400</xdr:rowOff>
    </xdr:from>
    <xdr:to>
      <xdr:col>10</xdr:col>
      <xdr:colOff>196850</xdr:colOff>
      <xdr:row>241</xdr:row>
      <xdr:rowOff>498475</xdr:rowOff>
    </xdr:to>
    <xdr:pic>
      <xdr:nvPicPr>
        <xdr:cNvPr id="34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241</xdr:row>
      <xdr:rowOff>279400</xdr:rowOff>
    </xdr:from>
    <xdr:to>
      <xdr:col>10</xdr:col>
      <xdr:colOff>196850</xdr:colOff>
      <xdr:row>241</xdr:row>
      <xdr:rowOff>498475</xdr:rowOff>
    </xdr:to>
    <xdr:pic>
      <xdr:nvPicPr>
        <xdr:cNvPr id="34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241</xdr:row>
      <xdr:rowOff>279400</xdr:rowOff>
    </xdr:from>
    <xdr:to>
      <xdr:col>10</xdr:col>
      <xdr:colOff>196850</xdr:colOff>
      <xdr:row>241</xdr:row>
      <xdr:rowOff>498475</xdr:rowOff>
    </xdr:to>
    <xdr:pic>
      <xdr:nvPicPr>
        <xdr:cNvPr id="34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241</xdr:row>
      <xdr:rowOff>257175</xdr:rowOff>
    </xdr:from>
    <xdr:to>
      <xdr:col>3</xdr:col>
      <xdr:colOff>514350</xdr:colOff>
      <xdr:row>241</xdr:row>
      <xdr:rowOff>476250</xdr:rowOff>
    </xdr:to>
    <xdr:pic>
      <xdr:nvPicPr>
        <xdr:cNvPr id="34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741351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241</xdr:row>
      <xdr:rowOff>279400</xdr:rowOff>
    </xdr:from>
    <xdr:to>
      <xdr:col>10</xdr:col>
      <xdr:colOff>196850</xdr:colOff>
      <xdr:row>241</xdr:row>
      <xdr:rowOff>498475</xdr:rowOff>
    </xdr:to>
    <xdr:pic>
      <xdr:nvPicPr>
        <xdr:cNvPr id="34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241</xdr:row>
      <xdr:rowOff>257175</xdr:rowOff>
    </xdr:from>
    <xdr:to>
      <xdr:col>10</xdr:col>
      <xdr:colOff>514350</xdr:colOff>
      <xdr:row>241</xdr:row>
      <xdr:rowOff>476250</xdr:rowOff>
    </xdr:to>
    <xdr:pic>
      <xdr:nvPicPr>
        <xdr:cNvPr id="34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741351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241</xdr:row>
      <xdr:rowOff>257175</xdr:rowOff>
    </xdr:from>
    <xdr:to>
      <xdr:col>3</xdr:col>
      <xdr:colOff>514350</xdr:colOff>
      <xdr:row>241</xdr:row>
      <xdr:rowOff>476250</xdr:rowOff>
    </xdr:to>
    <xdr:pic>
      <xdr:nvPicPr>
        <xdr:cNvPr id="34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741351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241</xdr:row>
      <xdr:rowOff>279400</xdr:rowOff>
    </xdr:from>
    <xdr:to>
      <xdr:col>10</xdr:col>
      <xdr:colOff>196850</xdr:colOff>
      <xdr:row>241</xdr:row>
      <xdr:rowOff>498475</xdr:rowOff>
    </xdr:to>
    <xdr:pic>
      <xdr:nvPicPr>
        <xdr:cNvPr id="34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241</xdr:row>
      <xdr:rowOff>279400</xdr:rowOff>
    </xdr:from>
    <xdr:to>
      <xdr:col>10</xdr:col>
      <xdr:colOff>196850</xdr:colOff>
      <xdr:row>241</xdr:row>
      <xdr:rowOff>498475</xdr:rowOff>
    </xdr:to>
    <xdr:pic>
      <xdr:nvPicPr>
        <xdr:cNvPr id="34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241</xdr:row>
      <xdr:rowOff>279400</xdr:rowOff>
    </xdr:from>
    <xdr:to>
      <xdr:col>10</xdr:col>
      <xdr:colOff>196850</xdr:colOff>
      <xdr:row>241</xdr:row>
      <xdr:rowOff>498475</xdr:rowOff>
    </xdr:to>
    <xdr:pic>
      <xdr:nvPicPr>
        <xdr:cNvPr id="34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241</xdr:row>
      <xdr:rowOff>279400</xdr:rowOff>
    </xdr:from>
    <xdr:to>
      <xdr:col>10</xdr:col>
      <xdr:colOff>196850</xdr:colOff>
      <xdr:row>241</xdr:row>
      <xdr:rowOff>498475</xdr:rowOff>
    </xdr:to>
    <xdr:pic>
      <xdr:nvPicPr>
        <xdr:cNvPr id="34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241</xdr:row>
      <xdr:rowOff>279400</xdr:rowOff>
    </xdr:from>
    <xdr:to>
      <xdr:col>10</xdr:col>
      <xdr:colOff>196850</xdr:colOff>
      <xdr:row>241</xdr:row>
      <xdr:rowOff>498475</xdr:rowOff>
    </xdr:to>
    <xdr:pic>
      <xdr:nvPicPr>
        <xdr:cNvPr id="34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241</xdr:row>
      <xdr:rowOff>257175</xdr:rowOff>
    </xdr:from>
    <xdr:to>
      <xdr:col>3</xdr:col>
      <xdr:colOff>514350</xdr:colOff>
      <xdr:row>241</xdr:row>
      <xdr:rowOff>476250</xdr:rowOff>
    </xdr:to>
    <xdr:pic>
      <xdr:nvPicPr>
        <xdr:cNvPr id="34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741351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241</xdr:row>
      <xdr:rowOff>279400</xdr:rowOff>
    </xdr:from>
    <xdr:to>
      <xdr:col>10</xdr:col>
      <xdr:colOff>196850</xdr:colOff>
      <xdr:row>241</xdr:row>
      <xdr:rowOff>498475</xdr:rowOff>
    </xdr:to>
    <xdr:pic>
      <xdr:nvPicPr>
        <xdr:cNvPr id="34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241</xdr:row>
      <xdr:rowOff>257175</xdr:rowOff>
    </xdr:from>
    <xdr:to>
      <xdr:col>10</xdr:col>
      <xdr:colOff>514350</xdr:colOff>
      <xdr:row>241</xdr:row>
      <xdr:rowOff>476250</xdr:rowOff>
    </xdr:to>
    <xdr:pic>
      <xdr:nvPicPr>
        <xdr:cNvPr id="34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741351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241</xdr:row>
      <xdr:rowOff>257175</xdr:rowOff>
    </xdr:from>
    <xdr:to>
      <xdr:col>3</xdr:col>
      <xdr:colOff>514350</xdr:colOff>
      <xdr:row>241</xdr:row>
      <xdr:rowOff>476250</xdr:rowOff>
    </xdr:to>
    <xdr:pic>
      <xdr:nvPicPr>
        <xdr:cNvPr id="34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741351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241</xdr:row>
      <xdr:rowOff>279400</xdr:rowOff>
    </xdr:from>
    <xdr:to>
      <xdr:col>10</xdr:col>
      <xdr:colOff>196850</xdr:colOff>
      <xdr:row>241</xdr:row>
      <xdr:rowOff>498475</xdr:rowOff>
    </xdr:to>
    <xdr:pic>
      <xdr:nvPicPr>
        <xdr:cNvPr id="34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241</xdr:row>
      <xdr:rowOff>279400</xdr:rowOff>
    </xdr:from>
    <xdr:to>
      <xdr:col>10</xdr:col>
      <xdr:colOff>196850</xdr:colOff>
      <xdr:row>241</xdr:row>
      <xdr:rowOff>498475</xdr:rowOff>
    </xdr:to>
    <xdr:pic>
      <xdr:nvPicPr>
        <xdr:cNvPr id="34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241</xdr:row>
      <xdr:rowOff>279400</xdr:rowOff>
    </xdr:from>
    <xdr:to>
      <xdr:col>3</xdr:col>
      <xdr:colOff>196850</xdr:colOff>
      <xdr:row>241</xdr:row>
      <xdr:rowOff>498475</xdr:rowOff>
    </xdr:to>
    <xdr:pic>
      <xdr:nvPicPr>
        <xdr:cNvPr id="34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4157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241</xdr:row>
      <xdr:rowOff>228600</xdr:rowOff>
    </xdr:from>
    <xdr:to>
      <xdr:col>3</xdr:col>
      <xdr:colOff>260350</xdr:colOff>
      <xdr:row>241</xdr:row>
      <xdr:rowOff>447675</xdr:rowOff>
    </xdr:to>
    <xdr:pic>
      <xdr:nvPicPr>
        <xdr:cNvPr id="34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741065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241</xdr:row>
      <xdr:rowOff>231775</xdr:rowOff>
    </xdr:from>
    <xdr:to>
      <xdr:col>3</xdr:col>
      <xdr:colOff>539750</xdr:colOff>
      <xdr:row>241</xdr:row>
      <xdr:rowOff>450850</xdr:rowOff>
    </xdr:to>
    <xdr:pic>
      <xdr:nvPicPr>
        <xdr:cNvPr id="34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741097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241</xdr:row>
      <xdr:rowOff>228600</xdr:rowOff>
    </xdr:from>
    <xdr:to>
      <xdr:col>10</xdr:col>
      <xdr:colOff>260350</xdr:colOff>
      <xdr:row>241</xdr:row>
      <xdr:rowOff>447675</xdr:rowOff>
    </xdr:to>
    <xdr:pic>
      <xdr:nvPicPr>
        <xdr:cNvPr id="34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741065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241</xdr:row>
      <xdr:rowOff>231775</xdr:rowOff>
    </xdr:from>
    <xdr:to>
      <xdr:col>10</xdr:col>
      <xdr:colOff>539750</xdr:colOff>
      <xdr:row>241</xdr:row>
      <xdr:rowOff>450850</xdr:rowOff>
    </xdr:to>
    <xdr:pic>
      <xdr:nvPicPr>
        <xdr:cNvPr id="34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741097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241</xdr:row>
      <xdr:rowOff>228600</xdr:rowOff>
    </xdr:from>
    <xdr:to>
      <xdr:col>3</xdr:col>
      <xdr:colOff>260350</xdr:colOff>
      <xdr:row>241</xdr:row>
      <xdr:rowOff>447675</xdr:rowOff>
    </xdr:to>
    <xdr:pic>
      <xdr:nvPicPr>
        <xdr:cNvPr id="34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741065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241</xdr:row>
      <xdr:rowOff>231775</xdr:rowOff>
    </xdr:from>
    <xdr:to>
      <xdr:col>3</xdr:col>
      <xdr:colOff>539750</xdr:colOff>
      <xdr:row>241</xdr:row>
      <xdr:rowOff>450850</xdr:rowOff>
    </xdr:to>
    <xdr:pic>
      <xdr:nvPicPr>
        <xdr:cNvPr id="34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741097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241</xdr:row>
      <xdr:rowOff>228600</xdr:rowOff>
    </xdr:from>
    <xdr:to>
      <xdr:col>3</xdr:col>
      <xdr:colOff>260350</xdr:colOff>
      <xdr:row>241</xdr:row>
      <xdr:rowOff>447675</xdr:rowOff>
    </xdr:to>
    <xdr:pic>
      <xdr:nvPicPr>
        <xdr:cNvPr id="34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741065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241</xdr:row>
      <xdr:rowOff>231775</xdr:rowOff>
    </xdr:from>
    <xdr:to>
      <xdr:col>3</xdr:col>
      <xdr:colOff>539750</xdr:colOff>
      <xdr:row>241</xdr:row>
      <xdr:rowOff>450850</xdr:rowOff>
    </xdr:to>
    <xdr:pic>
      <xdr:nvPicPr>
        <xdr:cNvPr id="34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741097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241</xdr:row>
      <xdr:rowOff>228600</xdr:rowOff>
    </xdr:from>
    <xdr:to>
      <xdr:col>10</xdr:col>
      <xdr:colOff>260350</xdr:colOff>
      <xdr:row>241</xdr:row>
      <xdr:rowOff>447675</xdr:rowOff>
    </xdr:to>
    <xdr:pic>
      <xdr:nvPicPr>
        <xdr:cNvPr id="34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741065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241</xdr:row>
      <xdr:rowOff>231775</xdr:rowOff>
    </xdr:from>
    <xdr:to>
      <xdr:col>10</xdr:col>
      <xdr:colOff>539750</xdr:colOff>
      <xdr:row>241</xdr:row>
      <xdr:rowOff>450850</xdr:rowOff>
    </xdr:to>
    <xdr:pic>
      <xdr:nvPicPr>
        <xdr:cNvPr id="34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741097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241</xdr:row>
      <xdr:rowOff>228600</xdr:rowOff>
    </xdr:from>
    <xdr:to>
      <xdr:col>3</xdr:col>
      <xdr:colOff>260350</xdr:colOff>
      <xdr:row>241</xdr:row>
      <xdr:rowOff>447675</xdr:rowOff>
    </xdr:to>
    <xdr:pic>
      <xdr:nvPicPr>
        <xdr:cNvPr id="34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741065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241</xdr:row>
      <xdr:rowOff>287804</xdr:rowOff>
    </xdr:from>
    <xdr:to>
      <xdr:col>3</xdr:col>
      <xdr:colOff>465044</xdr:colOff>
      <xdr:row>241</xdr:row>
      <xdr:rowOff>506879</xdr:rowOff>
    </xdr:to>
    <xdr:pic>
      <xdr:nvPicPr>
        <xdr:cNvPr id="34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0528" y="17416574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241</xdr:row>
      <xdr:rowOff>228600</xdr:rowOff>
    </xdr:from>
    <xdr:to>
      <xdr:col>10</xdr:col>
      <xdr:colOff>260350</xdr:colOff>
      <xdr:row>241</xdr:row>
      <xdr:rowOff>447675</xdr:rowOff>
    </xdr:to>
    <xdr:pic>
      <xdr:nvPicPr>
        <xdr:cNvPr id="34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741065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241</xdr:row>
      <xdr:rowOff>231775</xdr:rowOff>
    </xdr:from>
    <xdr:to>
      <xdr:col>10</xdr:col>
      <xdr:colOff>539750</xdr:colOff>
      <xdr:row>241</xdr:row>
      <xdr:rowOff>450850</xdr:rowOff>
    </xdr:to>
    <xdr:pic>
      <xdr:nvPicPr>
        <xdr:cNvPr id="34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741097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245</xdr:row>
      <xdr:rowOff>279400</xdr:rowOff>
    </xdr:from>
    <xdr:to>
      <xdr:col>10</xdr:col>
      <xdr:colOff>196850</xdr:colOff>
      <xdr:row>245</xdr:row>
      <xdr:rowOff>498475</xdr:rowOff>
    </xdr:to>
    <xdr:pic>
      <xdr:nvPicPr>
        <xdr:cNvPr id="34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7052194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245</xdr:row>
      <xdr:rowOff>257175</xdr:rowOff>
    </xdr:from>
    <xdr:to>
      <xdr:col>10</xdr:col>
      <xdr:colOff>514350</xdr:colOff>
      <xdr:row>245</xdr:row>
      <xdr:rowOff>476250</xdr:rowOff>
    </xdr:to>
    <xdr:pic>
      <xdr:nvPicPr>
        <xdr:cNvPr id="35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7702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245</xdr:row>
      <xdr:rowOff>279400</xdr:rowOff>
    </xdr:from>
    <xdr:to>
      <xdr:col>3</xdr:col>
      <xdr:colOff>196850</xdr:colOff>
      <xdr:row>245</xdr:row>
      <xdr:rowOff>498475</xdr:rowOff>
    </xdr:to>
    <xdr:pic>
      <xdr:nvPicPr>
        <xdr:cNvPr id="35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7052194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245</xdr:row>
      <xdr:rowOff>257175</xdr:rowOff>
    </xdr:from>
    <xdr:to>
      <xdr:col>3</xdr:col>
      <xdr:colOff>514350</xdr:colOff>
      <xdr:row>245</xdr:row>
      <xdr:rowOff>476250</xdr:rowOff>
    </xdr:to>
    <xdr:pic>
      <xdr:nvPicPr>
        <xdr:cNvPr id="35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7702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245</xdr:row>
      <xdr:rowOff>279400</xdr:rowOff>
    </xdr:from>
    <xdr:to>
      <xdr:col>3</xdr:col>
      <xdr:colOff>196850</xdr:colOff>
      <xdr:row>245</xdr:row>
      <xdr:rowOff>498475</xdr:rowOff>
    </xdr:to>
    <xdr:pic>
      <xdr:nvPicPr>
        <xdr:cNvPr id="35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7052194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245</xdr:row>
      <xdr:rowOff>257175</xdr:rowOff>
    </xdr:from>
    <xdr:to>
      <xdr:col>3</xdr:col>
      <xdr:colOff>514350</xdr:colOff>
      <xdr:row>245</xdr:row>
      <xdr:rowOff>476250</xdr:rowOff>
    </xdr:to>
    <xdr:pic>
      <xdr:nvPicPr>
        <xdr:cNvPr id="35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7702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245</xdr:row>
      <xdr:rowOff>279400</xdr:rowOff>
    </xdr:from>
    <xdr:to>
      <xdr:col>10</xdr:col>
      <xdr:colOff>196850</xdr:colOff>
      <xdr:row>245</xdr:row>
      <xdr:rowOff>498475</xdr:rowOff>
    </xdr:to>
    <xdr:pic>
      <xdr:nvPicPr>
        <xdr:cNvPr id="35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77052194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245</xdr:row>
      <xdr:rowOff>257175</xdr:rowOff>
    </xdr:from>
    <xdr:to>
      <xdr:col>10</xdr:col>
      <xdr:colOff>514350</xdr:colOff>
      <xdr:row>245</xdr:row>
      <xdr:rowOff>476250</xdr:rowOff>
    </xdr:to>
    <xdr:pic>
      <xdr:nvPicPr>
        <xdr:cNvPr id="35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7702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245</xdr:row>
      <xdr:rowOff>279400</xdr:rowOff>
    </xdr:from>
    <xdr:to>
      <xdr:col>3</xdr:col>
      <xdr:colOff>196850</xdr:colOff>
      <xdr:row>245</xdr:row>
      <xdr:rowOff>498475</xdr:rowOff>
    </xdr:to>
    <xdr:pic>
      <xdr:nvPicPr>
        <xdr:cNvPr id="35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7052194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245</xdr:row>
      <xdr:rowOff>257175</xdr:rowOff>
    </xdr:from>
    <xdr:to>
      <xdr:col>3</xdr:col>
      <xdr:colOff>514350</xdr:colOff>
      <xdr:row>245</xdr:row>
      <xdr:rowOff>476250</xdr:rowOff>
    </xdr:to>
    <xdr:pic>
      <xdr:nvPicPr>
        <xdr:cNvPr id="35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7702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245</xdr:row>
      <xdr:rowOff>279400</xdr:rowOff>
    </xdr:from>
    <xdr:to>
      <xdr:col>3</xdr:col>
      <xdr:colOff>196850</xdr:colOff>
      <xdr:row>245</xdr:row>
      <xdr:rowOff>498475</xdr:rowOff>
    </xdr:to>
    <xdr:pic>
      <xdr:nvPicPr>
        <xdr:cNvPr id="35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77052194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245</xdr:row>
      <xdr:rowOff>257175</xdr:rowOff>
    </xdr:from>
    <xdr:to>
      <xdr:col>3</xdr:col>
      <xdr:colOff>514350</xdr:colOff>
      <xdr:row>245</xdr:row>
      <xdr:rowOff>476250</xdr:rowOff>
    </xdr:to>
    <xdr:pic>
      <xdr:nvPicPr>
        <xdr:cNvPr id="35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7702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250</xdr:row>
      <xdr:rowOff>279400</xdr:rowOff>
    </xdr:from>
    <xdr:to>
      <xdr:col>10</xdr:col>
      <xdr:colOff>196850</xdr:colOff>
      <xdr:row>250</xdr:row>
      <xdr:rowOff>498475</xdr:rowOff>
    </xdr:to>
    <xdr:pic>
      <xdr:nvPicPr>
        <xdr:cNvPr id="35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250</xdr:row>
      <xdr:rowOff>257175</xdr:rowOff>
    </xdr:from>
    <xdr:to>
      <xdr:col>10</xdr:col>
      <xdr:colOff>514350</xdr:colOff>
      <xdr:row>250</xdr:row>
      <xdr:rowOff>476250</xdr:rowOff>
    </xdr:to>
    <xdr:pic>
      <xdr:nvPicPr>
        <xdr:cNvPr id="35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80970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250</xdr:row>
      <xdr:rowOff>257175</xdr:rowOff>
    </xdr:from>
    <xdr:to>
      <xdr:col>3</xdr:col>
      <xdr:colOff>514350</xdr:colOff>
      <xdr:row>250</xdr:row>
      <xdr:rowOff>476250</xdr:rowOff>
    </xdr:to>
    <xdr:pic>
      <xdr:nvPicPr>
        <xdr:cNvPr id="35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80970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250</xdr:row>
      <xdr:rowOff>257175</xdr:rowOff>
    </xdr:from>
    <xdr:to>
      <xdr:col>3</xdr:col>
      <xdr:colOff>514350</xdr:colOff>
      <xdr:row>250</xdr:row>
      <xdr:rowOff>476250</xdr:rowOff>
    </xdr:to>
    <xdr:pic>
      <xdr:nvPicPr>
        <xdr:cNvPr id="35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80970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250</xdr:row>
      <xdr:rowOff>279400</xdr:rowOff>
    </xdr:from>
    <xdr:to>
      <xdr:col>10</xdr:col>
      <xdr:colOff>196850</xdr:colOff>
      <xdr:row>250</xdr:row>
      <xdr:rowOff>498475</xdr:rowOff>
    </xdr:to>
    <xdr:pic>
      <xdr:nvPicPr>
        <xdr:cNvPr id="35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250</xdr:row>
      <xdr:rowOff>257175</xdr:rowOff>
    </xdr:from>
    <xdr:to>
      <xdr:col>10</xdr:col>
      <xdr:colOff>514350</xdr:colOff>
      <xdr:row>250</xdr:row>
      <xdr:rowOff>476250</xdr:rowOff>
    </xdr:to>
    <xdr:pic>
      <xdr:nvPicPr>
        <xdr:cNvPr id="35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80970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250</xdr:row>
      <xdr:rowOff>257175</xdr:rowOff>
    </xdr:from>
    <xdr:to>
      <xdr:col>3</xdr:col>
      <xdr:colOff>514350</xdr:colOff>
      <xdr:row>250</xdr:row>
      <xdr:rowOff>476250</xdr:rowOff>
    </xdr:to>
    <xdr:pic>
      <xdr:nvPicPr>
        <xdr:cNvPr id="35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80970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250</xdr:row>
      <xdr:rowOff>257175</xdr:rowOff>
    </xdr:from>
    <xdr:to>
      <xdr:col>3</xdr:col>
      <xdr:colOff>514350</xdr:colOff>
      <xdr:row>250</xdr:row>
      <xdr:rowOff>476250</xdr:rowOff>
    </xdr:to>
    <xdr:pic>
      <xdr:nvPicPr>
        <xdr:cNvPr id="35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80970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250</xdr:row>
      <xdr:rowOff>279400</xdr:rowOff>
    </xdr:from>
    <xdr:to>
      <xdr:col>10</xdr:col>
      <xdr:colOff>196850</xdr:colOff>
      <xdr:row>250</xdr:row>
      <xdr:rowOff>498475</xdr:rowOff>
    </xdr:to>
    <xdr:pic>
      <xdr:nvPicPr>
        <xdr:cNvPr id="35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250</xdr:row>
      <xdr:rowOff>257175</xdr:rowOff>
    </xdr:from>
    <xdr:to>
      <xdr:col>10</xdr:col>
      <xdr:colOff>514350</xdr:colOff>
      <xdr:row>250</xdr:row>
      <xdr:rowOff>476250</xdr:rowOff>
    </xdr:to>
    <xdr:pic>
      <xdr:nvPicPr>
        <xdr:cNvPr id="35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80970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250</xdr:row>
      <xdr:rowOff>257175</xdr:rowOff>
    </xdr:from>
    <xdr:to>
      <xdr:col>3</xdr:col>
      <xdr:colOff>514350</xdr:colOff>
      <xdr:row>250</xdr:row>
      <xdr:rowOff>476250</xdr:rowOff>
    </xdr:to>
    <xdr:pic>
      <xdr:nvPicPr>
        <xdr:cNvPr id="35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80970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250</xdr:row>
      <xdr:rowOff>257175</xdr:rowOff>
    </xdr:from>
    <xdr:to>
      <xdr:col>3</xdr:col>
      <xdr:colOff>514350</xdr:colOff>
      <xdr:row>250</xdr:row>
      <xdr:rowOff>476250</xdr:rowOff>
    </xdr:to>
    <xdr:pic>
      <xdr:nvPicPr>
        <xdr:cNvPr id="35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80970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250</xdr:row>
      <xdr:rowOff>279400</xdr:rowOff>
    </xdr:from>
    <xdr:to>
      <xdr:col>10</xdr:col>
      <xdr:colOff>196850</xdr:colOff>
      <xdr:row>250</xdr:row>
      <xdr:rowOff>498475</xdr:rowOff>
    </xdr:to>
    <xdr:pic>
      <xdr:nvPicPr>
        <xdr:cNvPr id="35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250</xdr:row>
      <xdr:rowOff>257175</xdr:rowOff>
    </xdr:from>
    <xdr:to>
      <xdr:col>10</xdr:col>
      <xdr:colOff>514350</xdr:colOff>
      <xdr:row>250</xdr:row>
      <xdr:rowOff>476250</xdr:rowOff>
    </xdr:to>
    <xdr:pic>
      <xdr:nvPicPr>
        <xdr:cNvPr id="35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80970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250</xdr:row>
      <xdr:rowOff>257175</xdr:rowOff>
    </xdr:from>
    <xdr:to>
      <xdr:col>3</xdr:col>
      <xdr:colOff>514350</xdr:colOff>
      <xdr:row>250</xdr:row>
      <xdr:rowOff>476250</xdr:rowOff>
    </xdr:to>
    <xdr:pic>
      <xdr:nvPicPr>
        <xdr:cNvPr id="35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80970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250</xdr:row>
      <xdr:rowOff>257175</xdr:rowOff>
    </xdr:from>
    <xdr:to>
      <xdr:col>3</xdr:col>
      <xdr:colOff>514350</xdr:colOff>
      <xdr:row>250</xdr:row>
      <xdr:rowOff>476250</xdr:rowOff>
    </xdr:to>
    <xdr:pic>
      <xdr:nvPicPr>
        <xdr:cNvPr id="35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80970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250</xdr:row>
      <xdr:rowOff>279400</xdr:rowOff>
    </xdr:from>
    <xdr:to>
      <xdr:col>10</xdr:col>
      <xdr:colOff>196850</xdr:colOff>
      <xdr:row>250</xdr:row>
      <xdr:rowOff>498475</xdr:rowOff>
    </xdr:to>
    <xdr:pic>
      <xdr:nvPicPr>
        <xdr:cNvPr id="35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250</xdr:row>
      <xdr:rowOff>279400</xdr:rowOff>
    </xdr:from>
    <xdr:to>
      <xdr:col>10</xdr:col>
      <xdr:colOff>196850</xdr:colOff>
      <xdr:row>250</xdr:row>
      <xdr:rowOff>498475</xdr:rowOff>
    </xdr:to>
    <xdr:pic>
      <xdr:nvPicPr>
        <xdr:cNvPr id="35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250</xdr:row>
      <xdr:rowOff>279400</xdr:rowOff>
    </xdr:from>
    <xdr:to>
      <xdr:col>10</xdr:col>
      <xdr:colOff>196850</xdr:colOff>
      <xdr:row>250</xdr:row>
      <xdr:rowOff>498475</xdr:rowOff>
    </xdr:to>
    <xdr:pic>
      <xdr:nvPicPr>
        <xdr:cNvPr id="35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250</xdr:row>
      <xdr:rowOff>279400</xdr:rowOff>
    </xdr:from>
    <xdr:to>
      <xdr:col>10</xdr:col>
      <xdr:colOff>196850</xdr:colOff>
      <xdr:row>250</xdr:row>
      <xdr:rowOff>498475</xdr:rowOff>
    </xdr:to>
    <xdr:pic>
      <xdr:nvPicPr>
        <xdr:cNvPr id="35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250</xdr:row>
      <xdr:rowOff>279400</xdr:rowOff>
    </xdr:from>
    <xdr:to>
      <xdr:col>10</xdr:col>
      <xdr:colOff>196850</xdr:colOff>
      <xdr:row>250</xdr:row>
      <xdr:rowOff>498475</xdr:rowOff>
    </xdr:to>
    <xdr:pic>
      <xdr:nvPicPr>
        <xdr:cNvPr id="35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250</xdr:row>
      <xdr:rowOff>279400</xdr:rowOff>
    </xdr:from>
    <xdr:to>
      <xdr:col>10</xdr:col>
      <xdr:colOff>196850</xdr:colOff>
      <xdr:row>250</xdr:row>
      <xdr:rowOff>498475</xdr:rowOff>
    </xdr:to>
    <xdr:pic>
      <xdr:nvPicPr>
        <xdr:cNvPr id="35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250</xdr:row>
      <xdr:rowOff>279400</xdr:rowOff>
    </xdr:from>
    <xdr:to>
      <xdr:col>10</xdr:col>
      <xdr:colOff>196850</xdr:colOff>
      <xdr:row>250</xdr:row>
      <xdr:rowOff>498475</xdr:rowOff>
    </xdr:to>
    <xdr:pic>
      <xdr:nvPicPr>
        <xdr:cNvPr id="35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250</xdr:row>
      <xdr:rowOff>257175</xdr:rowOff>
    </xdr:from>
    <xdr:to>
      <xdr:col>3</xdr:col>
      <xdr:colOff>514350</xdr:colOff>
      <xdr:row>250</xdr:row>
      <xdr:rowOff>476250</xdr:rowOff>
    </xdr:to>
    <xdr:pic>
      <xdr:nvPicPr>
        <xdr:cNvPr id="35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80970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250</xdr:row>
      <xdr:rowOff>279400</xdr:rowOff>
    </xdr:from>
    <xdr:to>
      <xdr:col>10</xdr:col>
      <xdr:colOff>196850</xdr:colOff>
      <xdr:row>250</xdr:row>
      <xdr:rowOff>498475</xdr:rowOff>
    </xdr:to>
    <xdr:pic>
      <xdr:nvPicPr>
        <xdr:cNvPr id="35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250</xdr:row>
      <xdr:rowOff>257175</xdr:rowOff>
    </xdr:from>
    <xdr:to>
      <xdr:col>10</xdr:col>
      <xdr:colOff>514350</xdr:colOff>
      <xdr:row>250</xdr:row>
      <xdr:rowOff>476250</xdr:rowOff>
    </xdr:to>
    <xdr:pic>
      <xdr:nvPicPr>
        <xdr:cNvPr id="35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80970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250</xdr:row>
      <xdr:rowOff>257175</xdr:rowOff>
    </xdr:from>
    <xdr:to>
      <xdr:col>3</xdr:col>
      <xdr:colOff>514350</xdr:colOff>
      <xdr:row>250</xdr:row>
      <xdr:rowOff>476250</xdr:rowOff>
    </xdr:to>
    <xdr:pic>
      <xdr:nvPicPr>
        <xdr:cNvPr id="35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80970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250</xdr:row>
      <xdr:rowOff>279400</xdr:rowOff>
    </xdr:from>
    <xdr:to>
      <xdr:col>10</xdr:col>
      <xdr:colOff>196850</xdr:colOff>
      <xdr:row>250</xdr:row>
      <xdr:rowOff>498475</xdr:rowOff>
    </xdr:to>
    <xdr:pic>
      <xdr:nvPicPr>
        <xdr:cNvPr id="35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250</xdr:row>
      <xdr:rowOff>279400</xdr:rowOff>
    </xdr:from>
    <xdr:to>
      <xdr:col>10</xdr:col>
      <xdr:colOff>196850</xdr:colOff>
      <xdr:row>250</xdr:row>
      <xdr:rowOff>498475</xdr:rowOff>
    </xdr:to>
    <xdr:pic>
      <xdr:nvPicPr>
        <xdr:cNvPr id="35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250</xdr:row>
      <xdr:rowOff>279400</xdr:rowOff>
    </xdr:from>
    <xdr:to>
      <xdr:col>10</xdr:col>
      <xdr:colOff>196850</xdr:colOff>
      <xdr:row>250</xdr:row>
      <xdr:rowOff>498475</xdr:rowOff>
    </xdr:to>
    <xdr:pic>
      <xdr:nvPicPr>
        <xdr:cNvPr id="35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250</xdr:row>
      <xdr:rowOff>279400</xdr:rowOff>
    </xdr:from>
    <xdr:to>
      <xdr:col>10</xdr:col>
      <xdr:colOff>196850</xdr:colOff>
      <xdr:row>250</xdr:row>
      <xdr:rowOff>498475</xdr:rowOff>
    </xdr:to>
    <xdr:pic>
      <xdr:nvPicPr>
        <xdr:cNvPr id="35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250</xdr:row>
      <xdr:rowOff>279400</xdr:rowOff>
    </xdr:from>
    <xdr:to>
      <xdr:col>10</xdr:col>
      <xdr:colOff>196850</xdr:colOff>
      <xdr:row>250</xdr:row>
      <xdr:rowOff>498475</xdr:rowOff>
    </xdr:to>
    <xdr:pic>
      <xdr:nvPicPr>
        <xdr:cNvPr id="35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250</xdr:row>
      <xdr:rowOff>279400</xdr:rowOff>
    </xdr:from>
    <xdr:to>
      <xdr:col>10</xdr:col>
      <xdr:colOff>196850</xdr:colOff>
      <xdr:row>250</xdr:row>
      <xdr:rowOff>498475</xdr:rowOff>
    </xdr:to>
    <xdr:pic>
      <xdr:nvPicPr>
        <xdr:cNvPr id="35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250</xdr:row>
      <xdr:rowOff>279400</xdr:rowOff>
    </xdr:from>
    <xdr:to>
      <xdr:col>10</xdr:col>
      <xdr:colOff>196850</xdr:colOff>
      <xdr:row>250</xdr:row>
      <xdr:rowOff>498475</xdr:rowOff>
    </xdr:to>
    <xdr:pic>
      <xdr:nvPicPr>
        <xdr:cNvPr id="35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250</xdr:row>
      <xdr:rowOff>257175</xdr:rowOff>
    </xdr:from>
    <xdr:to>
      <xdr:col>3</xdr:col>
      <xdr:colOff>514350</xdr:colOff>
      <xdr:row>250</xdr:row>
      <xdr:rowOff>476250</xdr:rowOff>
    </xdr:to>
    <xdr:pic>
      <xdr:nvPicPr>
        <xdr:cNvPr id="35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80970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250</xdr:row>
      <xdr:rowOff>279400</xdr:rowOff>
    </xdr:from>
    <xdr:to>
      <xdr:col>10</xdr:col>
      <xdr:colOff>196850</xdr:colOff>
      <xdr:row>250</xdr:row>
      <xdr:rowOff>498475</xdr:rowOff>
    </xdr:to>
    <xdr:pic>
      <xdr:nvPicPr>
        <xdr:cNvPr id="35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250</xdr:row>
      <xdr:rowOff>257175</xdr:rowOff>
    </xdr:from>
    <xdr:to>
      <xdr:col>10</xdr:col>
      <xdr:colOff>514350</xdr:colOff>
      <xdr:row>250</xdr:row>
      <xdr:rowOff>476250</xdr:rowOff>
    </xdr:to>
    <xdr:pic>
      <xdr:nvPicPr>
        <xdr:cNvPr id="35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80970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250</xdr:row>
      <xdr:rowOff>257175</xdr:rowOff>
    </xdr:from>
    <xdr:to>
      <xdr:col>3</xdr:col>
      <xdr:colOff>514350</xdr:colOff>
      <xdr:row>250</xdr:row>
      <xdr:rowOff>476250</xdr:rowOff>
    </xdr:to>
    <xdr:pic>
      <xdr:nvPicPr>
        <xdr:cNvPr id="35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80970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250</xdr:row>
      <xdr:rowOff>279400</xdr:rowOff>
    </xdr:from>
    <xdr:to>
      <xdr:col>10</xdr:col>
      <xdr:colOff>196850</xdr:colOff>
      <xdr:row>250</xdr:row>
      <xdr:rowOff>498475</xdr:rowOff>
    </xdr:to>
    <xdr:pic>
      <xdr:nvPicPr>
        <xdr:cNvPr id="35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250</xdr:row>
      <xdr:rowOff>279400</xdr:rowOff>
    </xdr:from>
    <xdr:to>
      <xdr:col>10</xdr:col>
      <xdr:colOff>196850</xdr:colOff>
      <xdr:row>250</xdr:row>
      <xdr:rowOff>498475</xdr:rowOff>
    </xdr:to>
    <xdr:pic>
      <xdr:nvPicPr>
        <xdr:cNvPr id="35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250</xdr:row>
      <xdr:rowOff>279400</xdr:rowOff>
    </xdr:from>
    <xdr:to>
      <xdr:col>10</xdr:col>
      <xdr:colOff>196850</xdr:colOff>
      <xdr:row>250</xdr:row>
      <xdr:rowOff>498475</xdr:rowOff>
    </xdr:to>
    <xdr:pic>
      <xdr:nvPicPr>
        <xdr:cNvPr id="35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5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250</xdr:row>
      <xdr:rowOff>279400</xdr:rowOff>
    </xdr:from>
    <xdr:to>
      <xdr:col>10</xdr:col>
      <xdr:colOff>196850</xdr:colOff>
      <xdr:row>250</xdr:row>
      <xdr:rowOff>498475</xdr:rowOff>
    </xdr:to>
    <xdr:pic>
      <xdr:nvPicPr>
        <xdr:cNvPr id="35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6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6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250</xdr:row>
      <xdr:rowOff>279400</xdr:rowOff>
    </xdr:from>
    <xdr:to>
      <xdr:col>10</xdr:col>
      <xdr:colOff>196850</xdr:colOff>
      <xdr:row>250</xdr:row>
      <xdr:rowOff>498475</xdr:rowOff>
    </xdr:to>
    <xdr:pic>
      <xdr:nvPicPr>
        <xdr:cNvPr id="36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6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6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250</xdr:row>
      <xdr:rowOff>257175</xdr:rowOff>
    </xdr:from>
    <xdr:to>
      <xdr:col>3</xdr:col>
      <xdr:colOff>514350</xdr:colOff>
      <xdr:row>250</xdr:row>
      <xdr:rowOff>476250</xdr:rowOff>
    </xdr:to>
    <xdr:pic>
      <xdr:nvPicPr>
        <xdr:cNvPr id="36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80970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250</xdr:row>
      <xdr:rowOff>279400</xdr:rowOff>
    </xdr:from>
    <xdr:to>
      <xdr:col>10</xdr:col>
      <xdr:colOff>196850</xdr:colOff>
      <xdr:row>250</xdr:row>
      <xdr:rowOff>498475</xdr:rowOff>
    </xdr:to>
    <xdr:pic>
      <xdr:nvPicPr>
        <xdr:cNvPr id="36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250</xdr:row>
      <xdr:rowOff>257175</xdr:rowOff>
    </xdr:from>
    <xdr:to>
      <xdr:col>10</xdr:col>
      <xdr:colOff>514350</xdr:colOff>
      <xdr:row>250</xdr:row>
      <xdr:rowOff>476250</xdr:rowOff>
    </xdr:to>
    <xdr:pic>
      <xdr:nvPicPr>
        <xdr:cNvPr id="36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80970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6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250</xdr:row>
      <xdr:rowOff>257175</xdr:rowOff>
    </xdr:from>
    <xdr:to>
      <xdr:col>3</xdr:col>
      <xdr:colOff>514350</xdr:colOff>
      <xdr:row>250</xdr:row>
      <xdr:rowOff>476250</xdr:rowOff>
    </xdr:to>
    <xdr:pic>
      <xdr:nvPicPr>
        <xdr:cNvPr id="36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80970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6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250</xdr:row>
      <xdr:rowOff>279400</xdr:rowOff>
    </xdr:from>
    <xdr:to>
      <xdr:col>10</xdr:col>
      <xdr:colOff>196850</xdr:colOff>
      <xdr:row>250</xdr:row>
      <xdr:rowOff>498475</xdr:rowOff>
    </xdr:to>
    <xdr:pic>
      <xdr:nvPicPr>
        <xdr:cNvPr id="36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6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6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250</xdr:row>
      <xdr:rowOff>279400</xdr:rowOff>
    </xdr:from>
    <xdr:to>
      <xdr:col>10</xdr:col>
      <xdr:colOff>196850</xdr:colOff>
      <xdr:row>250</xdr:row>
      <xdr:rowOff>498475</xdr:rowOff>
    </xdr:to>
    <xdr:pic>
      <xdr:nvPicPr>
        <xdr:cNvPr id="36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6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6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250</xdr:row>
      <xdr:rowOff>279400</xdr:rowOff>
    </xdr:from>
    <xdr:to>
      <xdr:col>10</xdr:col>
      <xdr:colOff>196850</xdr:colOff>
      <xdr:row>250</xdr:row>
      <xdr:rowOff>498475</xdr:rowOff>
    </xdr:to>
    <xdr:pic>
      <xdr:nvPicPr>
        <xdr:cNvPr id="36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6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6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250</xdr:row>
      <xdr:rowOff>257175</xdr:rowOff>
    </xdr:from>
    <xdr:to>
      <xdr:col>3</xdr:col>
      <xdr:colOff>514350</xdr:colOff>
      <xdr:row>250</xdr:row>
      <xdr:rowOff>476250</xdr:rowOff>
    </xdr:to>
    <xdr:pic>
      <xdr:nvPicPr>
        <xdr:cNvPr id="36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80970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250</xdr:row>
      <xdr:rowOff>279400</xdr:rowOff>
    </xdr:from>
    <xdr:to>
      <xdr:col>10</xdr:col>
      <xdr:colOff>196850</xdr:colOff>
      <xdr:row>250</xdr:row>
      <xdr:rowOff>498475</xdr:rowOff>
    </xdr:to>
    <xdr:pic>
      <xdr:nvPicPr>
        <xdr:cNvPr id="36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250</xdr:row>
      <xdr:rowOff>257175</xdr:rowOff>
    </xdr:from>
    <xdr:to>
      <xdr:col>10</xdr:col>
      <xdr:colOff>514350</xdr:colOff>
      <xdr:row>250</xdr:row>
      <xdr:rowOff>476250</xdr:rowOff>
    </xdr:to>
    <xdr:pic>
      <xdr:nvPicPr>
        <xdr:cNvPr id="36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80970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6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250</xdr:row>
      <xdr:rowOff>257175</xdr:rowOff>
    </xdr:from>
    <xdr:to>
      <xdr:col>3</xdr:col>
      <xdr:colOff>514350</xdr:colOff>
      <xdr:row>250</xdr:row>
      <xdr:rowOff>476250</xdr:rowOff>
    </xdr:to>
    <xdr:pic>
      <xdr:nvPicPr>
        <xdr:cNvPr id="36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80970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6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250</xdr:row>
      <xdr:rowOff>279400</xdr:rowOff>
    </xdr:from>
    <xdr:to>
      <xdr:col>10</xdr:col>
      <xdr:colOff>196850</xdr:colOff>
      <xdr:row>250</xdr:row>
      <xdr:rowOff>498475</xdr:rowOff>
    </xdr:to>
    <xdr:pic>
      <xdr:nvPicPr>
        <xdr:cNvPr id="36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6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6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250</xdr:row>
      <xdr:rowOff>279400</xdr:rowOff>
    </xdr:from>
    <xdr:to>
      <xdr:col>10</xdr:col>
      <xdr:colOff>196850</xdr:colOff>
      <xdr:row>250</xdr:row>
      <xdr:rowOff>498475</xdr:rowOff>
    </xdr:to>
    <xdr:pic>
      <xdr:nvPicPr>
        <xdr:cNvPr id="36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6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6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250</xdr:row>
      <xdr:rowOff>279400</xdr:rowOff>
    </xdr:from>
    <xdr:to>
      <xdr:col>10</xdr:col>
      <xdr:colOff>196850</xdr:colOff>
      <xdr:row>250</xdr:row>
      <xdr:rowOff>498475</xdr:rowOff>
    </xdr:to>
    <xdr:pic>
      <xdr:nvPicPr>
        <xdr:cNvPr id="36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6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6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250</xdr:row>
      <xdr:rowOff>279400</xdr:rowOff>
    </xdr:from>
    <xdr:to>
      <xdr:col>10</xdr:col>
      <xdr:colOff>196850</xdr:colOff>
      <xdr:row>250</xdr:row>
      <xdr:rowOff>498475</xdr:rowOff>
    </xdr:to>
    <xdr:pic>
      <xdr:nvPicPr>
        <xdr:cNvPr id="36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6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6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250</xdr:row>
      <xdr:rowOff>279400</xdr:rowOff>
    </xdr:from>
    <xdr:to>
      <xdr:col>10</xdr:col>
      <xdr:colOff>196850</xdr:colOff>
      <xdr:row>250</xdr:row>
      <xdr:rowOff>498475</xdr:rowOff>
    </xdr:to>
    <xdr:pic>
      <xdr:nvPicPr>
        <xdr:cNvPr id="36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6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6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250</xdr:row>
      <xdr:rowOff>257175</xdr:rowOff>
    </xdr:from>
    <xdr:to>
      <xdr:col>3</xdr:col>
      <xdr:colOff>514350</xdr:colOff>
      <xdr:row>250</xdr:row>
      <xdr:rowOff>476250</xdr:rowOff>
    </xdr:to>
    <xdr:pic>
      <xdr:nvPicPr>
        <xdr:cNvPr id="36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80970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250</xdr:row>
      <xdr:rowOff>279400</xdr:rowOff>
    </xdr:from>
    <xdr:to>
      <xdr:col>10</xdr:col>
      <xdr:colOff>196850</xdr:colOff>
      <xdr:row>250</xdr:row>
      <xdr:rowOff>498475</xdr:rowOff>
    </xdr:to>
    <xdr:pic>
      <xdr:nvPicPr>
        <xdr:cNvPr id="36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250</xdr:row>
      <xdr:rowOff>257175</xdr:rowOff>
    </xdr:from>
    <xdr:to>
      <xdr:col>10</xdr:col>
      <xdr:colOff>514350</xdr:colOff>
      <xdr:row>250</xdr:row>
      <xdr:rowOff>476250</xdr:rowOff>
    </xdr:to>
    <xdr:pic>
      <xdr:nvPicPr>
        <xdr:cNvPr id="36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80970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6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250</xdr:row>
      <xdr:rowOff>257175</xdr:rowOff>
    </xdr:from>
    <xdr:to>
      <xdr:col>3</xdr:col>
      <xdr:colOff>514350</xdr:colOff>
      <xdr:row>250</xdr:row>
      <xdr:rowOff>476250</xdr:rowOff>
    </xdr:to>
    <xdr:pic>
      <xdr:nvPicPr>
        <xdr:cNvPr id="36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80970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6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250</xdr:row>
      <xdr:rowOff>279400</xdr:rowOff>
    </xdr:from>
    <xdr:to>
      <xdr:col>10</xdr:col>
      <xdr:colOff>196850</xdr:colOff>
      <xdr:row>250</xdr:row>
      <xdr:rowOff>498475</xdr:rowOff>
    </xdr:to>
    <xdr:pic>
      <xdr:nvPicPr>
        <xdr:cNvPr id="36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6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6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250</xdr:row>
      <xdr:rowOff>279400</xdr:rowOff>
    </xdr:from>
    <xdr:to>
      <xdr:col>10</xdr:col>
      <xdr:colOff>196850</xdr:colOff>
      <xdr:row>250</xdr:row>
      <xdr:rowOff>498475</xdr:rowOff>
    </xdr:to>
    <xdr:pic>
      <xdr:nvPicPr>
        <xdr:cNvPr id="36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36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0992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250</xdr:row>
      <xdr:rowOff>228600</xdr:rowOff>
    </xdr:from>
    <xdr:to>
      <xdr:col>3</xdr:col>
      <xdr:colOff>260350</xdr:colOff>
      <xdr:row>250</xdr:row>
      <xdr:rowOff>447675</xdr:rowOff>
    </xdr:to>
    <xdr:pic>
      <xdr:nvPicPr>
        <xdr:cNvPr id="36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809421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250</xdr:row>
      <xdr:rowOff>231775</xdr:rowOff>
    </xdr:from>
    <xdr:to>
      <xdr:col>3</xdr:col>
      <xdr:colOff>539750</xdr:colOff>
      <xdr:row>250</xdr:row>
      <xdr:rowOff>450850</xdr:rowOff>
    </xdr:to>
    <xdr:pic>
      <xdr:nvPicPr>
        <xdr:cNvPr id="36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809453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250</xdr:row>
      <xdr:rowOff>228600</xdr:rowOff>
    </xdr:from>
    <xdr:to>
      <xdr:col>10</xdr:col>
      <xdr:colOff>260350</xdr:colOff>
      <xdr:row>250</xdr:row>
      <xdr:rowOff>447675</xdr:rowOff>
    </xdr:to>
    <xdr:pic>
      <xdr:nvPicPr>
        <xdr:cNvPr id="36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809421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250</xdr:row>
      <xdr:rowOff>231775</xdr:rowOff>
    </xdr:from>
    <xdr:to>
      <xdr:col>10</xdr:col>
      <xdr:colOff>539750</xdr:colOff>
      <xdr:row>250</xdr:row>
      <xdr:rowOff>450850</xdr:rowOff>
    </xdr:to>
    <xdr:pic>
      <xdr:nvPicPr>
        <xdr:cNvPr id="36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809453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250</xdr:row>
      <xdr:rowOff>228600</xdr:rowOff>
    </xdr:from>
    <xdr:to>
      <xdr:col>3</xdr:col>
      <xdr:colOff>260350</xdr:colOff>
      <xdr:row>250</xdr:row>
      <xdr:rowOff>447675</xdr:rowOff>
    </xdr:to>
    <xdr:pic>
      <xdr:nvPicPr>
        <xdr:cNvPr id="36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809421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250</xdr:row>
      <xdr:rowOff>231775</xdr:rowOff>
    </xdr:from>
    <xdr:to>
      <xdr:col>3</xdr:col>
      <xdr:colOff>539750</xdr:colOff>
      <xdr:row>250</xdr:row>
      <xdr:rowOff>450850</xdr:rowOff>
    </xdr:to>
    <xdr:pic>
      <xdr:nvPicPr>
        <xdr:cNvPr id="36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809453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250</xdr:row>
      <xdr:rowOff>228600</xdr:rowOff>
    </xdr:from>
    <xdr:to>
      <xdr:col>3</xdr:col>
      <xdr:colOff>260350</xdr:colOff>
      <xdr:row>250</xdr:row>
      <xdr:rowOff>447675</xdr:rowOff>
    </xdr:to>
    <xdr:pic>
      <xdr:nvPicPr>
        <xdr:cNvPr id="36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809421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250</xdr:row>
      <xdr:rowOff>231775</xdr:rowOff>
    </xdr:from>
    <xdr:to>
      <xdr:col>3</xdr:col>
      <xdr:colOff>539750</xdr:colOff>
      <xdr:row>250</xdr:row>
      <xdr:rowOff>450850</xdr:rowOff>
    </xdr:to>
    <xdr:pic>
      <xdr:nvPicPr>
        <xdr:cNvPr id="36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809453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250</xdr:row>
      <xdr:rowOff>228600</xdr:rowOff>
    </xdr:from>
    <xdr:to>
      <xdr:col>10</xdr:col>
      <xdr:colOff>260350</xdr:colOff>
      <xdr:row>250</xdr:row>
      <xdr:rowOff>447675</xdr:rowOff>
    </xdr:to>
    <xdr:pic>
      <xdr:nvPicPr>
        <xdr:cNvPr id="36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809421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250</xdr:row>
      <xdr:rowOff>231775</xdr:rowOff>
    </xdr:from>
    <xdr:to>
      <xdr:col>10</xdr:col>
      <xdr:colOff>539750</xdr:colOff>
      <xdr:row>250</xdr:row>
      <xdr:rowOff>450850</xdr:rowOff>
    </xdr:to>
    <xdr:pic>
      <xdr:nvPicPr>
        <xdr:cNvPr id="36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809453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250</xdr:row>
      <xdr:rowOff>228600</xdr:rowOff>
    </xdr:from>
    <xdr:to>
      <xdr:col>3</xdr:col>
      <xdr:colOff>260350</xdr:colOff>
      <xdr:row>250</xdr:row>
      <xdr:rowOff>447675</xdr:rowOff>
    </xdr:to>
    <xdr:pic>
      <xdr:nvPicPr>
        <xdr:cNvPr id="36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809421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250</xdr:row>
      <xdr:rowOff>287804</xdr:rowOff>
    </xdr:from>
    <xdr:to>
      <xdr:col>3</xdr:col>
      <xdr:colOff>465044</xdr:colOff>
      <xdr:row>250</xdr:row>
      <xdr:rowOff>506879</xdr:rowOff>
    </xdr:to>
    <xdr:pic>
      <xdr:nvPicPr>
        <xdr:cNvPr id="36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0528" y="18100133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250</xdr:row>
      <xdr:rowOff>228600</xdr:rowOff>
    </xdr:from>
    <xdr:to>
      <xdr:col>10</xdr:col>
      <xdr:colOff>260350</xdr:colOff>
      <xdr:row>250</xdr:row>
      <xdr:rowOff>447675</xdr:rowOff>
    </xdr:to>
    <xdr:pic>
      <xdr:nvPicPr>
        <xdr:cNvPr id="36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809421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250</xdr:row>
      <xdr:rowOff>231775</xdr:rowOff>
    </xdr:from>
    <xdr:to>
      <xdr:col>10</xdr:col>
      <xdr:colOff>539750</xdr:colOff>
      <xdr:row>250</xdr:row>
      <xdr:rowOff>450850</xdr:rowOff>
    </xdr:to>
    <xdr:pic>
      <xdr:nvPicPr>
        <xdr:cNvPr id="36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809453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36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255</xdr:row>
      <xdr:rowOff>257175</xdr:rowOff>
    </xdr:from>
    <xdr:to>
      <xdr:col>10</xdr:col>
      <xdr:colOff>514350</xdr:colOff>
      <xdr:row>255</xdr:row>
      <xdr:rowOff>476250</xdr:rowOff>
    </xdr:to>
    <xdr:pic>
      <xdr:nvPicPr>
        <xdr:cNvPr id="36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6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255</xdr:row>
      <xdr:rowOff>257175</xdr:rowOff>
    </xdr:from>
    <xdr:to>
      <xdr:col>3</xdr:col>
      <xdr:colOff>514350</xdr:colOff>
      <xdr:row>255</xdr:row>
      <xdr:rowOff>476250</xdr:rowOff>
    </xdr:to>
    <xdr:pic>
      <xdr:nvPicPr>
        <xdr:cNvPr id="36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6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255</xdr:row>
      <xdr:rowOff>257175</xdr:rowOff>
    </xdr:from>
    <xdr:to>
      <xdr:col>3</xdr:col>
      <xdr:colOff>514350</xdr:colOff>
      <xdr:row>255</xdr:row>
      <xdr:rowOff>476250</xdr:rowOff>
    </xdr:to>
    <xdr:pic>
      <xdr:nvPicPr>
        <xdr:cNvPr id="36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36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255</xdr:row>
      <xdr:rowOff>257175</xdr:rowOff>
    </xdr:from>
    <xdr:to>
      <xdr:col>10</xdr:col>
      <xdr:colOff>514350</xdr:colOff>
      <xdr:row>255</xdr:row>
      <xdr:rowOff>476250</xdr:rowOff>
    </xdr:to>
    <xdr:pic>
      <xdr:nvPicPr>
        <xdr:cNvPr id="36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6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255</xdr:row>
      <xdr:rowOff>257175</xdr:rowOff>
    </xdr:from>
    <xdr:to>
      <xdr:col>3</xdr:col>
      <xdr:colOff>514350</xdr:colOff>
      <xdr:row>255</xdr:row>
      <xdr:rowOff>476250</xdr:rowOff>
    </xdr:to>
    <xdr:pic>
      <xdr:nvPicPr>
        <xdr:cNvPr id="36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6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255</xdr:row>
      <xdr:rowOff>257175</xdr:rowOff>
    </xdr:from>
    <xdr:to>
      <xdr:col>3</xdr:col>
      <xdr:colOff>514350</xdr:colOff>
      <xdr:row>255</xdr:row>
      <xdr:rowOff>476250</xdr:rowOff>
    </xdr:to>
    <xdr:pic>
      <xdr:nvPicPr>
        <xdr:cNvPr id="36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36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255</xdr:row>
      <xdr:rowOff>257175</xdr:rowOff>
    </xdr:from>
    <xdr:to>
      <xdr:col>10</xdr:col>
      <xdr:colOff>514350</xdr:colOff>
      <xdr:row>255</xdr:row>
      <xdr:rowOff>476250</xdr:rowOff>
    </xdr:to>
    <xdr:pic>
      <xdr:nvPicPr>
        <xdr:cNvPr id="36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6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255</xdr:row>
      <xdr:rowOff>257175</xdr:rowOff>
    </xdr:from>
    <xdr:to>
      <xdr:col>3</xdr:col>
      <xdr:colOff>514350</xdr:colOff>
      <xdr:row>255</xdr:row>
      <xdr:rowOff>476250</xdr:rowOff>
    </xdr:to>
    <xdr:pic>
      <xdr:nvPicPr>
        <xdr:cNvPr id="36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6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255</xdr:row>
      <xdr:rowOff>257175</xdr:rowOff>
    </xdr:from>
    <xdr:to>
      <xdr:col>3</xdr:col>
      <xdr:colOff>514350</xdr:colOff>
      <xdr:row>255</xdr:row>
      <xdr:rowOff>476250</xdr:rowOff>
    </xdr:to>
    <xdr:pic>
      <xdr:nvPicPr>
        <xdr:cNvPr id="36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36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255</xdr:row>
      <xdr:rowOff>257175</xdr:rowOff>
    </xdr:from>
    <xdr:to>
      <xdr:col>10</xdr:col>
      <xdr:colOff>514350</xdr:colOff>
      <xdr:row>255</xdr:row>
      <xdr:rowOff>476250</xdr:rowOff>
    </xdr:to>
    <xdr:pic>
      <xdr:nvPicPr>
        <xdr:cNvPr id="36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6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255</xdr:row>
      <xdr:rowOff>257175</xdr:rowOff>
    </xdr:from>
    <xdr:to>
      <xdr:col>3</xdr:col>
      <xdr:colOff>514350</xdr:colOff>
      <xdr:row>255</xdr:row>
      <xdr:rowOff>476250</xdr:rowOff>
    </xdr:to>
    <xdr:pic>
      <xdr:nvPicPr>
        <xdr:cNvPr id="36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6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255</xdr:row>
      <xdr:rowOff>257175</xdr:rowOff>
    </xdr:from>
    <xdr:to>
      <xdr:col>3</xdr:col>
      <xdr:colOff>514350</xdr:colOff>
      <xdr:row>255</xdr:row>
      <xdr:rowOff>476250</xdr:rowOff>
    </xdr:to>
    <xdr:pic>
      <xdr:nvPicPr>
        <xdr:cNvPr id="36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36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6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6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36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6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6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36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6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6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6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37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37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37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37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255</xdr:row>
      <xdr:rowOff>257175</xdr:rowOff>
    </xdr:from>
    <xdr:to>
      <xdr:col>3</xdr:col>
      <xdr:colOff>514350</xdr:colOff>
      <xdr:row>255</xdr:row>
      <xdr:rowOff>476250</xdr:rowOff>
    </xdr:to>
    <xdr:pic>
      <xdr:nvPicPr>
        <xdr:cNvPr id="37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37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255</xdr:row>
      <xdr:rowOff>257175</xdr:rowOff>
    </xdr:from>
    <xdr:to>
      <xdr:col>10</xdr:col>
      <xdr:colOff>514350</xdr:colOff>
      <xdr:row>255</xdr:row>
      <xdr:rowOff>476250</xdr:rowOff>
    </xdr:to>
    <xdr:pic>
      <xdr:nvPicPr>
        <xdr:cNvPr id="37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255</xdr:row>
      <xdr:rowOff>257175</xdr:rowOff>
    </xdr:from>
    <xdr:to>
      <xdr:col>3</xdr:col>
      <xdr:colOff>514350</xdr:colOff>
      <xdr:row>255</xdr:row>
      <xdr:rowOff>476250</xdr:rowOff>
    </xdr:to>
    <xdr:pic>
      <xdr:nvPicPr>
        <xdr:cNvPr id="37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37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37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37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37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37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37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37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255</xdr:row>
      <xdr:rowOff>257175</xdr:rowOff>
    </xdr:from>
    <xdr:to>
      <xdr:col>3</xdr:col>
      <xdr:colOff>514350</xdr:colOff>
      <xdr:row>255</xdr:row>
      <xdr:rowOff>476250</xdr:rowOff>
    </xdr:to>
    <xdr:pic>
      <xdr:nvPicPr>
        <xdr:cNvPr id="37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37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255</xdr:row>
      <xdr:rowOff>257175</xdr:rowOff>
    </xdr:from>
    <xdr:to>
      <xdr:col>10</xdr:col>
      <xdr:colOff>514350</xdr:colOff>
      <xdr:row>255</xdr:row>
      <xdr:rowOff>476250</xdr:rowOff>
    </xdr:to>
    <xdr:pic>
      <xdr:nvPicPr>
        <xdr:cNvPr id="37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255</xdr:row>
      <xdr:rowOff>257175</xdr:rowOff>
    </xdr:from>
    <xdr:to>
      <xdr:col>3</xdr:col>
      <xdr:colOff>514350</xdr:colOff>
      <xdr:row>255</xdr:row>
      <xdr:rowOff>476250</xdr:rowOff>
    </xdr:to>
    <xdr:pic>
      <xdr:nvPicPr>
        <xdr:cNvPr id="37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37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37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37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37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37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255</xdr:row>
      <xdr:rowOff>257175</xdr:rowOff>
    </xdr:from>
    <xdr:to>
      <xdr:col>3</xdr:col>
      <xdr:colOff>514350</xdr:colOff>
      <xdr:row>255</xdr:row>
      <xdr:rowOff>476250</xdr:rowOff>
    </xdr:to>
    <xdr:pic>
      <xdr:nvPicPr>
        <xdr:cNvPr id="37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37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255</xdr:row>
      <xdr:rowOff>257175</xdr:rowOff>
    </xdr:from>
    <xdr:to>
      <xdr:col>10</xdr:col>
      <xdr:colOff>514350</xdr:colOff>
      <xdr:row>255</xdr:row>
      <xdr:rowOff>476250</xdr:rowOff>
    </xdr:to>
    <xdr:pic>
      <xdr:nvPicPr>
        <xdr:cNvPr id="37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255</xdr:row>
      <xdr:rowOff>257175</xdr:rowOff>
    </xdr:from>
    <xdr:to>
      <xdr:col>3</xdr:col>
      <xdr:colOff>514350</xdr:colOff>
      <xdr:row>255</xdr:row>
      <xdr:rowOff>476250</xdr:rowOff>
    </xdr:to>
    <xdr:pic>
      <xdr:nvPicPr>
        <xdr:cNvPr id="37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37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37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37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255</xdr:row>
      <xdr:rowOff>257175</xdr:rowOff>
    </xdr:from>
    <xdr:to>
      <xdr:col>3</xdr:col>
      <xdr:colOff>514350</xdr:colOff>
      <xdr:row>255</xdr:row>
      <xdr:rowOff>476250</xdr:rowOff>
    </xdr:to>
    <xdr:pic>
      <xdr:nvPicPr>
        <xdr:cNvPr id="37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37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255</xdr:row>
      <xdr:rowOff>257175</xdr:rowOff>
    </xdr:from>
    <xdr:to>
      <xdr:col>10</xdr:col>
      <xdr:colOff>514350</xdr:colOff>
      <xdr:row>255</xdr:row>
      <xdr:rowOff>476250</xdr:rowOff>
    </xdr:to>
    <xdr:pic>
      <xdr:nvPicPr>
        <xdr:cNvPr id="37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255</xdr:row>
      <xdr:rowOff>257175</xdr:rowOff>
    </xdr:from>
    <xdr:to>
      <xdr:col>3</xdr:col>
      <xdr:colOff>514350</xdr:colOff>
      <xdr:row>255</xdr:row>
      <xdr:rowOff>476250</xdr:rowOff>
    </xdr:to>
    <xdr:pic>
      <xdr:nvPicPr>
        <xdr:cNvPr id="37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37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37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37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37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37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255</xdr:row>
      <xdr:rowOff>257175</xdr:rowOff>
    </xdr:from>
    <xdr:to>
      <xdr:col>3</xdr:col>
      <xdr:colOff>514350</xdr:colOff>
      <xdr:row>255</xdr:row>
      <xdr:rowOff>476250</xdr:rowOff>
    </xdr:to>
    <xdr:pic>
      <xdr:nvPicPr>
        <xdr:cNvPr id="37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37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255</xdr:row>
      <xdr:rowOff>257175</xdr:rowOff>
    </xdr:from>
    <xdr:to>
      <xdr:col>10</xdr:col>
      <xdr:colOff>514350</xdr:colOff>
      <xdr:row>255</xdr:row>
      <xdr:rowOff>476250</xdr:rowOff>
    </xdr:to>
    <xdr:pic>
      <xdr:nvPicPr>
        <xdr:cNvPr id="37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7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255</xdr:row>
      <xdr:rowOff>257175</xdr:rowOff>
    </xdr:from>
    <xdr:to>
      <xdr:col>3</xdr:col>
      <xdr:colOff>514350</xdr:colOff>
      <xdr:row>255</xdr:row>
      <xdr:rowOff>476250</xdr:rowOff>
    </xdr:to>
    <xdr:pic>
      <xdr:nvPicPr>
        <xdr:cNvPr id="38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126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8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38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8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8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38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38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128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255</xdr:row>
      <xdr:rowOff>228600</xdr:rowOff>
    </xdr:from>
    <xdr:to>
      <xdr:col>3</xdr:col>
      <xdr:colOff>260350</xdr:colOff>
      <xdr:row>255</xdr:row>
      <xdr:rowOff>447675</xdr:rowOff>
    </xdr:to>
    <xdr:pic>
      <xdr:nvPicPr>
        <xdr:cNvPr id="38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612384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255</xdr:row>
      <xdr:rowOff>231775</xdr:rowOff>
    </xdr:from>
    <xdr:to>
      <xdr:col>3</xdr:col>
      <xdr:colOff>539750</xdr:colOff>
      <xdr:row>255</xdr:row>
      <xdr:rowOff>450850</xdr:rowOff>
    </xdr:to>
    <xdr:pic>
      <xdr:nvPicPr>
        <xdr:cNvPr id="38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612416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255</xdr:row>
      <xdr:rowOff>228600</xdr:rowOff>
    </xdr:from>
    <xdr:to>
      <xdr:col>10</xdr:col>
      <xdr:colOff>260350</xdr:colOff>
      <xdr:row>255</xdr:row>
      <xdr:rowOff>447675</xdr:rowOff>
    </xdr:to>
    <xdr:pic>
      <xdr:nvPicPr>
        <xdr:cNvPr id="38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612384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255</xdr:row>
      <xdr:rowOff>231775</xdr:rowOff>
    </xdr:from>
    <xdr:to>
      <xdr:col>10</xdr:col>
      <xdr:colOff>539750</xdr:colOff>
      <xdr:row>255</xdr:row>
      <xdr:rowOff>450850</xdr:rowOff>
    </xdr:to>
    <xdr:pic>
      <xdr:nvPicPr>
        <xdr:cNvPr id="38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612416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255</xdr:row>
      <xdr:rowOff>228600</xdr:rowOff>
    </xdr:from>
    <xdr:to>
      <xdr:col>3</xdr:col>
      <xdr:colOff>260350</xdr:colOff>
      <xdr:row>255</xdr:row>
      <xdr:rowOff>447675</xdr:rowOff>
    </xdr:to>
    <xdr:pic>
      <xdr:nvPicPr>
        <xdr:cNvPr id="38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612384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255</xdr:row>
      <xdr:rowOff>231775</xdr:rowOff>
    </xdr:from>
    <xdr:to>
      <xdr:col>3</xdr:col>
      <xdr:colOff>539750</xdr:colOff>
      <xdr:row>255</xdr:row>
      <xdr:rowOff>450850</xdr:rowOff>
    </xdr:to>
    <xdr:pic>
      <xdr:nvPicPr>
        <xdr:cNvPr id="38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612416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255</xdr:row>
      <xdr:rowOff>228600</xdr:rowOff>
    </xdr:from>
    <xdr:to>
      <xdr:col>3</xdr:col>
      <xdr:colOff>260350</xdr:colOff>
      <xdr:row>255</xdr:row>
      <xdr:rowOff>447675</xdr:rowOff>
    </xdr:to>
    <xdr:pic>
      <xdr:nvPicPr>
        <xdr:cNvPr id="38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612384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255</xdr:row>
      <xdr:rowOff>231775</xdr:rowOff>
    </xdr:from>
    <xdr:to>
      <xdr:col>3</xdr:col>
      <xdr:colOff>539750</xdr:colOff>
      <xdr:row>255</xdr:row>
      <xdr:rowOff>450850</xdr:rowOff>
    </xdr:to>
    <xdr:pic>
      <xdr:nvPicPr>
        <xdr:cNvPr id="38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612416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255</xdr:row>
      <xdr:rowOff>228600</xdr:rowOff>
    </xdr:from>
    <xdr:to>
      <xdr:col>10</xdr:col>
      <xdr:colOff>260350</xdr:colOff>
      <xdr:row>255</xdr:row>
      <xdr:rowOff>447675</xdr:rowOff>
    </xdr:to>
    <xdr:pic>
      <xdr:nvPicPr>
        <xdr:cNvPr id="38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612384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255</xdr:row>
      <xdr:rowOff>231775</xdr:rowOff>
    </xdr:from>
    <xdr:to>
      <xdr:col>10</xdr:col>
      <xdr:colOff>539750</xdr:colOff>
      <xdr:row>255</xdr:row>
      <xdr:rowOff>450850</xdr:rowOff>
    </xdr:to>
    <xdr:pic>
      <xdr:nvPicPr>
        <xdr:cNvPr id="38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612416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255</xdr:row>
      <xdr:rowOff>228600</xdr:rowOff>
    </xdr:from>
    <xdr:to>
      <xdr:col>3</xdr:col>
      <xdr:colOff>260350</xdr:colOff>
      <xdr:row>255</xdr:row>
      <xdr:rowOff>447675</xdr:rowOff>
    </xdr:to>
    <xdr:pic>
      <xdr:nvPicPr>
        <xdr:cNvPr id="38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612384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255</xdr:row>
      <xdr:rowOff>287804</xdr:rowOff>
    </xdr:from>
    <xdr:to>
      <xdr:col>3</xdr:col>
      <xdr:colOff>465044</xdr:colOff>
      <xdr:row>255</xdr:row>
      <xdr:rowOff>506879</xdr:rowOff>
    </xdr:to>
    <xdr:pic>
      <xdr:nvPicPr>
        <xdr:cNvPr id="38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0528" y="1612976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255</xdr:row>
      <xdr:rowOff>228600</xdr:rowOff>
    </xdr:from>
    <xdr:to>
      <xdr:col>10</xdr:col>
      <xdr:colOff>260350</xdr:colOff>
      <xdr:row>255</xdr:row>
      <xdr:rowOff>447675</xdr:rowOff>
    </xdr:to>
    <xdr:pic>
      <xdr:nvPicPr>
        <xdr:cNvPr id="38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612384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255</xdr:row>
      <xdr:rowOff>231775</xdr:rowOff>
    </xdr:from>
    <xdr:to>
      <xdr:col>10</xdr:col>
      <xdr:colOff>539750</xdr:colOff>
      <xdr:row>255</xdr:row>
      <xdr:rowOff>450850</xdr:rowOff>
    </xdr:to>
    <xdr:pic>
      <xdr:nvPicPr>
        <xdr:cNvPr id="38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612416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260</xdr:row>
      <xdr:rowOff>279400</xdr:rowOff>
    </xdr:from>
    <xdr:to>
      <xdr:col>10</xdr:col>
      <xdr:colOff>196850</xdr:colOff>
      <xdr:row>260</xdr:row>
      <xdr:rowOff>498475</xdr:rowOff>
    </xdr:to>
    <xdr:pic>
      <xdr:nvPicPr>
        <xdr:cNvPr id="38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260</xdr:row>
      <xdr:rowOff>257175</xdr:rowOff>
    </xdr:from>
    <xdr:to>
      <xdr:col>10</xdr:col>
      <xdr:colOff>514350</xdr:colOff>
      <xdr:row>260</xdr:row>
      <xdr:rowOff>476250</xdr:rowOff>
    </xdr:to>
    <xdr:pic>
      <xdr:nvPicPr>
        <xdr:cNvPr id="38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88067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260</xdr:row>
      <xdr:rowOff>257175</xdr:rowOff>
    </xdr:from>
    <xdr:to>
      <xdr:col>3</xdr:col>
      <xdr:colOff>514350</xdr:colOff>
      <xdr:row>260</xdr:row>
      <xdr:rowOff>476250</xdr:rowOff>
    </xdr:to>
    <xdr:pic>
      <xdr:nvPicPr>
        <xdr:cNvPr id="38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88067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260</xdr:row>
      <xdr:rowOff>257175</xdr:rowOff>
    </xdr:from>
    <xdr:to>
      <xdr:col>3</xdr:col>
      <xdr:colOff>514350</xdr:colOff>
      <xdr:row>260</xdr:row>
      <xdr:rowOff>476250</xdr:rowOff>
    </xdr:to>
    <xdr:pic>
      <xdr:nvPicPr>
        <xdr:cNvPr id="38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88067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260</xdr:row>
      <xdr:rowOff>279400</xdr:rowOff>
    </xdr:from>
    <xdr:to>
      <xdr:col>10</xdr:col>
      <xdr:colOff>196850</xdr:colOff>
      <xdr:row>260</xdr:row>
      <xdr:rowOff>498475</xdr:rowOff>
    </xdr:to>
    <xdr:pic>
      <xdr:nvPicPr>
        <xdr:cNvPr id="38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260</xdr:row>
      <xdr:rowOff>257175</xdr:rowOff>
    </xdr:from>
    <xdr:to>
      <xdr:col>10</xdr:col>
      <xdr:colOff>514350</xdr:colOff>
      <xdr:row>260</xdr:row>
      <xdr:rowOff>476250</xdr:rowOff>
    </xdr:to>
    <xdr:pic>
      <xdr:nvPicPr>
        <xdr:cNvPr id="38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88067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260</xdr:row>
      <xdr:rowOff>257175</xdr:rowOff>
    </xdr:from>
    <xdr:to>
      <xdr:col>3</xdr:col>
      <xdr:colOff>514350</xdr:colOff>
      <xdr:row>260</xdr:row>
      <xdr:rowOff>476250</xdr:rowOff>
    </xdr:to>
    <xdr:pic>
      <xdr:nvPicPr>
        <xdr:cNvPr id="38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88067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260</xdr:row>
      <xdr:rowOff>257175</xdr:rowOff>
    </xdr:from>
    <xdr:to>
      <xdr:col>3</xdr:col>
      <xdr:colOff>514350</xdr:colOff>
      <xdr:row>260</xdr:row>
      <xdr:rowOff>476250</xdr:rowOff>
    </xdr:to>
    <xdr:pic>
      <xdr:nvPicPr>
        <xdr:cNvPr id="38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88067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260</xdr:row>
      <xdr:rowOff>279400</xdr:rowOff>
    </xdr:from>
    <xdr:to>
      <xdr:col>10</xdr:col>
      <xdr:colOff>196850</xdr:colOff>
      <xdr:row>260</xdr:row>
      <xdr:rowOff>498475</xdr:rowOff>
    </xdr:to>
    <xdr:pic>
      <xdr:nvPicPr>
        <xdr:cNvPr id="38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260</xdr:row>
      <xdr:rowOff>257175</xdr:rowOff>
    </xdr:from>
    <xdr:to>
      <xdr:col>10</xdr:col>
      <xdr:colOff>514350</xdr:colOff>
      <xdr:row>260</xdr:row>
      <xdr:rowOff>476250</xdr:rowOff>
    </xdr:to>
    <xdr:pic>
      <xdr:nvPicPr>
        <xdr:cNvPr id="38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88067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260</xdr:row>
      <xdr:rowOff>257175</xdr:rowOff>
    </xdr:from>
    <xdr:to>
      <xdr:col>3</xdr:col>
      <xdr:colOff>514350</xdr:colOff>
      <xdr:row>260</xdr:row>
      <xdr:rowOff>476250</xdr:rowOff>
    </xdr:to>
    <xdr:pic>
      <xdr:nvPicPr>
        <xdr:cNvPr id="38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88067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260</xdr:row>
      <xdr:rowOff>257175</xdr:rowOff>
    </xdr:from>
    <xdr:to>
      <xdr:col>3</xdr:col>
      <xdr:colOff>514350</xdr:colOff>
      <xdr:row>260</xdr:row>
      <xdr:rowOff>476250</xdr:rowOff>
    </xdr:to>
    <xdr:pic>
      <xdr:nvPicPr>
        <xdr:cNvPr id="38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88067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260</xdr:row>
      <xdr:rowOff>279400</xdr:rowOff>
    </xdr:from>
    <xdr:to>
      <xdr:col>10</xdr:col>
      <xdr:colOff>196850</xdr:colOff>
      <xdr:row>260</xdr:row>
      <xdr:rowOff>498475</xdr:rowOff>
    </xdr:to>
    <xdr:pic>
      <xdr:nvPicPr>
        <xdr:cNvPr id="38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260</xdr:row>
      <xdr:rowOff>257175</xdr:rowOff>
    </xdr:from>
    <xdr:to>
      <xdr:col>10</xdr:col>
      <xdr:colOff>514350</xdr:colOff>
      <xdr:row>260</xdr:row>
      <xdr:rowOff>476250</xdr:rowOff>
    </xdr:to>
    <xdr:pic>
      <xdr:nvPicPr>
        <xdr:cNvPr id="38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88067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260</xdr:row>
      <xdr:rowOff>257175</xdr:rowOff>
    </xdr:from>
    <xdr:to>
      <xdr:col>3</xdr:col>
      <xdr:colOff>514350</xdr:colOff>
      <xdr:row>260</xdr:row>
      <xdr:rowOff>476250</xdr:rowOff>
    </xdr:to>
    <xdr:pic>
      <xdr:nvPicPr>
        <xdr:cNvPr id="38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88067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260</xdr:row>
      <xdr:rowOff>257175</xdr:rowOff>
    </xdr:from>
    <xdr:to>
      <xdr:col>3</xdr:col>
      <xdr:colOff>514350</xdr:colOff>
      <xdr:row>260</xdr:row>
      <xdr:rowOff>476250</xdr:rowOff>
    </xdr:to>
    <xdr:pic>
      <xdr:nvPicPr>
        <xdr:cNvPr id="38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88067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260</xdr:row>
      <xdr:rowOff>279400</xdr:rowOff>
    </xdr:from>
    <xdr:to>
      <xdr:col>10</xdr:col>
      <xdr:colOff>196850</xdr:colOff>
      <xdr:row>260</xdr:row>
      <xdr:rowOff>498475</xdr:rowOff>
    </xdr:to>
    <xdr:pic>
      <xdr:nvPicPr>
        <xdr:cNvPr id="38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260</xdr:row>
      <xdr:rowOff>279400</xdr:rowOff>
    </xdr:from>
    <xdr:to>
      <xdr:col>10</xdr:col>
      <xdr:colOff>196850</xdr:colOff>
      <xdr:row>260</xdr:row>
      <xdr:rowOff>498475</xdr:rowOff>
    </xdr:to>
    <xdr:pic>
      <xdr:nvPicPr>
        <xdr:cNvPr id="38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260</xdr:row>
      <xdr:rowOff>279400</xdr:rowOff>
    </xdr:from>
    <xdr:to>
      <xdr:col>10</xdr:col>
      <xdr:colOff>196850</xdr:colOff>
      <xdr:row>260</xdr:row>
      <xdr:rowOff>498475</xdr:rowOff>
    </xdr:to>
    <xdr:pic>
      <xdr:nvPicPr>
        <xdr:cNvPr id="38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260</xdr:row>
      <xdr:rowOff>279400</xdr:rowOff>
    </xdr:from>
    <xdr:to>
      <xdr:col>10</xdr:col>
      <xdr:colOff>196850</xdr:colOff>
      <xdr:row>260</xdr:row>
      <xdr:rowOff>498475</xdr:rowOff>
    </xdr:to>
    <xdr:pic>
      <xdr:nvPicPr>
        <xdr:cNvPr id="38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260</xdr:row>
      <xdr:rowOff>279400</xdr:rowOff>
    </xdr:from>
    <xdr:to>
      <xdr:col>10</xdr:col>
      <xdr:colOff>196850</xdr:colOff>
      <xdr:row>260</xdr:row>
      <xdr:rowOff>498475</xdr:rowOff>
    </xdr:to>
    <xdr:pic>
      <xdr:nvPicPr>
        <xdr:cNvPr id="38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260</xdr:row>
      <xdr:rowOff>279400</xdr:rowOff>
    </xdr:from>
    <xdr:to>
      <xdr:col>10</xdr:col>
      <xdr:colOff>196850</xdr:colOff>
      <xdr:row>260</xdr:row>
      <xdr:rowOff>498475</xdr:rowOff>
    </xdr:to>
    <xdr:pic>
      <xdr:nvPicPr>
        <xdr:cNvPr id="38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260</xdr:row>
      <xdr:rowOff>279400</xdr:rowOff>
    </xdr:from>
    <xdr:to>
      <xdr:col>10</xdr:col>
      <xdr:colOff>196850</xdr:colOff>
      <xdr:row>260</xdr:row>
      <xdr:rowOff>498475</xdr:rowOff>
    </xdr:to>
    <xdr:pic>
      <xdr:nvPicPr>
        <xdr:cNvPr id="38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260</xdr:row>
      <xdr:rowOff>257175</xdr:rowOff>
    </xdr:from>
    <xdr:to>
      <xdr:col>3</xdr:col>
      <xdr:colOff>514350</xdr:colOff>
      <xdr:row>260</xdr:row>
      <xdr:rowOff>476250</xdr:rowOff>
    </xdr:to>
    <xdr:pic>
      <xdr:nvPicPr>
        <xdr:cNvPr id="38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88067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260</xdr:row>
      <xdr:rowOff>279400</xdr:rowOff>
    </xdr:from>
    <xdr:to>
      <xdr:col>10</xdr:col>
      <xdr:colOff>196850</xdr:colOff>
      <xdr:row>260</xdr:row>
      <xdr:rowOff>498475</xdr:rowOff>
    </xdr:to>
    <xdr:pic>
      <xdr:nvPicPr>
        <xdr:cNvPr id="38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260</xdr:row>
      <xdr:rowOff>257175</xdr:rowOff>
    </xdr:from>
    <xdr:to>
      <xdr:col>10</xdr:col>
      <xdr:colOff>514350</xdr:colOff>
      <xdr:row>260</xdr:row>
      <xdr:rowOff>476250</xdr:rowOff>
    </xdr:to>
    <xdr:pic>
      <xdr:nvPicPr>
        <xdr:cNvPr id="38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88067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260</xdr:row>
      <xdr:rowOff>257175</xdr:rowOff>
    </xdr:from>
    <xdr:to>
      <xdr:col>3</xdr:col>
      <xdr:colOff>514350</xdr:colOff>
      <xdr:row>260</xdr:row>
      <xdr:rowOff>476250</xdr:rowOff>
    </xdr:to>
    <xdr:pic>
      <xdr:nvPicPr>
        <xdr:cNvPr id="38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88067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260</xdr:row>
      <xdr:rowOff>279400</xdr:rowOff>
    </xdr:from>
    <xdr:to>
      <xdr:col>10</xdr:col>
      <xdr:colOff>196850</xdr:colOff>
      <xdr:row>260</xdr:row>
      <xdr:rowOff>498475</xdr:rowOff>
    </xdr:to>
    <xdr:pic>
      <xdr:nvPicPr>
        <xdr:cNvPr id="38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260</xdr:row>
      <xdr:rowOff>279400</xdr:rowOff>
    </xdr:from>
    <xdr:to>
      <xdr:col>10</xdr:col>
      <xdr:colOff>196850</xdr:colOff>
      <xdr:row>260</xdr:row>
      <xdr:rowOff>498475</xdr:rowOff>
    </xdr:to>
    <xdr:pic>
      <xdr:nvPicPr>
        <xdr:cNvPr id="38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260</xdr:row>
      <xdr:rowOff>279400</xdr:rowOff>
    </xdr:from>
    <xdr:to>
      <xdr:col>10</xdr:col>
      <xdr:colOff>196850</xdr:colOff>
      <xdr:row>260</xdr:row>
      <xdr:rowOff>498475</xdr:rowOff>
    </xdr:to>
    <xdr:pic>
      <xdr:nvPicPr>
        <xdr:cNvPr id="38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260</xdr:row>
      <xdr:rowOff>279400</xdr:rowOff>
    </xdr:from>
    <xdr:to>
      <xdr:col>10</xdr:col>
      <xdr:colOff>196850</xdr:colOff>
      <xdr:row>260</xdr:row>
      <xdr:rowOff>498475</xdr:rowOff>
    </xdr:to>
    <xdr:pic>
      <xdr:nvPicPr>
        <xdr:cNvPr id="38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260</xdr:row>
      <xdr:rowOff>279400</xdr:rowOff>
    </xdr:from>
    <xdr:to>
      <xdr:col>10</xdr:col>
      <xdr:colOff>196850</xdr:colOff>
      <xdr:row>260</xdr:row>
      <xdr:rowOff>498475</xdr:rowOff>
    </xdr:to>
    <xdr:pic>
      <xdr:nvPicPr>
        <xdr:cNvPr id="38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260</xdr:row>
      <xdr:rowOff>279400</xdr:rowOff>
    </xdr:from>
    <xdr:to>
      <xdr:col>10</xdr:col>
      <xdr:colOff>196850</xdr:colOff>
      <xdr:row>260</xdr:row>
      <xdr:rowOff>498475</xdr:rowOff>
    </xdr:to>
    <xdr:pic>
      <xdr:nvPicPr>
        <xdr:cNvPr id="38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260</xdr:row>
      <xdr:rowOff>279400</xdr:rowOff>
    </xdr:from>
    <xdr:to>
      <xdr:col>10</xdr:col>
      <xdr:colOff>196850</xdr:colOff>
      <xdr:row>260</xdr:row>
      <xdr:rowOff>498475</xdr:rowOff>
    </xdr:to>
    <xdr:pic>
      <xdr:nvPicPr>
        <xdr:cNvPr id="38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260</xdr:row>
      <xdr:rowOff>257175</xdr:rowOff>
    </xdr:from>
    <xdr:to>
      <xdr:col>3</xdr:col>
      <xdr:colOff>514350</xdr:colOff>
      <xdr:row>260</xdr:row>
      <xdr:rowOff>476250</xdr:rowOff>
    </xdr:to>
    <xdr:pic>
      <xdr:nvPicPr>
        <xdr:cNvPr id="38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88067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260</xdr:row>
      <xdr:rowOff>279400</xdr:rowOff>
    </xdr:from>
    <xdr:to>
      <xdr:col>10</xdr:col>
      <xdr:colOff>196850</xdr:colOff>
      <xdr:row>260</xdr:row>
      <xdr:rowOff>498475</xdr:rowOff>
    </xdr:to>
    <xdr:pic>
      <xdr:nvPicPr>
        <xdr:cNvPr id="38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260</xdr:row>
      <xdr:rowOff>257175</xdr:rowOff>
    </xdr:from>
    <xdr:to>
      <xdr:col>10</xdr:col>
      <xdr:colOff>514350</xdr:colOff>
      <xdr:row>260</xdr:row>
      <xdr:rowOff>476250</xdr:rowOff>
    </xdr:to>
    <xdr:pic>
      <xdr:nvPicPr>
        <xdr:cNvPr id="38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88067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260</xdr:row>
      <xdr:rowOff>257175</xdr:rowOff>
    </xdr:from>
    <xdr:to>
      <xdr:col>3</xdr:col>
      <xdr:colOff>514350</xdr:colOff>
      <xdr:row>260</xdr:row>
      <xdr:rowOff>476250</xdr:rowOff>
    </xdr:to>
    <xdr:pic>
      <xdr:nvPicPr>
        <xdr:cNvPr id="38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88067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8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260</xdr:row>
      <xdr:rowOff>279400</xdr:rowOff>
    </xdr:from>
    <xdr:to>
      <xdr:col>10</xdr:col>
      <xdr:colOff>196850</xdr:colOff>
      <xdr:row>260</xdr:row>
      <xdr:rowOff>498475</xdr:rowOff>
    </xdr:to>
    <xdr:pic>
      <xdr:nvPicPr>
        <xdr:cNvPr id="39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9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9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260</xdr:row>
      <xdr:rowOff>279400</xdr:rowOff>
    </xdr:from>
    <xdr:to>
      <xdr:col>10</xdr:col>
      <xdr:colOff>196850</xdr:colOff>
      <xdr:row>260</xdr:row>
      <xdr:rowOff>498475</xdr:rowOff>
    </xdr:to>
    <xdr:pic>
      <xdr:nvPicPr>
        <xdr:cNvPr id="39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9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9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260</xdr:row>
      <xdr:rowOff>279400</xdr:rowOff>
    </xdr:from>
    <xdr:to>
      <xdr:col>10</xdr:col>
      <xdr:colOff>196850</xdr:colOff>
      <xdr:row>260</xdr:row>
      <xdr:rowOff>498475</xdr:rowOff>
    </xdr:to>
    <xdr:pic>
      <xdr:nvPicPr>
        <xdr:cNvPr id="39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9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9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260</xdr:row>
      <xdr:rowOff>279400</xdr:rowOff>
    </xdr:from>
    <xdr:to>
      <xdr:col>10</xdr:col>
      <xdr:colOff>196850</xdr:colOff>
      <xdr:row>260</xdr:row>
      <xdr:rowOff>498475</xdr:rowOff>
    </xdr:to>
    <xdr:pic>
      <xdr:nvPicPr>
        <xdr:cNvPr id="39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9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9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260</xdr:row>
      <xdr:rowOff>279400</xdr:rowOff>
    </xdr:from>
    <xdr:to>
      <xdr:col>10</xdr:col>
      <xdr:colOff>196850</xdr:colOff>
      <xdr:row>260</xdr:row>
      <xdr:rowOff>498475</xdr:rowOff>
    </xdr:to>
    <xdr:pic>
      <xdr:nvPicPr>
        <xdr:cNvPr id="39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9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9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260</xdr:row>
      <xdr:rowOff>257175</xdr:rowOff>
    </xdr:from>
    <xdr:to>
      <xdr:col>3</xdr:col>
      <xdr:colOff>514350</xdr:colOff>
      <xdr:row>260</xdr:row>
      <xdr:rowOff>476250</xdr:rowOff>
    </xdr:to>
    <xdr:pic>
      <xdr:nvPicPr>
        <xdr:cNvPr id="39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88067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260</xdr:row>
      <xdr:rowOff>279400</xdr:rowOff>
    </xdr:from>
    <xdr:to>
      <xdr:col>10</xdr:col>
      <xdr:colOff>196850</xdr:colOff>
      <xdr:row>260</xdr:row>
      <xdr:rowOff>498475</xdr:rowOff>
    </xdr:to>
    <xdr:pic>
      <xdr:nvPicPr>
        <xdr:cNvPr id="39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260</xdr:row>
      <xdr:rowOff>257175</xdr:rowOff>
    </xdr:from>
    <xdr:to>
      <xdr:col>10</xdr:col>
      <xdr:colOff>514350</xdr:colOff>
      <xdr:row>260</xdr:row>
      <xdr:rowOff>476250</xdr:rowOff>
    </xdr:to>
    <xdr:pic>
      <xdr:nvPicPr>
        <xdr:cNvPr id="39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88067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9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260</xdr:row>
      <xdr:rowOff>257175</xdr:rowOff>
    </xdr:from>
    <xdr:to>
      <xdr:col>3</xdr:col>
      <xdr:colOff>514350</xdr:colOff>
      <xdr:row>260</xdr:row>
      <xdr:rowOff>476250</xdr:rowOff>
    </xdr:to>
    <xdr:pic>
      <xdr:nvPicPr>
        <xdr:cNvPr id="39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88067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9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260</xdr:row>
      <xdr:rowOff>279400</xdr:rowOff>
    </xdr:from>
    <xdr:to>
      <xdr:col>10</xdr:col>
      <xdr:colOff>196850</xdr:colOff>
      <xdr:row>260</xdr:row>
      <xdr:rowOff>498475</xdr:rowOff>
    </xdr:to>
    <xdr:pic>
      <xdr:nvPicPr>
        <xdr:cNvPr id="39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9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9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260</xdr:row>
      <xdr:rowOff>279400</xdr:rowOff>
    </xdr:from>
    <xdr:to>
      <xdr:col>10</xdr:col>
      <xdr:colOff>196850</xdr:colOff>
      <xdr:row>260</xdr:row>
      <xdr:rowOff>498475</xdr:rowOff>
    </xdr:to>
    <xdr:pic>
      <xdr:nvPicPr>
        <xdr:cNvPr id="39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9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9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260</xdr:row>
      <xdr:rowOff>279400</xdr:rowOff>
    </xdr:from>
    <xdr:to>
      <xdr:col>10</xdr:col>
      <xdr:colOff>196850</xdr:colOff>
      <xdr:row>260</xdr:row>
      <xdr:rowOff>498475</xdr:rowOff>
    </xdr:to>
    <xdr:pic>
      <xdr:nvPicPr>
        <xdr:cNvPr id="39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9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9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260</xdr:row>
      <xdr:rowOff>257175</xdr:rowOff>
    </xdr:from>
    <xdr:to>
      <xdr:col>3</xdr:col>
      <xdr:colOff>514350</xdr:colOff>
      <xdr:row>260</xdr:row>
      <xdr:rowOff>476250</xdr:rowOff>
    </xdr:to>
    <xdr:pic>
      <xdr:nvPicPr>
        <xdr:cNvPr id="39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88067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260</xdr:row>
      <xdr:rowOff>279400</xdr:rowOff>
    </xdr:from>
    <xdr:to>
      <xdr:col>10</xdr:col>
      <xdr:colOff>196850</xdr:colOff>
      <xdr:row>260</xdr:row>
      <xdr:rowOff>498475</xdr:rowOff>
    </xdr:to>
    <xdr:pic>
      <xdr:nvPicPr>
        <xdr:cNvPr id="39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260</xdr:row>
      <xdr:rowOff>257175</xdr:rowOff>
    </xdr:from>
    <xdr:to>
      <xdr:col>10</xdr:col>
      <xdr:colOff>514350</xdr:colOff>
      <xdr:row>260</xdr:row>
      <xdr:rowOff>476250</xdr:rowOff>
    </xdr:to>
    <xdr:pic>
      <xdr:nvPicPr>
        <xdr:cNvPr id="39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88067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9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260</xdr:row>
      <xdr:rowOff>257175</xdr:rowOff>
    </xdr:from>
    <xdr:to>
      <xdr:col>3</xdr:col>
      <xdr:colOff>514350</xdr:colOff>
      <xdr:row>260</xdr:row>
      <xdr:rowOff>476250</xdr:rowOff>
    </xdr:to>
    <xdr:pic>
      <xdr:nvPicPr>
        <xdr:cNvPr id="39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88067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9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260</xdr:row>
      <xdr:rowOff>279400</xdr:rowOff>
    </xdr:from>
    <xdr:to>
      <xdr:col>10</xdr:col>
      <xdr:colOff>196850</xdr:colOff>
      <xdr:row>260</xdr:row>
      <xdr:rowOff>498475</xdr:rowOff>
    </xdr:to>
    <xdr:pic>
      <xdr:nvPicPr>
        <xdr:cNvPr id="39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9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9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260</xdr:row>
      <xdr:rowOff>279400</xdr:rowOff>
    </xdr:from>
    <xdr:to>
      <xdr:col>10</xdr:col>
      <xdr:colOff>196850</xdr:colOff>
      <xdr:row>260</xdr:row>
      <xdr:rowOff>498475</xdr:rowOff>
    </xdr:to>
    <xdr:pic>
      <xdr:nvPicPr>
        <xdr:cNvPr id="39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9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9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260</xdr:row>
      <xdr:rowOff>279400</xdr:rowOff>
    </xdr:from>
    <xdr:to>
      <xdr:col>10</xdr:col>
      <xdr:colOff>196850</xdr:colOff>
      <xdr:row>260</xdr:row>
      <xdr:rowOff>498475</xdr:rowOff>
    </xdr:to>
    <xdr:pic>
      <xdr:nvPicPr>
        <xdr:cNvPr id="39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9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9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260</xdr:row>
      <xdr:rowOff>279400</xdr:rowOff>
    </xdr:from>
    <xdr:to>
      <xdr:col>10</xdr:col>
      <xdr:colOff>196850</xdr:colOff>
      <xdr:row>260</xdr:row>
      <xdr:rowOff>498475</xdr:rowOff>
    </xdr:to>
    <xdr:pic>
      <xdr:nvPicPr>
        <xdr:cNvPr id="39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9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9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260</xdr:row>
      <xdr:rowOff>279400</xdr:rowOff>
    </xdr:from>
    <xdr:to>
      <xdr:col>10</xdr:col>
      <xdr:colOff>196850</xdr:colOff>
      <xdr:row>260</xdr:row>
      <xdr:rowOff>498475</xdr:rowOff>
    </xdr:to>
    <xdr:pic>
      <xdr:nvPicPr>
        <xdr:cNvPr id="39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9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9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260</xdr:row>
      <xdr:rowOff>257175</xdr:rowOff>
    </xdr:from>
    <xdr:to>
      <xdr:col>3</xdr:col>
      <xdr:colOff>514350</xdr:colOff>
      <xdr:row>260</xdr:row>
      <xdr:rowOff>476250</xdr:rowOff>
    </xdr:to>
    <xdr:pic>
      <xdr:nvPicPr>
        <xdr:cNvPr id="39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88067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260</xdr:row>
      <xdr:rowOff>279400</xdr:rowOff>
    </xdr:from>
    <xdr:to>
      <xdr:col>10</xdr:col>
      <xdr:colOff>196850</xdr:colOff>
      <xdr:row>260</xdr:row>
      <xdr:rowOff>498475</xdr:rowOff>
    </xdr:to>
    <xdr:pic>
      <xdr:nvPicPr>
        <xdr:cNvPr id="39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260</xdr:row>
      <xdr:rowOff>257175</xdr:rowOff>
    </xdr:from>
    <xdr:to>
      <xdr:col>10</xdr:col>
      <xdr:colOff>514350</xdr:colOff>
      <xdr:row>260</xdr:row>
      <xdr:rowOff>476250</xdr:rowOff>
    </xdr:to>
    <xdr:pic>
      <xdr:nvPicPr>
        <xdr:cNvPr id="39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88067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9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260</xdr:row>
      <xdr:rowOff>257175</xdr:rowOff>
    </xdr:from>
    <xdr:to>
      <xdr:col>3</xdr:col>
      <xdr:colOff>514350</xdr:colOff>
      <xdr:row>260</xdr:row>
      <xdr:rowOff>476250</xdr:rowOff>
    </xdr:to>
    <xdr:pic>
      <xdr:nvPicPr>
        <xdr:cNvPr id="39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88067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9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260</xdr:row>
      <xdr:rowOff>279400</xdr:rowOff>
    </xdr:from>
    <xdr:to>
      <xdr:col>10</xdr:col>
      <xdr:colOff>196850</xdr:colOff>
      <xdr:row>260</xdr:row>
      <xdr:rowOff>498475</xdr:rowOff>
    </xdr:to>
    <xdr:pic>
      <xdr:nvPicPr>
        <xdr:cNvPr id="39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9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9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260</xdr:row>
      <xdr:rowOff>279400</xdr:rowOff>
    </xdr:from>
    <xdr:to>
      <xdr:col>10</xdr:col>
      <xdr:colOff>196850</xdr:colOff>
      <xdr:row>260</xdr:row>
      <xdr:rowOff>498475</xdr:rowOff>
    </xdr:to>
    <xdr:pic>
      <xdr:nvPicPr>
        <xdr:cNvPr id="39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39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8808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260</xdr:row>
      <xdr:rowOff>228600</xdr:rowOff>
    </xdr:from>
    <xdr:to>
      <xdr:col>3</xdr:col>
      <xdr:colOff>260350</xdr:colOff>
      <xdr:row>260</xdr:row>
      <xdr:rowOff>447675</xdr:rowOff>
    </xdr:to>
    <xdr:pic>
      <xdr:nvPicPr>
        <xdr:cNvPr id="39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880391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260</xdr:row>
      <xdr:rowOff>231775</xdr:rowOff>
    </xdr:from>
    <xdr:to>
      <xdr:col>3</xdr:col>
      <xdr:colOff>539750</xdr:colOff>
      <xdr:row>260</xdr:row>
      <xdr:rowOff>450850</xdr:rowOff>
    </xdr:to>
    <xdr:pic>
      <xdr:nvPicPr>
        <xdr:cNvPr id="39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880423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260</xdr:row>
      <xdr:rowOff>228600</xdr:rowOff>
    </xdr:from>
    <xdr:to>
      <xdr:col>10</xdr:col>
      <xdr:colOff>260350</xdr:colOff>
      <xdr:row>260</xdr:row>
      <xdr:rowOff>447675</xdr:rowOff>
    </xdr:to>
    <xdr:pic>
      <xdr:nvPicPr>
        <xdr:cNvPr id="39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880391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260</xdr:row>
      <xdr:rowOff>231775</xdr:rowOff>
    </xdr:from>
    <xdr:to>
      <xdr:col>10</xdr:col>
      <xdr:colOff>539750</xdr:colOff>
      <xdr:row>260</xdr:row>
      <xdr:rowOff>450850</xdr:rowOff>
    </xdr:to>
    <xdr:pic>
      <xdr:nvPicPr>
        <xdr:cNvPr id="39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880423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260</xdr:row>
      <xdr:rowOff>228600</xdr:rowOff>
    </xdr:from>
    <xdr:to>
      <xdr:col>3</xdr:col>
      <xdr:colOff>260350</xdr:colOff>
      <xdr:row>260</xdr:row>
      <xdr:rowOff>447675</xdr:rowOff>
    </xdr:to>
    <xdr:pic>
      <xdr:nvPicPr>
        <xdr:cNvPr id="39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880391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260</xdr:row>
      <xdr:rowOff>231775</xdr:rowOff>
    </xdr:from>
    <xdr:to>
      <xdr:col>3</xdr:col>
      <xdr:colOff>539750</xdr:colOff>
      <xdr:row>260</xdr:row>
      <xdr:rowOff>450850</xdr:rowOff>
    </xdr:to>
    <xdr:pic>
      <xdr:nvPicPr>
        <xdr:cNvPr id="39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880423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260</xdr:row>
      <xdr:rowOff>228600</xdr:rowOff>
    </xdr:from>
    <xdr:to>
      <xdr:col>3</xdr:col>
      <xdr:colOff>260350</xdr:colOff>
      <xdr:row>260</xdr:row>
      <xdr:rowOff>447675</xdr:rowOff>
    </xdr:to>
    <xdr:pic>
      <xdr:nvPicPr>
        <xdr:cNvPr id="39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880391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260</xdr:row>
      <xdr:rowOff>231775</xdr:rowOff>
    </xdr:from>
    <xdr:to>
      <xdr:col>3</xdr:col>
      <xdr:colOff>539750</xdr:colOff>
      <xdr:row>260</xdr:row>
      <xdr:rowOff>450850</xdr:rowOff>
    </xdr:to>
    <xdr:pic>
      <xdr:nvPicPr>
        <xdr:cNvPr id="39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880423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260</xdr:row>
      <xdr:rowOff>228600</xdr:rowOff>
    </xdr:from>
    <xdr:to>
      <xdr:col>10</xdr:col>
      <xdr:colOff>260350</xdr:colOff>
      <xdr:row>260</xdr:row>
      <xdr:rowOff>447675</xdr:rowOff>
    </xdr:to>
    <xdr:pic>
      <xdr:nvPicPr>
        <xdr:cNvPr id="39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880391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260</xdr:row>
      <xdr:rowOff>231775</xdr:rowOff>
    </xdr:from>
    <xdr:to>
      <xdr:col>10</xdr:col>
      <xdr:colOff>539750</xdr:colOff>
      <xdr:row>260</xdr:row>
      <xdr:rowOff>450850</xdr:rowOff>
    </xdr:to>
    <xdr:pic>
      <xdr:nvPicPr>
        <xdr:cNvPr id="39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880423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260</xdr:row>
      <xdr:rowOff>228600</xdr:rowOff>
    </xdr:from>
    <xdr:to>
      <xdr:col>3</xdr:col>
      <xdr:colOff>260350</xdr:colOff>
      <xdr:row>260</xdr:row>
      <xdr:rowOff>447675</xdr:rowOff>
    </xdr:to>
    <xdr:pic>
      <xdr:nvPicPr>
        <xdr:cNvPr id="39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880391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260</xdr:row>
      <xdr:rowOff>287804</xdr:rowOff>
    </xdr:from>
    <xdr:to>
      <xdr:col>3</xdr:col>
      <xdr:colOff>465044</xdr:colOff>
      <xdr:row>260</xdr:row>
      <xdr:rowOff>506879</xdr:rowOff>
    </xdr:to>
    <xdr:pic>
      <xdr:nvPicPr>
        <xdr:cNvPr id="39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0528" y="18809839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260</xdr:row>
      <xdr:rowOff>228600</xdr:rowOff>
    </xdr:from>
    <xdr:to>
      <xdr:col>10</xdr:col>
      <xdr:colOff>260350</xdr:colOff>
      <xdr:row>260</xdr:row>
      <xdr:rowOff>447675</xdr:rowOff>
    </xdr:to>
    <xdr:pic>
      <xdr:nvPicPr>
        <xdr:cNvPr id="39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880391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260</xdr:row>
      <xdr:rowOff>231775</xdr:rowOff>
    </xdr:from>
    <xdr:to>
      <xdr:col>10</xdr:col>
      <xdr:colOff>539750</xdr:colOff>
      <xdr:row>260</xdr:row>
      <xdr:rowOff>450850</xdr:rowOff>
    </xdr:to>
    <xdr:pic>
      <xdr:nvPicPr>
        <xdr:cNvPr id="39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880423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39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265</xdr:row>
      <xdr:rowOff>257175</xdr:rowOff>
    </xdr:from>
    <xdr:to>
      <xdr:col>10</xdr:col>
      <xdr:colOff>514350</xdr:colOff>
      <xdr:row>265</xdr:row>
      <xdr:rowOff>476250</xdr:rowOff>
    </xdr:to>
    <xdr:pic>
      <xdr:nvPicPr>
        <xdr:cNvPr id="39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913548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39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265</xdr:row>
      <xdr:rowOff>257175</xdr:rowOff>
    </xdr:from>
    <xdr:to>
      <xdr:col>3</xdr:col>
      <xdr:colOff>514350</xdr:colOff>
      <xdr:row>265</xdr:row>
      <xdr:rowOff>476250</xdr:rowOff>
    </xdr:to>
    <xdr:pic>
      <xdr:nvPicPr>
        <xdr:cNvPr id="39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13548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39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265</xdr:row>
      <xdr:rowOff>257175</xdr:rowOff>
    </xdr:from>
    <xdr:to>
      <xdr:col>10</xdr:col>
      <xdr:colOff>514350</xdr:colOff>
      <xdr:row>265</xdr:row>
      <xdr:rowOff>476250</xdr:rowOff>
    </xdr:to>
    <xdr:pic>
      <xdr:nvPicPr>
        <xdr:cNvPr id="39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913548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39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265</xdr:row>
      <xdr:rowOff>257175</xdr:rowOff>
    </xdr:from>
    <xdr:to>
      <xdr:col>3</xdr:col>
      <xdr:colOff>514350</xdr:colOff>
      <xdr:row>265</xdr:row>
      <xdr:rowOff>476250</xdr:rowOff>
    </xdr:to>
    <xdr:pic>
      <xdr:nvPicPr>
        <xdr:cNvPr id="39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13548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39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265</xdr:row>
      <xdr:rowOff>257175</xdr:rowOff>
    </xdr:from>
    <xdr:to>
      <xdr:col>3</xdr:col>
      <xdr:colOff>514350</xdr:colOff>
      <xdr:row>265</xdr:row>
      <xdr:rowOff>476250</xdr:rowOff>
    </xdr:to>
    <xdr:pic>
      <xdr:nvPicPr>
        <xdr:cNvPr id="39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13548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39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265</xdr:row>
      <xdr:rowOff>257175</xdr:rowOff>
    </xdr:from>
    <xdr:to>
      <xdr:col>10</xdr:col>
      <xdr:colOff>514350</xdr:colOff>
      <xdr:row>265</xdr:row>
      <xdr:rowOff>476250</xdr:rowOff>
    </xdr:to>
    <xdr:pic>
      <xdr:nvPicPr>
        <xdr:cNvPr id="39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913548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39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265</xdr:row>
      <xdr:rowOff>257175</xdr:rowOff>
    </xdr:from>
    <xdr:to>
      <xdr:col>3</xdr:col>
      <xdr:colOff>514350</xdr:colOff>
      <xdr:row>265</xdr:row>
      <xdr:rowOff>476250</xdr:rowOff>
    </xdr:to>
    <xdr:pic>
      <xdr:nvPicPr>
        <xdr:cNvPr id="39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13548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39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265</xdr:row>
      <xdr:rowOff>257175</xdr:rowOff>
    </xdr:from>
    <xdr:to>
      <xdr:col>3</xdr:col>
      <xdr:colOff>514350</xdr:colOff>
      <xdr:row>265</xdr:row>
      <xdr:rowOff>476250</xdr:rowOff>
    </xdr:to>
    <xdr:pic>
      <xdr:nvPicPr>
        <xdr:cNvPr id="39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13548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39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265</xdr:row>
      <xdr:rowOff>257175</xdr:rowOff>
    </xdr:from>
    <xdr:to>
      <xdr:col>10</xdr:col>
      <xdr:colOff>514350</xdr:colOff>
      <xdr:row>265</xdr:row>
      <xdr:rowOff>476250</xdr:rowOff>
    </xdr:to>
    <xdr:pic>
      <xdr:nvPicPr>
        <xdr:cNvPr id="39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913548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39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265</xdr:row>
      <xdr:rowOff>257175</xdr:rowOff>
    </xdr:from>
    <xdr:to>
      <xdr:col>3</xdr:col>
      <xdr:colOff>514350</xdr:colOff>
      <xdr:row>265</xdr:row>
      <xdr:rowOff>476250</xdr:rowOff>
    </xdr:to>
    <xdr:pic>
      <xdr:nvPicPr>
        <xdr:cNvPr id="39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13548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39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265</xdr:row>
      <xdr:rowOff>257175</xdr:rowOff>
    </xdr:from>
    <xdr:to>
      <xdr:col>3</xdr:col>
      <xdr:colOff>514350</xdr:colOff>
      <xdr:row>265</xdr:row>
      <xdr:rowOff>476250</xdr:rowOff>
    </xdr:to>
    <xdr:pic>
      <xdr:nvPicPr>
        <xdr:cNvPr id="39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13548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39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265</xdr:row>
      <xdr:rowOff>257175</xdr:rowOff>
    </xdr:from>
    <xdr:to>
      <xdr:col>10</xdr:col>
      <xdr:colOff>514350</xdr:colOff>
      <xdr:row>265</xdr:row>
      <xdr:rowOff>476250</xdr:rowOff>
    </xdr:to>
    <xdr:pic>
      <xdr:nvPicPr>
        <xdr:cNvPr id="39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913548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265</xdr:row>
      <xdr:rowOff>257175</xdr:rowOff>
    </xdr:from>
    <xdr:to>
      <xdr:col>3</xdr:col>
      <xdr:colOff>514350</xdr:colOff>
      <xdr:row>265</xdr:row>
      <xdr:rowOff>476250</xdr:rowOff>
    </xdr:to>
    <xdr:pic>
      <xdr:nvPicPr>
        <xdr:cNvPr id="40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13548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265</xdr:row>
      <xdr:rowOff>257175</xdr:rowOff>
    </xdr:from>
    <xdr:to>
      <xdr:col>3</xdr:col>
      <xdr:colOff>514350</xdr:colOff>
      <xdr:row>265</xdr:row>
      <xdr:rowOff>476250</xdr:rowOff>
    </xdr:to>
    <xdr:pic>
      <xdr:nvPicPr>
        <xdr:cNvPr id="40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13548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40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40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40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40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40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40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40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265</xdr:row>
      <xdr:rowOff>257175</xdr:rowOff>
    </xdr:from>
    <xdr:to>
      <xdr:col>3</xdr:col>
      <xdr:colOff>514350</xdr:colOff>
      <xdr:row>265</xdr:row>
      <xdr:rowOff>476250</xdr:rowOff>
    </xdr:to>
    <xdr:pic>
      <xdr:nvPicPr>
        <xdr:cNvPr id="40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13548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40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265</xdr:row>
      <xdr:rowOff>257175</xdr:rowOff>
    </xdr:from>
    <xdr:to>
      <xdr:col>10</xdr:col>
      <xdr:colOff>514350</xdr:colOff>
      <xdr:row>265</xdr:row>
      <xdr:rowOff>476250</xdr:rowOff>
    </xdr:to>
    <xdr:pic>
      <xdr:nvPicPr>
        <xdr:cNvPr id="40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913548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265</xdr:row>
      <xdr:rowOff>257175</xdr:rowOff>
    </xdr:from>
    <xdr:to>
      <xdr:col>3</xdr:col>
      <xdr:colOff>514350</xdr:colOff>
      <xdr:row>265</xdr:row>
      <xdr:rowOff>476250</xdr:rowOff>
    </xdr:to>
    <xdr:pic>
      <xdr:nvPicPr>
        <xdr:cNvPr id="40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13548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40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40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40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40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40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40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40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265</xdr:row>
      <xdr:rowOff>257175</xdr:rowOff>
    </xdr:from>
    <xdr:to>
      <xdr:col>3</xdr:col>
      <xdr:colOff>514350</xdr:colOff>
      <xdr:row>265</xdr:row>
      <xdr:rowOff>476250</xdr:rowOff>
    </xdr:to>
    <xdr:pic>
      <xdr:nvPicPr>
        <xdr:cNvPr id="40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13548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40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265</xdr:row>
      <xdr:rowOff>257175</xdr:rowOff>
    </xdr:from>
    <xdr:to>
      <xdr:col>10</xdr:col>
      <xdr:colOff>514350</xdr:colOff>
      <xdr:row>265</xdr:row>
      <xdr:rowOff>476250</xdr:rowOff>
    </xdr:to>
    <xdr:pic>
      <xdr:nvPicPr>
        <xdr:cNvPr id="40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913548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265</xdr:row>
      <xdr:rowOff>257175</xdr:rowOff>
    </xdr:from>
    <xdr:to>
      <xdr:col>3</xdr:col>
      <xdr:colOff>514350</xdr:colOff>
      <xdr:row>265</xdr:row>
      <xdr:rowOff>476250</xdr:rowOff>
    </xdr:to>
    <xdr:pic>
      <xdr:nvPicPr>
        <xdr:cNvPr id="40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13548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40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40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40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40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40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265</xdr:row>
      <xdr:rowOff>257175</xdr:rowOff>
    </xdr:from>
    <xdr:to>
      <xdr:col>3</xdr:col>
      <xdr:colOff>514350</xdr:colOff>
      <xdr:row>265</xdr:row>
      <xdr:rowOff>476250</xdr:rowOff>
    </xdr:to>
    <xdr:pic>
      <xdr:nvPicPr>
        <xdr:cNvPr id="40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13548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40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265</xdr:row>
      <xdr:rowOff>257175</xdr:rowOff>
    </xdr:from>
    <xdr:to>
      <xdr:col>10</xdr:col>
      <xdr:colOff>514350</xdr:colOff>
      <xdr:row>265</xdr:row>
      <xdr:rowOff>476250</xdr:rowOff>
    </xdr:to>
    <xdr:pic>
      <xdr:nvPicPr>
        <xdr:cNvPr id="40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913548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265</xdr:row>
      <xdr:rowOff>257175</xdr:rowOff>
    </xdr:from>
    <xdr:to>
      <xdr:col>3</xdr:col>
      <xdr:colOff>514350</xdr:colOff>
      <xdr:row>265</xdr:row>
      <xdr:rowOff>476250</xdr:rowOff>
    </xdr:to>
    <xdr:pic>
      <xdr:nvPicPr>
        <xdr:cNvPr id="40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13548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40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40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40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265</xdr:row>
      <xdr:rowOff>257175</xdr:rowOff>
    </xdr:from>
    <xdr:to>
      <xdr:col>3</xdr:col>
      <xdr:colOff>514350</xdr:colOff>
      <xdr:row>265</xdr:row>
      <xdr:rowOff>476250</xdr:rowOff>
    </xdr:to>
    <xdr:pic>
      <xdr:nvPicPr>
        <xdr:cNvPr id="40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13548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40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265</xdr:row>
      <xdr:rowOff>257175</xdr:rowOff>
    </xdr:from>
    <xdr:to>
      <xdr:col>10</xdr:col>
      <xdr:colOff>514350</xdr:colOff>
      <xdr:row>265</xdr:row>
      <xdr:rowOff>476250</xdr:rowOff>
    </xdr:to>
    <xdr:pic>
      <xdr:nvPicPr>
        <xdr:cNvPr id="40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913548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265</xdr:row>
      <xdr:rowOff>257175</xdr:rowOff>
    </xdr:from>
    <xdr:to>
      <xdr:col>3</xdr:col>
      <xdr:colOff>514350</xdr:colOff>
      <xdr:row>265</xdr:row>
      <xdr:rowOff>476250</xdr:rowOff>
    </xdr:to>
    <xdr:pic>
      <xdr:nvPicPr>
        <xdr:cNvPr id="40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13548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40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40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0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1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41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1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1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41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1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1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41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1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1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265</xdr:row>
      <xdr:rowOff>257175</xdr:rowOff>
    </xdr:from>
    <xdr:to>
      <xdr:col>3</xdr:col>
      <xdr:colOff>514350</xdr:colOff>
      <xdr:row>265</xdr:row>
      <xdr:rowOff>476250</xdr:rowOff>
    </xdr:to>
    <xdr:pic>
      <xdr:nvPicPr>
        <xdr:cNvPr id="41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13548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41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265</xdr:row>
      <xdr:rowOff>257175</xdr:rowOff>
    </xdr:from>
    <xdr:to>
      <xdr:col>10</xdr:col>
      <xdr:colOff>514350</xdr:colOff>
      <xdr:row>265</xdr:row>
      <xdr:rowOff>476250</xdr:rowOff>
    </xdr:to>
    <xdr:pic>
      <xdr:nvPicPr>
        <xdr:cNvPr id="41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913548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1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265</xdr:row>
      <xdr:rowOff>257175</xdr:rowOff>
    </xdr:from>
    <xdr:to>
      <xdr:col>3</xdr:col>
      <xdr:colOff>514350</xdr:colOff>
      <xdr:row>265</xdr:row>
      <xdr:rowOff>476250</xdr:rowOff>
    </xdr:to>
    <xdr:pic>
      <xdr:nvPicPr>
        <xdr:cNvPr id="41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13548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1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41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1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1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265</xdr:row>
      <xdr:rowOff>279400</xdr:rowOff>
    </xdr:from>
    <xdr:to>
      <xdr:col>10</xdr:col>
      <xdr:colOff>196850</xdr:colOff>
      <xdr:row>265</xdr:row>
      <xdr:rowOff>498475</xdr:rowOff>
    </xdr:to>
    <xdr:pic>
      <xdr:nvPicPr>
        <xdr:cNvPr id="41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265</xdr:row>
      <xdr:rowOff>279400</xdr:rowOff>
    </xdr:from>
    <xdr:to>
      <xdr:col>3</xdr:col>
      <xdr:colOff>196850</xdr:colOff>
      <xdr:row>265</xdr:row>
      <xdr:rowOff>498475</xdr:rowOff>
    </xdr:to>
    <xdr:pic>
      <xdr:nvPicPr>
        <xdr:cNvPr id="41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137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265</xdr:row>
      <xdr:rowOff>228600</xdr:rowOff>
    </xdr:from>
    <xdr:to>
      <xdr:col>3</xdr:col>
      <xdr:colOff>260350</xdr:colOff>
      <xdr:row>265</xdr:row>
      <xdr:rowOff>447675</xdr:rowOff>
    </xdr:to>
    <xdr:pic>
      <xdr:nvPicPr>
        <xdr:cNvPr id="41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913262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265</xdr:row>
      <xdr:rowOff>231775</xdr:rowOff>
    </xdr:from>
    <xdr:to>
      <xdr:col>3</xdr:col>
      <xdr:colOff>539750</xdr:colOff>
      <xdr:row>265</xdr:row>
      <xdr:rowOff>450850</xdr:rowOff>
    </xdr:to>
    <xdr:pic>
      <xdr:nvPicPr>
        <xdr:cNvPr id="41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913294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265</xdr:row>
      <xdr:rowOff>228600</xdr:rowOff>
    </xdr:from>
    <xdr:to>
      <xdr:col>10</xdr:col>
      <xdr:colOff>260350</xdr:colOff>
      <xdr:row>265</xdr:row>
      <xdr:rowOff>447675</xdr:rowOff>
    </xdr:to>
    <xdr:pic>
      <xdr:nvPicPr>
        <xdr:cNvPr id="41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913262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265</xdr:row>
      <xdr:rowOff>231775</xdr:rowOff>
    </xdr:from>
    <xdr:to>
      <xdr:col>10</xdr:col>
      <xdr:colOff>539750</xdr:colOff>
      <xdr:row>265</xdr:row>
      <xdr:rowOff>450850</xdr:rowOff>
    </xdr:to>
    <xdr:pic>
      <xdr:nvPicPr>
        <xdr:cNvPr id="41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913294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265</xdr:row>
      <xdr:rowOff>228600</xdr:rowOff>
    </xdr:from>
    <xdr:to>
      <xdr:col>3</xdr:col>
      <xdr:colOff>260350</xdr:colOff>
      <xdr:row>265</xdr:row>
      <xdr:rowOff>447675</xdr:rowOff>
    </xdr:to>
    <xdr:pic>
      <xdr:nvPicPr>
        <xdr:cNvPr id="41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913262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265</xdr:row>
      <xdr:rowOff>231775</xdr:rowOff>
    </xdr:from>
    <xdr:to>
      <xdr:col>3</xdr:col>
      <xdr:colOff>539750</xdr:colOff>
      <xdr:row>265</xdr:row>
      <xdr:rowOff>450850</xdr:rowOff>
    </xdr:to>
    <xdr:pic>
      <xdr:nvPicPr>
        <xdr:cNvPr id="41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913294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265</xdr:row>
      <xdr:rowOff>228600</xdr:rowOff>
    </xdr:from>
    <xdr:to>
      <xdr:col>3</xdr:col>
      <xdr:colOff>260350</xdr:colOff>
      <xdr:row>265</xdr:row>
      <xdr:rowOff>447675</xdr:rowOff>
    </xdr:to>
    <xdr:pic>
      <xdr:nvPicPr>
        <xdr:cNvPr id="41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913262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265</xdr:row>
      <xdr:rowOff>231775</xdr:rowOff>
    </xdr:from>
    <xdr:to>
      <xdr:col>3</xdr:col>
      <xdr:colOff>539750</xdr:colOff>
      <xdr:row>265</xdr:row>
      <xdr:rowOff>450850</xdr:rowOff>
    </xdr:to>
    <xdr:pic>
      <xdr:nvPicPr>
        <xdr:cNvPr id="41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913294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265</xdr:row>
      <xdr:rowOff>228600</xdr:rowOff>
    </xdr:from>
    <xdr:to>
      <xdr:col>10</xdr:col>
      <xdr:colOff>260350</xdr:colOff>
      <xdr:row>265</xdr:row>
      <xdr:rowOff>447675</xdr:rowOff>
    </xdr:to>
    <xdr:pic>
      <xdr:nvPicPr>
        <xdr:cNvPr id="41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913262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265</xdr:row>
      <xdr:rowOff>231775</xdr:rowOff>
    </xdr:from>
    <xdr:to>
      <xdr:col>10</xdr:col>
      <xdr:colOff>539750</xdr:colOff>
      <xdr:row>265</xdr:row>
      <xdr:rowOff>450850</xdr:rowOff>
    </xdr:to>
    <xdr:pic>
      <xdr:nvPicPr>
        <xdr:cNvPr id="41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913294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265</xdr:row>
      <xdr:rowOff>228600</xdr:rowOff>
    </xdr:from>
    <xdr:to>
      <xdr:col>3</xdr:col>
      <xdr:colOff>260350</xdr:colOff>
      <xdr:row>265</xdr:row>
      <xdr:rowOff>447675</xdr:rowOff>
    </xdr:to>
    <xdr:pic>
      <xdr:nvPicPr>
        <xdr:cNvPr id="41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913262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265</xdr:row>
      <xdr:rowOff>287804</xdr:rowOff>
    </xdr:from>
    <xdr:to>
      <xdr:col>3</xdr:col>
      <xdr:colOff>465044</xdr:colOff>
      <xdr:row>265</xdr:row>
      <xdr:rowOff>506879</xdr:rowOff>
    </xdr:to>
    <xdr:pic>
      <xdr:nvPicPr>
        <xdr:cNvPr id="41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0528" y="1913854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265</xdr:row>
      <xdr:rowOff>228600</xdr:rowOff>
    </xdr:from>
    <xdr:to>
      <xdr:col>10</xdr:col>
      <xdr:colOff>260350</xdr:colOff>
      <xdr:row>265</xdr:row>
      <xdr:rowOff>447675</xdr:rowOff>
    </xdr:to>
    <xdr:pic>
      <xdr:nvPicPr>
        <xdr:cNvPr id="41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913262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265</xdr:row>
      <xdr:rowOff>231775</xdr:rowOff>
    </xdr:from>
    <xdr:to>
      <xdr:col>10</xdr:col>
      <xdr:colOff>539750</xdr:colOff>
      <xdr:row>265</xdr:row>
      <xdr:rowOff>450850</xdr:rowOff>
    </xdr:to>
    <xdr:pic>
      <xdr:nvPicPr>
        <xdr:cNvPr id="41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913294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270</xdr:row>
      <xdr:rowOff>279400</xdr:rowOff>
    </xdr:from>
    <xdr:to>
      <xdr:col>10</xdr:col>
      <xdr:colOff>196850</xdr:colOff>
      <xdr:row>270</xdr:row>
      <xdr:rowOff>498475</xdr:rowOff>
    </xdr:to>
    <xdr:pic>
      <xdr:nvPicPr>
        <xdr:cNvPr id="41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270</xdr:row>
      <xdr:rowOff>257175</xdr:rowOff>
    </xdr:from>
    <xdr:to>
      <xdr:col>10</xdr:col>
      <xdr:colOff>514350</xdr:colOff>
      <xdr:row>270</xdr:row>
      <xdr:rowOff>476250</xdr:rowOff>
    </xdr:to>
    <xdr:pic>
      <xdr:nvPicPr>
        <xdr:cNvPr id="41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9548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1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270</xdr:row>
      <xdr:rowOff>257175</xdr:rowOff>
    </xdr:from>
    <xdr:to>
      <xdr:col>3</xdr:col>
      <xdr:colOff>514350</xdr:colOff>
      <xdr:row>270</xdr:row>
      <xdr:rowOff>476250</xdr:rowOff>
    </xdr:to>
    <xdr:pic>
      <xdr:nvPicPr>
        <xdr:cNvPr id="41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548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1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270</xdr:row>
      <xdr:rowOff>257175</xdr:rowOff>
    </xdr:from>
    <xdr:to>
      <xdr:col>3</xdr:col>
      <xdr:colOff>514350</xdr:colOff>
      <xdr:row>270</xdr:row>
      <xdr:rowOff>476250</xdr:rowOff>
    </xdr:to>
    <xdr:pic>
      <xdr:nvPicPr>
        <xdr:cNvPr id="41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548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270</xdr:row>
      <xdr:rowOff>279400</xdr:rowOff>
    </xdr:from>
    <xdr:to>
      <xdr:col>10</xdr:col>
      <xdr:colOff>196850</xdr:colOff>
      <xdr:row>270</xdr:row>
      <xdr:rowOff>498475</xdr:rowOff>
    </xdr:to>
    <xdr:pic>
      <xdr:nvPicPr>
        <xdr:cNvPr id="41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270</xdr:row>
      <xdr:rowOff>257175</xdr:rowOff>
    </xdr:from>
    <xdr:to>
      <xdr:col>10</xdr:col>
      <xdr:colOff>514350</xdr:colOff>
      <xdr:row>270</xdr:row>
      <xdr:rowOff>476250</xdr:rowOff>
    </xdr:to>
    <xdr:pic>
      <xdr:nvPicPr>
        <xdr:cNvPr id="41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9548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1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270</xdr:row>
      <xdr:rowOff>257175</xdr:rowOff>
    </xdr:from>
    <xdr:to>
      <xdr:col>3</xdr:col>
      <xdr:colOff>514350</xdr:colOff>
      <xdr:row>270</xdr:row>
      <xdr:rowOff>476250</xdr:rowOff>
    </xdr:to>
    <xdr:pic>
      <xdr:nvPicPr>
        <xdr:cNvPr id="41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548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1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270</xdr:row>
      <xdr:rowOff>257175</xdr:rowOff>
    </xdr:from>
    <xdr:to>
      <xdr:col>3</xdr:col>
      <xdr:colOff>514350</xdr:colOff>
      <xdr:row>270</xdr:row>
      <xdr:rowOff>476250</xdr:rowOff>
    </xdr:to>
    <xdr:pic>
      <xdr:nvPicPr>
        <xdr:cNvPr id="41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548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270</xdr:row>
      <xdr:rowOff>279400</xdr:rowOff>
    </xdr:from>
    <xdr:to>
      <xdr:col>10</xdr:col>
      <xdr:colOff>196850</xdr:colOff>
      <xdr:row>270</xdr:row>
      <xdr:rowOff>498475</xdr:rowOff>
    </xdr:to>
    <xdr:pic>
      <xdr:nvPicPr>
        <xdr:cNvPr id="41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270</xdr:row>
      <xdr:rowOff>257175</xdr:rowOff>
    </xdr:from>
    <xdr:to>
      <xdr:col>10</xdr:col>
      <xdr:colOff>514350</xdr:colOff>
      <xdr:row>270</xdr:row>
      <xdr:rowOff>476250</xdr:rowOff>
    </xdr:to>
    <xdr:pic>
      <xdr:nvPicPr>
        <xdr:cNvPr id="41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9548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1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270</xdr:row>
      <xdr:rowOff>257175</xdr:rowOff>
    </xdr:from>
    <xdr:to>
      <xdr:col>3</xdr:col>
      <xdr:colOff>514350</xdr:colOff>
      <xdr:row>270</xdr:row>
      <xdr:rowOff>476250</xdr:rowOff>
    </xdr:to>
    <xdr:pic>
      <xdr:nvPicPr>
        <xdr:cNvPr id="41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548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1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270</xdr:row>
      <xdr:rowOff>257175</xdr:rowOff>
    </xdr:from>
    <xdr:to>
      <xdr:col>3</xdr:col>
      <xdr:colOff>514350</xdr:colOff>
      <xdr:row>270</xdr:row>
      <xdr:rowOff>476250</xdr:rowOff>
    </xdr:to>
    <xdr:pic>
      <xdr:nvPicPr>
        <xdr:cNvPr id="41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548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270</xdr:row>
      <xdr:rowOff>279400</xdr:rowOff>
    </xdr:from>
    <xdr:to>
      <xdr:col>10</xdr:col>
      <xdr:colOff>196850</xdr:colOff>
      <xdr:row>270</xdr:row>
      <xdr:rowOff>498475</xdr:rowOff>
    </xdr:to>
    <xdr:pic>
      <xdr:nvPicPr>
        <xdr:cNvPr id="41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270</xdr:row>
      <xdr:rowOff>257175</xdr:rowOff>
    </xdr:from>
    <xdr:to>
      <xdr:col>10</xdr:col>
      <xdr:colOff>514350</xdr:colOff>
      <xdr:row>270</xdr:row>
      <xdr:rowOff>476250</xdr:rowOff>
    </xdr:to>
    <xdr:pic>
      <xdr:nvPicPr>
        <xdr:cNvPr id="41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9548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1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270</xdr:row>
      <xdr:rowOff>257175</xdr:rowOff>
    </xdr:from>
    <xdr:to>
      <xdr:col>3</xdr:col>
      <xdr:colOff>514350</xdr:colOff>
      <xdr:row>270</xdr:row>
      <xdr:rowOff>476250</xdr:rowOff>
    </xdr:to>
    <xdr:pic>
      <xdr:nvPicPr>
        <xdr:cNvPr id="41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548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1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270</xdr:row>
      <xdr:rowOff>257175</xdr:rowOff>
    </xdr:from>
    <xdr:to>
      <xdr:col>3</xdr:col>
      <xdr:colOff>514350</xdr:colOff>
      <xdr:row>270</xdr:row>
      <xdr:rowOff>476250</xdr:rowOff>
    </xdr:to>
    <xdr:pic>
      <xdr:nvPicPr>
        <xdr:cNvPr id="41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548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270</xdr:row>
      <xdr:rowOff>279400</xdr:rowOff>
    </xdr:from>
    <xdr:to>
      <xdr:col>10</xdr:col>
      <xdr:colOff>196850</xdr:colOff>
      <xdr:row>270</xdr:row>
      <xdr:rowOff>498475</xdr:rowOff>
    </xdr:to>
    <xdr:pic>
      <xdr:nvPicPr>
        <xdr:cNvPr id="41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1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1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270</xdr:row>
      <xdr:rowOff>279400</xdr:rowOff>
    </xdr:from>
    <xdr:to>
      <xdr:col>10</xdr:col>
      <xdr:colOff>196850</xdr:colOff>
      <xdr:row>270</xdr:row>
      <xdr:rowOff>498475</xdr:rowOff>
    </xdr:to>
    <xdr:pic>
      <xdr:nvPicPr>
        <xdr:cNvPr id="41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1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1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270</xdr:row>
      <xdr:rowOff>279400</xdr:rowOff>
    </xdr:from>
    <xdr:to>
      <xdr:col>10</xdr:col>
      <xdr:colOff>196850</xdr:colOff>
      <xdr:row>270</xdr:row>
      <xdr:rowOff>498475</xdr:rowOff>
    </xdr:to>
    <xdr:pic>
      <xdr:nvPicPr>
        <xdr:cNvPr id="41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1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1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1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270</xdr:row>
      <xdr:rowOff>279400</xdr:rowOff>
    </xdr:from>
    <xdr:to>
      <xdr:col>10</xdr:col>
      <xdr:colOff>196850</xdr:colOff>
      <xdr:row>270</xdr:row>
      <xdr:rowOff>498475</xdr:rowOff>
    </xdr:to>
    <xdr:pic>
      <xdr:nvPicPr>
        <xdr:cNvPr id="41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1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1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270</xdr:row>
      <xdr:rowOff>279400</xdr:rowOff>
    </xdr:from>
    <xdr:to>
      <xdr:col>10</xdr:col>
      <xdr:colOff>196850</xdr:colOff>
      <xdr:row>270</xdr:row>
      <xdr:rowOff>498475</xdr:rowOff>
    </xdr:to>
    <xdr:pic>
      <xdr:nvPicPr>
        <xdr:cNvPr id="41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1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1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270</xdr:row>
      <xdr:rowOff>279400</xdr:rowOff>
    </xdr:from>
    <xdr:to>
      <xdr:col>10</xdr:col>
      <xdr:colOff>196850</xdr:colOff>
      <xdr:row>270</xdr:row>
      <xdr:rowOff>498475</xdr:rowOff>
    </xdr:to>
    <xdr:pic>
      <xdr:nvPicPr>
        <xdr:cNvPr id="41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1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1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270</xdr:row>
      <xdr:rowOff>279400</xdr:rowOff>
    </xdr:from>
    <xdr:to>
      <xdr:col>10</xdr:col>
      <xdr:colOff>196850</xdr:colOff>
      <xdr:row>270</xdr:row>
      <xdr:rowOff>498475</xdr:rowOff>
    </xdr:to>
    <xdr:pic>
      <xdr:nvPicPr>
        <xdr:cNvPr id="41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1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1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270</xdr:row>
      <xdr:rowOff>257175</xdr:rowOff>
    </xdr:from>
    <xdr:to>
      <xdr:col>3</xdr:col>
      <xdr:colOff>514350</xdr:colOff>
      <xdr:row>270</xdr:row>
      <xdr:rowOff>476250</xdr:rowOff>
    </xdr:to>
    <xdr:pic>
      <xdr:nvPicPr>
        <xdr:cNvPr id="41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548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270</xdr:row>
      <xdr:rowOff>279400</xdr:rowOff>
    </xdr:from>
    <xdr:to>
      <xdr:col>10</xdr:col>
      <xdr:colOff>196850</xdr:colOff>
      <xdr:row>270</xdr:row>
      <xdr:rowOff>498475</xdr:rowOff>
    </xdr:to>
    <xdr:pic>
      <xdr:nvPicPr>
        <xdr:cNvPr id="41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270</xdr:row>
      <xdr:rowOff>257175</xdr:rowOff>
    </xdr:from>
    <xdr:to>
      <xdr:col>10</xdr:col>
      <xdr:colOff>514350</xdr:colOff>
      <xdr:row>270</xdr:row>
      <xdr:rowOff>476250</xdr:rowOff>
    </xdr:to>
    <xdr:pic>
      <xdr:nvPicPr>
        <xdr:cNvPr id="41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9548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1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270</xdr:row>
      <xdr:rowOff>257175</xdr:rowOff>
    </xdr:from>
    <xdr:to>
      <xdr:col>3</xdr:col>
      <xdr:colOff>514350</xdr:colOff>
      <xdr:row>270</xdr:row>
      <xdr:rowOff>476250</xdr:rowOff>
    </xdr:to>
    <xdr:pic>
      <xdr:nvPicPr>
        <xdr:cNvPr id="41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548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1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270</xdr:row>
      <xdr:rowOff>279400</xdr:rowOff>
    </xdr:from>
    <xdr:to>
      <xdr:col>10</xdr:col>
      <xdr:colOff>196850</xdr:colOff>
      <xdr:row>270</xdr:row>
      <xdr:rowOff>498475</xdr:rowOff>
    </xdr:to>
    <xdr:pic>
      <xdr:nvPicPr>
        <xdr:cNvPr id="41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1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1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270</xdr:row>
      <xdr:rowOff>279400</xdr:rowOff>
    </xdr:from>
    <xdr:to>
      <xdr:col>10</xdr:col>
      <xdr:colOff>196850</xdr:colOff>
      <xdr:row>270</xdr:row>
      <xdr:rowOff>498475</xdr:rowOff>
    </xdr:to>
    <xdr:pic>
      <xdr:nvPicPr>
        <xdr:cNvPr id="41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1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1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270</xdr:row>
      <xdr:rowOff>279400</xdr:rowOff>
    </xdr:from>
    <xdr:to>
      <xdr:col>10</xdr:col>
      <xdr:colOff>196850</xdr:colOff>
      <xdr:row>270</xdr:row>
      <xdr:rowOff>498475</xdr:rowOff>
    </xdr:to>
    <xdr:pic>
      <xdr:nvPicPr>
        <xdr:cNvPr id="41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1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1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270</xdr:row>
      <xdr:rowOff>279400</xdr:rowOff>
    </xdr:from>
    <xdr:to>
      <xdr:col>10</xdr:col>
      <xdr:colOff>196850</xdr:colOff>
      <xdr:row>270</xdr:row>
      <xdr:rowOff>498475</xdr:rowOff>
    </xdr:to>
    <xdr:pic>
      <xdr:nvPicPr>
        <xdr:cNvPr id="41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1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1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270</xdr:row>
      <xdr:rowOff>279400</xdr:rowOff>
    </xdr:from>
    <xdr:to>
      <xdr:col>10</xdr:col>
      <xdr:colOff>196850</xdr:colOff>
      <xdr:row>270</xdr:row>
      <xdr:rowOff>498475</xdr:rowOff>
    </xdr:to>
    <xdr:pic>
      <xdr:nvPicPr>
        <xdr:cNvPr id="41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270</xdr:row>
      <xdr:rowOff>279400</xdr:rowOff>
    </xdr:from>
    <xdr:to>
      <xdr:col>10</xdr:col>
      <xdr:colOff>196850</xdr:colOff>
      <xdr:row>270</xdr:row>
      <xdr:rowOff>498475</xdr:rowOff>
    </xdr:to>
    <xdr:pic>
      <xdr:nvPicPr>
        <xdr:cNvPr id="42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270</xdr:row>
      <xdr:rowOff>279400</xdr:rowOff>
    </xdr:from>
    <xdr:to>
      <xdr:col>10</xdr:col>
      <xdr:colOff>196850</xdr:colOff>
      <xdr:row>270</xdr:row>
      <xdr:rowOff>498475</xdr:rowOff>
    </xdr:to>
    <xdr:pic>
      <xdr:nvPicPr>
        <xdr:cNvPr id="42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270</xdr:row>
      <xdr:rowOff>257175</xdr:rowOff>
    </xdr:from>
    <xdr:to>
      <xdr:col>3</xdr:col>
      <xdr:colOff>514350</xdr:colOff>
      <xdr:row>270</xdr:row>
      <xdr:rowOff>476250</xdr:rowOff>
    </xdr:to>
    <xdr:pic>
      <xdr:nvPicPr>
        <xdr:cNvPr id="42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548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270</xdr:row>
      <xdr:rowOff>279400</xdr:rowOff>
    </xdr:from>
    <xdr:to>
      <xdr:col>10</xdr:col>
      <xdr:colOff>196850</xdr:colOff>
      <xdr:row>270</xdr:row>
      <xdr:rowOff>498475</xdr:rowOff>
    </xdr:to>
    <xdr:pic>
      <xdr:nvPicPr>
        <xdr:cNvPr id="42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270</xdr:row>
      <xdr:rowOff>257175</xdr:rowOff>
    </xdr:from>
    <xdr:to>
      <xdr:col>10</xdr:col>
      <xdr:colOff>514350</xdr:colOff>
      <xdr:row>270</xdr:row>
      <xdr:rowOff>476250</xdr:rowOff>
    </xdr:to>
    <xdr:pic>
      <xdr:nvPicPr>
        <xdr:cNvPr id="42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9548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270</xdr:row>
      <xdr:rowOff>257175</xdr:rowOff>
    </xdr:from>
    <xdr:to>
      <xdr:col>3</xdr:col>
      <xdr:colOff>514350</xdr:colOff>
      <xdr:row>270</xdr:row>
      <xdr:rowOff>476250</xdr:rowOff>
    </xdr:to>
    <xdr:pic>
      <xdr:nvPicPr>
        <xdr:cNvPr id="42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548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270</xdr:row>
      <xdr:rowOff>279400</xdr:rowOff>
    </xdr:from>
    <xdr:to>
      <xdr:col>10</xdr:col>
      <xdr:colOff>196850</xdr:colOff>
      <xdr:row>270</xdr:row>
      <xdr:rowOff>498475</xdr:rowOff>
    </xdr:to>
    <xdr:pic>
      <xdr:nvPicPr>
        <xdr:cNvPr id="42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270</xdr:row>
      <xdr:rowOff>279400</xdr:rowOff>
    </xdr:from>
    <xdr:to>
      <xdr:col>10</xdr:col>
      <xdr:colOff>196850</xdr:colOff>
      <xdr:row>270</xdr:row>
      <xdr:rowOff>498475</xdr:rowOff>
    </xdr:to>
    <xdr:pic>
      <xdr:nvPicPr>
        <xdr:cNvPr id="42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270</xdr:row>
      <xdr:rowOff>279400</xdr:rowOff>
    </xdr:from>
    <xdr:to>
      <xdr:col>10</xdr:col>
      <xdr:colOff>196850</xdr:colOff>
      <xdr:row>270</xdr:row>
      <xdr:rowOff>498475</xdr:rowOff>
    </xdr:to>
    <xdr:pic>
      <xdr:nvPicPr>
        <xdr:cNvPr id="42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270</xdr:row>
      <xdr:rowOff>279400</xdr:rowOff>
    </xdr:from>
    <xdr:to>
      <xdr:col>10</xdr:col>
      <xdr:colOff>196850</xdr:colOff>
      <xdr:row>270</xdr:row>
      <xdr:rowOff>498475</xdr:rowOff>
    </xdr:to>
    <xdr:pic>
      <xdr:nvPicPr>
        <xdr:cNvPr id="42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270</xdr:row>
      <xdr:rowOff>279400</xdr:rowOff>
    </xdr:from>
    <xdr:to>
      <xdr:col>10</xdr:col>
      <xdr:colOff>196850</xdr:colOff>
      <xdr:row>270</xdr:row>
      <xdr:rowOff>498475</xdr:rowOff>
    </xdr:to>
    <xdr:pic>
      <xdr:nvPicPr>
        <xdr:cNvPr id="42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270</xdr:row>
      <xdr:rowOff>257175</xdr:rowOff>
    </xdr:from>
    <xdr:to>
      <xdr:col>3</xdr:col>
      <xdr:colOff>514350</xdr:colOff>
      <xdr:row>270</xdr:row>
      <xdr:rowOff>476250</xdr:rowOff>
    </xdr:to>
    <xdr:pic>
      <xdr:nvPicPr>
        <xdr:cNvPr id="42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548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270</xdr:row>
      <xdr:rowOff>279400</xdr:rowOff>
    </xdr:from>
    <xdr:to>
      <xdr:col>10</xdr:col>
      <xdr:colOff>196850</xdr:colOff>
      <xdr:row>270</xdr:row>
      <xdr:rowOff>498475</xdr:rowOff>
    </xdr:to>
    <xdr:pic>
      <xdr:nvPicPr>
        <xdr:cNvPr id="42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270</xdr:row>
      <xdr:rowOff>257175</xdr:rowOff>
    </xdr:from>
    <xdr:to>
      <xdr:col>10</xdr:col>
      <xdr:colOff>514350</xdr:colOff>
      <xdr:row>270</xdr:row>
      <xdr:rowOff>476250</xdr:rowOff>
    </xdr:to>
    <xdr:pic>
      <xdr:nvPicPr>
        <xdr:cNvPr id="42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9548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270</xdr:row>
      <xdr:rowOff>257175</xdr:rowOff>
    </xdr:from>
    <xdr:to>
      <xdr:col>3</xdr:col>
      <xdr:colOff>514350</xdr:colOff>
      <xdr:row>270</xdr:row>
      <xdr:rowOff>476250</xdr:rowOff>
    </xdr:to>
    <xdr:pic>
      <xdr:nvPicPr>
        <xdr:cNvPr id="42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548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270</xdr:row>
      <xdr:rowOff>279400</xdr:rowOff>
    </xdr:from>
    <xdr:to>
      <xdr:col>10</xdr:col>
      <xdr:colOff>196850</xdr:colOff>
      <xdr:row>270</xdr:row>
      <xdr:rowOff>498475</xdr:rowOff>
    </xdr:to>
    <xdr:pic>
      <xdr:nvPicPr>
        <xdr:cNvPr id="42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270</xdr:row>
      <xdr:rowOff>279400</xdr:rowOff>
    </xdr:from>
    <xdr:to>
      <xdr:col>10</xdr:col>
      <xdr:colOff>196850</xdr:colOff>
      <xdr:row>270</xdr:row>
      <xdr:rowOff>498475</xdr:rowOff>
    </xdr:to>
    <xdr:pic>
      <xdr:nvPicPr>
        <xdr:cNvPr id="42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270</xdr:row>
      <xdr:rowOff>279400</xdr:rowOff>
    </xdr:from>
    <xdr:to>
      <xdr:col>10</xdr:col>
      <xdr:colOff>196850</xdr:colOff>
      <xdr:row>270</xdr:row>
      <xdr:rowOff>498475</xdr:rowOff>
    </xdr:to>
    <xdr:pic>
      <xdr:nvPicPr>
        <xdr:cNvPr id="42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270</xdr:row>
      <xdr:rowOff>257175</xdr:rowOff>
    </xdr:from>
    <xdr:to>
      <xdr:col>3</xdr:col>
      <xdr:colOff>514350</xdr:colOff>
      <xdr:row>270</xdr:row>
      <xdr:rowOff>476250</xdr:rowOff>
    </xdr:to>
    <xdr:pic>
      <xdr:nvPicPr>
        <xdr:cNvPr id="42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548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270</xdr:row>
      <xdr:rowOff>279400</xdr:rowOff>
    </xdr:from>
    <xdr:to>
      <xdr:col>10</xdr:col>
      <xdr:colOff>196850</xdr:colOff>
      <xdr:row>270</xdr:row>
      <xdr:rowOff>498475</xdr:rowOff>
    </xdr:to>
    <xdr:pic>
      <xdr:nvPicPr>
        <xdr:cNvPr id="42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270</xdr:row>
      <xdr:rowOff>257175</xdr:rowOff>
    </xdr:from>
    <xdr:to>
      <xdr:col>10</xdr:col>
      <xdr:colOff>514350</xdr:colOff>
      <xdr:row>270</xdr:row>
      <xdr:rowOff>476250</xdr:rowOff>
    </xdr:to>
    <xdr:pic>
      <xdr:nvPicPr>
        <xdr:cNvPr id="42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9548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270</xdr:row>
      <xdr:rowOff>257175</xdr:rowOff>
    </xdr:from>
    <xdr:to>
      <xdr:col>3</xdr:col>
      <xdr:colOff>514350</xdr:colOff>
      <xdr:row>270</xdr:row>
      <xdr:rowOff>476250</xdr:rowOff>
    </xdr:to>
    <xdr:pic>
      <xdr:nvPicPr>
        <xdr:cNvPr id="42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548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270</xdr:row>
      <xdr:rowOff>279400</xdr:rowOff>
    </xdr:from>
    <xdr:to>
      <xdr:col>10</xdr:col>
      <xdr:colOff>196850</xdr:colOff>
      <xdr:row>270</xdr:row>
      <xdr:rowOff>498475</xdr:rowOff>
    </xdr:to>
    <xdr:pic>
      <xdr:nvPicPr>
        <xdr:cNvPr id="42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270</xdr:row>
      <xdr:rowOff>279400</xdr:rowOff>
    </xdr:from>
    <xdr:to>
      <xdr:col>10</xdr:col>
      <xdr:colOff>196850</xdr:colOff>
      <xdr:row>270</xdr:row>
      <xdr:rowOff>498475</xdr:rowOff>
    </xdr:to>
    <xdr:pic>
      <xdr:nvPicPr>
        <xdr:cNvPr id="42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270</xdr:row>
      <xdr:rowOff>279400</xdr:rowOff>
    </xdr:from>
    <xdr:to>
      <xdr:col>10</xdr:col>
      <xdr:colOff>196850</xdr:colOff>
      <xdr:row>270</xdr:row>
      <xdr:rowOff>498475</xdr:rowOff>
    </xdr:to>
    <xdr:pic>
      <xdr:nvPicPr>
        <xdr:cNvPr id="42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270</xdr:row>
      <xdr:rowOff>279400</xdr:rowOff>
    </xdr:from>
    <xdr:to>
      <xdr:col>10</xdr:col>
      <xdr:colOff>196850</xdr:colOff>
      <xdr:row>270</xdr:row>
      <xdr:rowOff>498475</xdr:rowOff>
    </xdr:to>
    <xdr:pic>
      <xdr:nvPicPr>
        <xdr:cNvPr id="42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270</xdr:row>
      <xdr:rowOff>279400</xdr:rowOff>
    </xdr:from>
    <xdr:to>
      <xdr:col>10</xdr:col>
      <xdr:colOff>196850</xdr:colOff>
      <xdr:row>270</xdr:row>
      <xdr:rowOff>498475</xdr:rowOff>
    </xdr:to>
    <xdr:pic>
      <xdr:nvPicPr>
        <xdr:cNvPr id="42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270</xdr:row>
      <xdr:rowOff>257175</xdr:rowOff>
    </xdr:from>
    <xdr:to>
      <xdr:col>3</xdr:col>
      <xdr:colOff>514350</xdr:colOff>
      <xdr:row>270</xdr:row>
      <xdr:rowOff>476250</xdr:rowOff>
    </xdr:to>
    <xdr:pic>
      <xdr:nvPicPr>
        <xdr:cNvPr id="42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548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270</xdr:row>
      <xdr:rowOff>279400</xdr:rowOff>
    </xdr:from>
    <xdr:to>
      <xdr:col>10</xdr:col>
      <xdr:colOff>196850</xdr:colOff>
      <xdr:row>270</xdr:row>
      <xdr:rowOff>498475</xdr:rowOff>
    </xdr:to>
    <xdr:pic>
      <xdr:nvPicPr>
        <xdr:cNvPr id="42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270</xdr:row>
      <xdr:rowOff>257175</xdr:rowOff>
    </xdr:from>
    <xdr:to>
      <xdr:col>10</xdr:col>
      <xdr:colOff>514350</xdr:colOff>
      <xdr:row>270</xdr:row>
      <xdr:rowOff>476250</xdr:rowOff>
    </xdr:to>
    <xdr:pic>
      <xdr:nvPicPr>
        <xdr:cNvPr id="42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9548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270</xdr:row>
      <xdr:rowOff>257175</xdr:rowOff>
    </xdr:from>
    <xdr:to>
      <xdr:col>3</xdr:col>
      <xdr:colOff>514350</xdr:colOff>
      <xdr:row>270</xdr:row>
      <xdr:rowOff>476250</xdr:rowOff>
    </xdr:to>
    <xdr:pic>
      <xdr:nvPicPr>
        <xdr:cNvPr id="42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548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270</xdr:row>
      <xdr:rowOff>279400</xdr:rowOff>
    </xdr:from>
    <xdr:to>
      <xdr:col>10</xdr:col>
      <xdr:colOff>196850</xdr:colOff>
      <xdr:row>270</xdr:row>
      <xdr:rowOff>498475</xdr:rowOff>
    </xdr:to>
    <xdr:pic>
      <xdr:nvPicPr>
        <xdr:cNvPr id="42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270</xdr:row>
      <xdr:rowOff>279400</xdr:rowOff>
    </xdr:from>
    <xdr:to>
      <xdr:col>10</xdr:col>
      <xdr:colOff>196850</xdr:colOff>
      <xdr:row>270</xdr:row>
      <xdr:rowOff>498475</xdr:rowOff>
    </xdr:to>
    <xdr:pic>
      <xdr:nvPicPr>
        <xdr:cNvPr id="42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270</xdr:row>
      <xdr:rowOff>279400</xdr:rowOff>
    </xdr:from>
    <xdr:to>
      <xdr:col>3</xdr:col>
      <xdr:colOff>196850</xdr:colOff>
      <xdr:row>270</xdr:row>
      <xdr:rowOff>498475</xdr:rowOff>
    </xdr:to>
    <xdr:pic>
      <xdr:nvPicPr>
        <xdr:cNvPr id="42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550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270</xdr:row>
      <xdr:rowOff>228600</xdr:rowOff>
    </xdr:from>
    <xdr:to>
      <xdr:col>3</xdr:col>
      <xdr:colOff>260350</xdr:colOff>
      <xdr:row>270</xdr:row>
      <xdr:rowOff>447675</xdr:rowOff>
    </xdr:to>
    <xdr:pic>
      <xdr:nvPicPr>
        <xdr:cNvPr id="42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954537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270</xdr:row>
      <xdr:rowOff>231775</xdr:rowOff>
    </xdr:from>
    <xdr:to>
      <xdr:col>3</xdr:col>
      <xdr:colOff>539750</xdr:colOff>
      <xdr:row>270</xdr:row>
      <xdr:rowOff>450850</xdr:rowOff>
    </xdr:to>
    <xdr:pic>
      <xdr:nvPicPr>
        <xdr:cNvPr id="42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954569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270</xdr:row>
      <xdr:rowOff>228600</xdr:rowOff>
    </xdr:from>
    <xdr:to>
      <xdr:col>10</xdr:col>
      <xdr:colOff>260350</xdr:colOff>
      <xdr:row>270</xdr:row>
      <xdr:rowOff>447675</xdr:rowOff>
    </xdr:to>
    <xdr:pic>
      <xdr:nvPicPr>
        <xdr:cNvPr id="42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954537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270</xdr:row>
      <xdr:rowOff>231775</xdr:rowOff>
    </xdr:from>
    <xdr:to>
      <xdr:col>10</xdr:col>
      <xdr:colOff>539750</xdr:colOff>
      <xdr:row>270</xdr:row>
      <xdr:rowOff>450850</xdr:rowOff>
    </xdr:to>
    <xdr:pic>
      <xdr:nvPicPr>
        <xdr:cNvPr id="42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954569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270</xdr:row>
      <xdr:rowOff>228600</xdr:rowOff>
    </xdr:from>
    <xdr:to>
      <xdr:col>3</xdr:col>
      <xdr:colOff>260350</xdr:colOff>
      <xdr:row>270</xdr:row>
      <xdr:rowOff>447675</xdr:rowOff>
    </xdr:to>
    <xdr:pic>
      <xdr:nvPicPr>
        <xdr:cNvPr id="42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954537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270</xdr:row>
      <xdr:rowOff>231775</xdr:rowOff>
    </xdr:from>
    <xdr:to>
      <xdr:col>3</xdr:col>
      <xdr:colOff>539750</xdr:colOff>
      <xdr:row>270</xdr:row>
      <xdr:rowOff>450850</xdr:rowOff>
    </xdr:to>
    <xdr:pic>
      <xdr:nvPicPr>
        <xdr:cNvPr id="42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954569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270</xdr:row>
      <xdr:rowOff>228600</xdr:rowOff>
    </xdr:from>
    <xdr:to>
      <xdr:col>3</xdr:col>
      <xdr:colOff>260350</xdr:colOff>
      <xdr:row>270</xdr:row>
      <xdr:rowOff>447675</xdr:rowOff>
    </xdr:to>
    <xdr:pic>
      <xdr:nvPicPr>
        <xdr:cNvPr id="42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954537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270</xdr:row>
      <xdr:rowOff>231775</xdr:rowOff>
    </xdr:from>
    <xdr:to>
      <xdr:col>3</xdr:col>
      <xdr:colOff>539750</xdr:colOff>
      <xdr:row>270</xdr:row>
      <xdr:rowOff>450850</xdr:rowOff>
    </xdr:to>
    <xdr:pic>
      <xdr:nvPicPr>
        <xdr:cNvPr id="42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954569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270</xdr:row>
      <xdr:rowOff>228600</xdr:rowOff>
    </xdr:from>
    <xdr:to>
      <xdr:col>10</xdr:col>
      <xdr:colOff>260350</xdr:colOff>
      <xdr:row>270</xdr:row>
      <xdr:rowOff>447675</xdr:rowOff>
    </xdr:to>
    <xdr:pic>
      <xdr:nvPicPr>
        <xdr:cNvPr id="42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954537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270</xdr:row>
      <xdr:rowOff>231775</xdr:rowOff>
    </xdr:from>
    <xdr:to>
      <xdr:col>10</xdr:col>
      <xdr:colOff>539750</xdr:colOff>
      <xdr:row>270</xdr:row>
      <xdr:rowOff>450850</xdr:rowOff>
    </xdr:to>
    <xdr:pic>
      <xdr:nvPicPr>
        <xdr:cNvPr id="42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954569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270</xdr:row>
      <xdr:rowOff>228600</xdr:rowOff>
    </xdr:from>
    <xdr:to>
      <xdr:col>3</xdr:col>
      <xdr:colOff>260350</xdr:colOff>
      <xdr:row>270</xdr:row>
      <xdr:rowOff>447675</xdr:rowOff>
    </xdr:to>
    <xdr:pic>
      <xdr:nvPicPr>
        <xdr:cNvPr id="42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954537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270</xdr:row>
      <xdr:rowOff>287804</xdr:rowOff>
    </xdr:from>
    <xdr:to>
      <xdr:col>3</xdr:col>
      <xdr:colOff>465044</xdr:colOff>
      <xdr:row>270</xdr:row>
      <xdr:rowOff>506879</xdr:rowOff>
    </xdr:to>
    <xdr:pic>
      <xdr:nvPicPr>
        <xdr:cNvPr id="42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0528" y="1955129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270</xdr:row>
      <xdr:rowOff>228600</xdr:rowOff>
    </xdr:from>
    <xdr:to>
      <xdr:col>10</xdr:col>
      <xdr:colOff>260350</xdr:colOff>
      <xdr:row>270</xdr:row>
      <xdr:rowOff>447675</xdr:rowOff>
    </xdr:to>
    <xdr:pic>
      <xdr:nvPicPr>
        <xdr:cNvPr id="42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954537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270</xdr:row>
      <xdr:rowOff>231775</xdr:rowOff>
    </xdr:from>
    <xdr:to>
      <xdr:col>10</xdr:col>
      <xdr:colOff>539750</xdr:colOff>
      <xdr:row>270</xdr:row>
      <xdr:rowOff>450850</xdr:rowOff>
    </xdr:to>
    <xdr:pic>
      <xdr:nvPicPr>
        <xdr:cNvPr id="42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954569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2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275</xdr:row>
      <xdr:rowOff>257175</xdr:rowOff>
    </xdr:from>
    <xdr:to>
      <xdr:col>10</xdr:col>
      <xdr:colOff>514350</xdr:colOff>
      <xdr:row>275</xdr:row>
      <xdr:rowOff>476250</xdr:rowOff>
    </xdr:to>
    <xdr:pic>
      <xdr:nvPicPr>
        <xdr:cNvPr id="42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9873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2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275</xdr:row>
      <xdr:rowOff>257175</xdr:rowOff>
    </xdr:from>
    <xdr:to>
      <xdr:col>3</xdr:col>
      <xdr:colOff>514350</xdr:colOff>
      <xdr:row>275</xdr:row>
      <xdr:rowOff>476250</xdr:rowOff>
    </xdr:to>
    <xdr:pic>
      <xdr:nvPicPr>
        <xdr:cNvPr id="42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873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2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275</xdr:row>
      <xdr:rowOff>257175</xdr:rowOff>
    </xdr:from>
    <xdr:to>
      <xdr:col>10</xdr:col>
      <xdr:colOff>514350</xdr:colOff>
      <xdr:row>275</xdr:row>
      <xdr:rowOff>476250</xdr:rowOff>
    </xdr:to>
    <xdr:pic>
      <xdr:nvPicPr>
        <xdr:cNvPr id="42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9873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2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275</xdr:row>
      <xdr:rowOff>257175</xdr:rowOff>
    </xdr:from>
    <xdr:to>
      <xdr:col>3</xdr:col>
      <xdr:colOff>514350</xdr:colOff>
      <xdr:row>275</xdr:row>
      <xdr:rowOff>476250</xdr:rowOff>
    </xdr:to>
    <xdr:pic>
      <xdr:nvPicPr>
        <xdr:cNvPr id="42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873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2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275</xdr:row>
      <xdr:rowOff>257175</xdr:rowOff>
    </xdr:from>
    <xdr:to>
      <xdr:col>10</xdr:col>
      <xdr:colOff>514350</xdr:colOff>
      <xdr:row>275</xdr:row>
      <xdr:rowOff>476250</xdr:rowOff>
    </xdr:to>
    <xdr:pic>
      <xdr:nvPicPr>
        <xdr:cNvPr id="42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9873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275</xdr:row>
      <xdr:rowOff>257175</xdr:rowOff>
    </xdr:from>
    <xdr:to>
      <xdr:col>3</xdr:col>
      <xdr:colOff>514350</xdr:colOff>
      <xdr:row>275</xdr:row>
      <xdr:rowOff>476250</xdr:rowOff>
    </xdr:to>
    <xdr:pic>
      <xdr:nvPicPr>
        <xdr:cNvPr id="43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873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275</xdr:row>
      <xdr:rowOff>257175</xdr:rowOff>
    </xdr:from>
    <xdr:to>
      <xdr:col>3</xdr:col>
      <xdr:colOff>514350</xdr:colOff>
      <xdr:row>275</xdr:row>
      <xdr:rowOff>476250</xdr:rowOff>
    </xdr:to>
    <xdr:pic>
      <xdr:nvPicPr>
        <xdr:cNvPr id="43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873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3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275</xdr:row>
      <xdr:rowOff>257175</xdr:rowOff>
    </xdr:from>
    <xdr:to>
      <xdr:col>10</xdr:col>
      <xdr:colOff>514350</xdr:colOff>
      <xdr:row>275</xdr:row>
      <xdr:rowOff>476250</xdr:rowOff>
    </xdr:to>
    <xdr:pic>
      <xdr:nvPicPr>
        <xdr:cNvPr id="43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9873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275</xdr:row>
      <xdr:rowOff>257175</xdr:rowOff>
    </xdr:from>
    <xdr:to>
      <xdr:col>3</xdr:col>
      <xdr:colOff>514350</xdr:colOff>
      <xdr:row>275</xdr:row>
      <xdr:rowOff>476250</xdr:rowOff>
    </xdr:to>
    <xdr:pic>
      <xdr:nvPicPr>
        <xdr:cNvPr id="43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873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275</xdr:row>
      <xdr:rowOff>257175</xdr:rowOff>
    </xdr:from>
    <xdr:to>
      <xdr:col>3</xdr:col>
      <xdr:colOff>514350</xdr:colOff>
      <xdr:row>275</xdr:row>
      <xdr:rowOff>476250</xdr:rowOff>
    </xdr:to>
    <xdr:pic>
      <xdr:nvPicPr>
        <xdr:cNvPr id="43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873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3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275</xdr:row>
      <xdr:rowOff>257175</xdr:rowOff>
    </xdr:from>
    <xdr:to>
      <xdr:col>10</xdr:col>
      <xdr:colOff>514350</xdr:colOff>
      <xdr:row>275</xdr:row>
      <xdr:rowOff>476250</xdr:rowOff>
    </xdr:to>
    <xdr:pic>
      <xdr:nvPicPr>
        <xdr:cNvPr id="43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9873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275</xdr:row>
      <xdr:rowOff>257175</xdr:rowOff>
    </xdr:from>
    <xdr:to>
      <xdr:col>3</xdr:col>
      <xdr:colOff>514350</xdr:colOff>
      <xdr:row>275</xdr:row>
      <xdr:rowOff>476250</xdr:rowOff>
    </xdr:to>
    <xdr:pic>
      <xdr:nvPicPr>
        <xdr:cNvPr id="43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873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275</xdr:row>
      <xdr:rowOff>257175</xdr:rowOff>
    </xdr:from>
    <xdr:to>
      <xdr:col>3</xdr:col>
      <xdr:colOff>514350</xdr:colOff>
      <xdr:row>275</xdr:row>
      <xdr:rowOff>476250</xdr:rowOff>
    </xdr:to>
    <xdr:pic>
      <xdr:nvPicPr>
        <xdr:cNvPr id="43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873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3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275</xdr:row>
      <xdr:rowOff>257175</xdr:rowOff>
    </xdr:from>
    <xdr:to>
      <xdr:col>10</xdr:col>
      <xdr:colOff>514350</xdr:colOff>
      <xdr:row>275</xdr:row>
      <xdr:rowOff>476250</xdr:rowOff>
    </xdr:to>
    <xdr:pic>
      <xdr:nvPicPr>
        <xdr:cNvPr id="43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9873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275</xdr:row>
      <xdr:rowOff>257175</xdr:rowOff>
    </xdr:from>
    <xdr:to>
      <xdr:col>3</xdr:col>
      <xdr:colOff>514350</xdr:colOff>
      <xdr:row>275</xdr:row>
      <xdr:rowOff>476250</xdr:rowOff>
    </xdr:to>
    <xdr:pic>
      <xdr:nvPicPr>
        <xdr:cNvPr id="43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873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275</xdr:row>
      <xdr:rowOff>257175</xdr:rowOff>
    </xdr:from>
    <xdr:to>
      <xdr:col>3</xdr:col>
      <xdr:colOff>514350</xdr:colOff>
      <xdr:row>275</xdr:row>
      <xdr:rowOff>476250</xdr:rowOff>
    </xdr:to>
    <xdr:pic>
      <xdr:nvPicPr>
        <xdr:cNvPr id="43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873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3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3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3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3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3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3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3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275</xdr:row>
      <xdr:rowOff>257175</xdr:rowOff>
    </xdr:from>
    <xdr:to>
      <xdr:col>3</xdr:col>
      <xdr:colOff>514350</xdr:colOff>
      <xdr:row>275</xdr:row>
      <xdr:rowOff>476250</xdr:rowOff>
    </xdr:to>
    <xdr:pic>
      <xdr:nvPicPr>
        <xdr:cNvPr id="43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873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3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275</xdr:row>
      <xdr:rowOff>257175</xdr:rowOff>
    </xdr:from>
    <xdr:to>
      <xdr:col>10</xdr:col>
      <xdr:colOff>514350</xdr:colOff>
      <xdr:row>275</xdr:row>
      <xdr:rowOff>476250</xdr:rowOff>
    </xdr:to>
    <xdr:pic>
      <xdr:nvPicPr>
        <xdr:cNvPr id="43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9873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275</xdr:row>
      <xdr:rowOff>257175</xdr:rowOff>
    </xdr:from>
    <xdr:to>
      <xdr:col>3</xdr:col>
      <xdr:colOff>514350</xdr:colOff>
      <xdr:row>275</xdr:row>
      <xdr:rowOff>476250</xdr:rowOff>
    </xdr:to>
    <xdr:pic>
      <xdr:nvPicPr>
        <xdr:cNvPr id="43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873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3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3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3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3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3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3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3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275</xdr:row>
      <xdr:rowOff>257175</xdr:rowOff>
    </xdr:from>
    <xdr:to>
      <xdr:col>3</xdr:col>
      <xdr:colOff>514350</xdr:colOff>
      <xdr:row>275</xdr:row>
      <xdr:rowOff>476250</xdr:rowOff>
    </xdr:to>
    <xdr:pic>
      <xdr:nvPicPr>
        <xdr:cNvPr id="43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873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3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275</xdr:row>
      <xdr:rowOff>257175</xdr:rowOff>
    </xdr:from>
    <xdr:to>
      <xdr:col>10</xdr:col>
      <xdr:colOff>514350</xdr:colOff>
      <xdr:row>275</xdr:row>
      <xdr:rowOff>476250</xdr:rowOff>
    </xdr:to>
    <xdr:pic>
      <xdr:nvPicPr>
        <xdr:cNvPr id="43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9873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275</xdr:row>
      <xdr:rowOff>257175</xdr:rowOff>
    </xdr:from>
    <xdr:to>
      <xdr:col>3</xdr:col>
      <xdr:colOff>514350</xdr:colOff>
      <xdr:row>275</xdr:row>
      <xdr:rowOff>476250</xdr:rowOff>
    </xdr:to>
    <xdr:pic>
      <xdr:nvPicPr>
        <xdr:cNvPr id="43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873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3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3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3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3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3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275</xdr:row>
      <xdr:rowOff>257175</xdr:rowOff>
    </xdr:from>
    <xdr:to>
      <xdr:col>3</xdr:col>
      <xdr:colOff>514350</xdr:colOff>
      <xdr:row>275</xdr:row>
      <xdr:rowOff>476250</xdr:rowOff>
    </xdr:to>
    <xdr:pic>
      <xdr:nvPicPr>
        <xdr:cNvPr id="43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873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3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275</xdr:row>
      <xdr:rowOff>257175</xdr:rowOff>
    </xdr:from>
    <xdr:to>
      <xdr:col>10</xdr:col>
      <xdr:colOff>514350</xdr:colOff>
      <xdr:row>275</xdr:row>
      <xdr:rowOff>476250</xdr:rowOff>
    </xdr:to>
    <xdr:pic>
      <xdr:nvPicPr>
        <xdr:cNvPr id="43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9873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275</xdr:row>
      <xdr:rowOff>257175</xdr:rowOff>
    </xdr:from>
    <xdr:to>
      <xdr:col>3</xdr:col>
      <xdr:colOff>514350</xdr:colOff>
      <xdr:row>275</xdr:row>
      <xdr:rowOff>476250</xdr:rowOff>
    </xdr:to>
    <xdr:pic>
      <xdr:nvPicPr>
        <xdr:cNvPr id="43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873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3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3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4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4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4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4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4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4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4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275</xdr:row>
      <xdr:rowOff>257175</xdr:rowOff>
    </xdr:from>
    <xdr:to>
      <xdr:col>3</xdr:col>
      <xdr:colOff>514350</xdr:colOff>
      <xdr:row>275</xdr:row>
      <xdr:rowOff>476250</xdr:rowOff>
    </xdr:to>
    <xdr:pic>
      <xdr:nvPicPr>
        <xdr:cNvPr id="44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873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4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275</xdr:row>
      <xdr:rowOff>257175</xdr:rowOff>
    </xdr:from>
    <xdr:to>
      <xdr:col>10</xdr:col>
      <xdr:colOff>514350</xdr:colOff>
      <xdr:row>275</xdr:row>
      <xdr:rowOff>476250</xdr:rowOff>
    </xdr:to>
    <xdr:pic>
      <xdr:nvPicPr>
        <xdr:cNvPr id="44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9873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4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275</xdr:row>
      <xdr:rowOff>257175</xdr:rowOff>
    </xdr:from>
    <xdr:to>
      <xdr:col>3</xdr:col>
      <xdr:colOff>514350</xdr:colOff>
      <xdr:row>275</xdr:row>
      <xdr:rowOff>476250</xdr:rowOff>
    </xdr:to>
    <xdr:pic>
      <xdr:nvPicPr>
        <xdr:cNvPr id="44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873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4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4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4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4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4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4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4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4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4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4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4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4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4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4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4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4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275</xdr:row>
      <xdr:rowOff>257175</xdr:rowOff>
    </xdr:from>
    <xdr:to>
      <xdr:col>3</xdr:col>
      <xdr:colOff>514350</xdr:colOff>
      <xdr:row>275</xdr:row>
      <xdr:rowOff>476250</xdr:rowOff>
    </xdr:to>
    <xdr:pic>
      <xdr:nvPicPr>
        <xdr:cNvPr id="44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873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4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275</xdr:row>
      <xdr:rowOff>257175</xdr:rowOff>
    </xdr:from>
    <xdr:to>
      <xdr:col>10</xdr:col>
      <xdr:colOff>514350</xdr:colOff>
      <xdr:row>275</xdr:row>
      <xdr:rowOff>476250</xdr:rowOff>
    </xdr:to>
    <xdr:pic>
      <xdr:nvPicPr>
        <xdr:cNvPr id="44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9873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4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275</xdr:row>
      <xdr:rowOff>257175</xdr:rowOff>
    </xdr:from>
    <xdr:to>
      <xdr:col>3</xdr:col>
      <xdr:colOff>514350</xdr:colOff>
      <xdr:row>275</xdr:row>
      <xdr:rowOff>476250</xdr:rowOff>
    </xdr:to>
    <xdr:pic>
      <xdr:nvPicPr>
        <xdr:cNvPr id="44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9873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4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4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4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4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275</xdr:row>
      <xdr:rowOff>279400</xdr:rowOff>
    </xdr:from>
    <xdr:to>
      <xdr:col>10</xdr:col>
      <xdr:colOff>196850</xdr:colOff>
      <xdr:row>275</xdr:row>
      <xdr:rowOff>498475</xdr:rowOff>
    </xdr:to>
    <xdr:pic>
      <xdr:nvPicPr>
        <xdr:cNvPr id="44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275</xdr:row>
      <xdr:rowOff>279400</xdr:rowOff>
    </xdr:from>
    <xdr:to>
      <xdr:col>3</xdr:col>
      <xdr:colOff>196850</xdr:colOff>
      <xdr:row>275</xdr:row>
      <xdr:rowOff>498475</xdr:rowOff>
    </xdr:to>
    <xdr:pic>
      <xdr:nvPicPr>
        <xdr:cNvPr id="44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987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275</xdr:row>
      <xdr:rowOff>228600</xdr:rowOff>
    </xdr:from>
    <xdr:to>
      <xdr:col>3</xdr:col>
      <xdr:colOff>260350</xdr:colOff>
      <xdr:row>275</xdr:row>
      <xdr:rowOff>447675</xdr:rowOff>
    </xdr:to>
    <xdr:pic>
      <xdr:nvPicPr>
        <xdr:cNvPr id="44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987034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275</xdr:row>
      <xdr:rowOff>231775</xdr:rowOff>
    </xdr:from>
    <xdr:to>
      <xdr:col>3</xdr:col>
      <xdr:colOff>539750</xdr:colOff>
      <xdr:row>275</xdr:row>
      <xdr:rowOff>450850</xdr:rowOff>
    </xdr:to>
    <xdr:pic>
      <xdr:nvPicPr>
        <xdr:cNvPr id="44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987066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275</xdr:row>
      <xdr:rowOff>228600</xdr:rowOff>
    </xdr:from>
    <xdr:to>
      <xdr:col>10</xdr:col>
      <xdr:colOff>260350</xdr:colOff>
      <xdr:row>275</xdr:row>
      <xdr:rowOff>447675</xdr:rowOff>
    </xdr:to>
    <xdr:pic>
      <xdr:nvPicPr>
        <xdr:cNvPr id="44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987034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275</xdr:row>
      <xdr:rowOff>231775</xdr:rowOff>
    </xdr:from>
    <xdr:to>
      <xdr:col>10</xdr:col>
      <xdr:colOff>539750</xdr:colOff>
      <xdr:row>275</xdr:row>
      <xdr:rowOff>450850</xdr:rowOff>
    </xdr:to>
    <xdr:pic>
      <xdr:nvPicPr>
        <xdr:cNvPr id="44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987066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275</xdr:row>
      <xdr:rowOff>228600</xdr:rowOff>
    </xdr:from>
    <xdr:to>
      <xdr:col>3</xdr:col>
      <xdr:colOff>260350</xdr:colOff>
      <xdr:row>275</xdr:row>
      <xdr:rowOff>447675</xdr:rowOff>
    </xdr:to>
    <xdr:pic>
      <xdr:nvPicPr>
        <xdr:cNvPr id="44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987034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275</xdr:row>
      <xdr:rowOff>231775</xdr:rowOff>
    </xdr:from>
    <xdr:to>
      <xdr:col>3</xdr:col>
      <xdr:colOff>539750</xdr:colOff>
      <xdr:row>275</xdr:row>
      <xdr:rowOff>450850</xdr:rowOff>
    </xdr:to>
    <xdr:pic>
      <xdr:nvPicPr>
        <xdr:cNvPr id="44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987066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275</xdr:row>
      <xdr:rowOff>228600</xdr:rowOff>
    </xdr:from>
    <xdr:to>
      <xdr:col>3</xdr:col>
      <xdr:colOff>260350</xdr:colOff>
      <xdr:row>275</xdr:row>
      <xdr:rowOff>447675</xdr:rowOff>
    </xdr:to>
    <xdr:pic>
      <xdr:nvPicPr>
        <xdr:cNvPr id="44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987034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275</xdr:row>
      <xdr:rowOff>231775</xdr:rowOff>
    </xdr:from>
    <xdr:to>
      <xdr:col>3</xdr:col>
      <xdr:colOff>539750</xdr:colOff>
      <xdr:row>275</xdr:row>
      <xdr:rowOff>450850</xdr:rowOff>
    </xdr:to>
    <xdr:pic>
      <xdr:nvPicPr>
        <xdr:cNvPr id="44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987066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275</xdr:row>
      <xdr:rowOff>228600</xdr:rowOff>
    </xdr:from>
    <xdr:to>
      <xdr:col>10</xdr:col>
      <xdr:colOff>260350</xdr:colOff>
      <xdr:row>275</xdr:row>
      <xdr:rowOff>447675</xdr:rowOff>
    </xdr:to>
    <xdr:pic>
      <xdr:nvPicPr>
        <xdr:cNvPr id="44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987034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275</xdr:row>
      <xdr:rowOff>231775</xdr:rowOff>
    </xdr:from>
    <xdr:to>
      <xdr:col>10</xdr:col>
      <xdr:colOff>539750</xdr:colOff>
      <xdr:row>275</xdr:row>
      <xdr:rowOff>450850</xdr:rowOff>
    </xdr:to>
    <xdr:pic>
      <xdr:nvPicPr>
        <xdr:cNvPr id="44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987066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275</xdr:row>
      <xdr:rowOff>228600</xdr:rowOff>
    </xdr:from>
    <xdr:to>
      <xdr:col>3</xdr:col>
      <xdr:colOff>260350</xdr:colOff>
      <xdr:row>275</xdr:row>
      <xdr:rowOff>447675</xdr:rowOff>
    </xdr:to>
    <xdr:pic>
      <xdr:nvPicPr>
        <xdr:cNvPr id="44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987034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275</xdr:row>
      <xdr:rowOff>287804</xdr:rowOff>
    </xdr:from>
    <xdr:to>
      <xdr:col>3</xdr:col>
      <xdr:colOff>465044</xdr:colOff>
      <xdr:row>275</xdr:row>
      <xdr:rowOff>506879</xdr:rowOff>
    </xdr:to>
    <xdr:pic>
      <xdr:nvPicPr>
        <xdr:cNvPr id="44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0528" y="1987626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275</xdr:row>
      <xdr:rowOff>228600</xdr:rowOff>
    </xdr:from>
    <xdr:to>
      <xdr:col>10</xdr:col>
      <xdr:colOff>260350</xdr:colOff>
      <xdr:row>275</xdr:row>
      <xdr:rowOff>447675</xdr:rowOff>
    </xdr:to>
    <xdr:pic>
      <xdr:nvPicPr>
        <xdr:cNvPr id="44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987034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275</xdr:row>
      <xdr:rowOff>231775</xdr:rowOff>
    </xdr:from>
    <xdr:to>
      <xdr:col>10</xdr:col>
      <xdr:colOff>539750</xdr:colOff>
      <xdr:row>275</xdr:row>
      <xdr:rowOff>450850</xdr:rowOff>
    </xdr:to>
    <xdr:pic>
      <xdr:nvPicPr>
        <xdr:cNvPr id="44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987066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281</xdr:row>
      <xdr:rowOff>279400</xdr:rowOff>
    </xdr:from>
    <xdr:to>
      <xdr:col>3</xdr:col>
      <xdr:colOff>196850</xdr:colOff>
      <xdr:row>281</xdr:row>
      <xdr:rowOff>498475</xdr:rowOff>
    </xdr:to>
    <xdr:pic>
      <xdr:nvPicPr>
        <xdr:cNvPr id="44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947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281</xdr:row>
      <xdr:rowOff>257175</xdr:rowOff>
    </xdr:from>
    <xdr:to>
      <xdr:col>3</xdr:col>
      <xdr:colOff>514350</xdr:colOff>
      <xdr:row>281</xdr:row>
      <xdr:rowOff>476250</xdr:rowOff>
    </xdr:to>
    <xdr:pic>
      <xdr:nvPicPr>
        <xdr:cNvPr id="44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1945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281</xdr:row>
      <xdr:rowOff>279400</xdr:rowOff>
    </xdr:from>
    <xdr:to>
      <xdr:col>10</xdr:col>
      <xdr:colOff>196850</xdr:colOff>
      <xdr:row>281</xdr:row>
      <xdr:rowOff>498475</xdr:rowOff>
    </xdr:to>
    <xdr:pic>
      <xdr:nvPicPr>
        <xdr:cNvPr id="44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947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281</xdr:row>
      <xdr:rowOff>257175</xdr:rowOff>
    </xdr:from>
    <xdr:to>
      <xdr:col>10</xdr:col>
      <xdr:colOff>514350</xdr:colOff>
      <xdr:row>281</xdr:row>
      <xdr:rowOff>476250</xdr:rowOff>
    </xdr:to>
    <xdr:pic>
      <xdr:nvPicPr>
        <xdr:cNvPr id="44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1945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281</xdr:row>
      <xdr:rowOff>279400</xdr:rowOff>
    </xdr:from>
    <xdr:to>
      <xdr:col>3</xdr:col>
      <xdr:colOff>196850</xdr:colOff>
      <xdr:row>281</xdr:row>
      <xdr:rowOff>498475</xdr:rowOff>
    </xdr:to>
    <xdr:pic>
      <xdr:nvPicPr>
        <xdr:cNvPr id="44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947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281</xdr:row>
      <xdr:rowOff>257175</xdr:rowOff>
    </xdr:from>
    <xdr:to>
      <xdr:col>3</xdr:col>
      <xdr:colOff>514350</xdr:colOff>
      <xdr:row>281</xdr:row>
      <xdr:rowOff>476250</xdr:rowOff>
    </xdr:to>
    <xdr:pic>
      <xdr:nvPicPr>
        <xdr:cNvPr id="44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1945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281</xdr:row>
      <xdr:rowOff>279400</xdr:rowOff>
    </xdr:from>
    <xdr:to>
      <xdr:col>3</xdr:col>
      <xdr:colOff>196850</xdr:colOff>
      <xdr:row>281</xdr:row>
      <xdr:rowOff>498475</xdr:rowOff>
    </xdr:to>
    <xdr:pic>
      <xdr:nvPicPr>
        <xdr:cNvPr id="44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947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281</xdr:row>
      <xdr:rowOff>279400</xdr:rowOff>
    </xdr:from>
    <xdr:to>
      <xdr:col>10</xdr:col>
      <xdr:colOff>196850</xdr:colOff>
      <xdr:row>281</xdr:row>
      <xdr:rowOff>498475</xdr:rowOff>
    </xdr:to>
    <xdr:pic>
      <xdr:nvPicPr>
        <xdr:cNvPr id="44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947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281</xdr:row>
      <xdr:rowOff>279400</xdr:rowOff>
    </xdr:from>
    <xdr:to>
      <xdr:col>3</xdr:col>
      <xdr:colOff>196850</xdr:colOff>
      <xdr:row>281</xdr:row>
      <xdr:rowOff>498475</xdr:rowOff>
    </xdr:to>
    <xdr:pic>
      <xdr:nvPicPr>
        <xdr:cNvPr id="44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947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281</xdr:row>
      <xdr:rowOff>279400</xdr:rowOff>
    </xdr:from>
    <xdr:to>
      <xdr:col>3</xdr:col>
      <xdr:colOff>196850</xdr:colOff>
      <xdr:row>281</xdr:row>
      <xdr:rowOff>498475</xdr:rowOff>
    </xdr:to>
    <xdr:pic>
      <xdr:nvPicPr>
        <xdr:cNvPr id="44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947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281</xdr:row>
      <xdr:rowOff>279400</xdr:rowOff>
    </xdr:from>
    <xdr:to>
      <xdr:col>10</xdr:col>
      <xdr:colOff>196850</xdr:colOff>
      <xdr:row>281</xdr:row>
      <xdr:rowOff>498475</xdr:rowOff>
    </xdr:to>
    <xdr:pic>
      <xdr:nvPicPr>
        <xdr:cNvPr id="44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947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281</xdr:row>
      <xdr:rowOff>279400</xdr:rowOff>
    </xdr:from>
    <xdr:to>
      <xdr:col>3</xdr:col>
      <xdr:colOff>196850</xdr:colOff>
      <xdr:row>281</xdr:row>
      <xdr:rowOff>498475</xdr:rowOff>
    </xdr:to>
    <xdr:pic>
      <xdr:nvPicPr>
        <xdr:cNvPr id="44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947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281</xdr:row>
      <xdr:rowOff>279400</xdr:rowOff>
    </xdr:from>
    <xdr:to>
      <xdr:col>3</xdr:col>
      <xdr:colOff>196850</xdr:colOff>
      <xdr:row>281</xdr:row>
      <xdr:rowOff>498475</xdr:rowOff>
    </xdr:to>
    <xdr:pic>
      <xdr:nvPicPr>
        <xdr:cNvPr id="44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947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281</xdr:row>
      <xdr:rowOff>279400</xdr:rowOff>
    </xdr:from>
    <xdr:to>
      <xdr:col>10</xdr:col>
      <xdr:colOff>196850</xdr:colOff>
      <xdr:row>281</xdr:row>
      <xdr:rowOff>498475</xdr:rowOff>
    </xdr:to>
    <xdr:pic>
      <xdr:nvPicPr>
        <xdr:cNvPr id="44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947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281</xdr:row>
      <xdr:rowOff>279400</xdr:rowOff>
    </xdr:from>
    <xdr:to>
      <xdr:col>3</xdr:col>
      <xdr:colOff>196850</xdr:colOff>
      <xdr:row>281</xdr:row>
      <xdr:rowOff>498475</xdr:rowOff>
    </xdr:to>
    <xdr:pic>
      <xdr:nvPicPr>
        <xdr:cNvPr id="44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947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281</xdr:row>
      <xdr:rowOff>279400</xdr:rowOff>
    </xdr:from>
    <xdr:to>
      <xdr:col>3</xdr:col>
      <xdr:colOff>196850</xdr:colOff>
      <xdr:row>281</xdr:row>
      <xdr:rowOff>498475</xdr:rowOff>
    </xdr:to>
    <xdr:pic>
      <xdr:nvPicPr>
        <xdr:cNvPr id="44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947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281</xdr:row>
      <xdr:rowOff>279400</xdr:rowOff>
    </xdr:from>
    <xdr:to>
      <xdr:col>10</xdr:col>
      <xdr:colOff>196850</xdr:colOff>
      <xdr:row>281</xdr:row>
      <xdr:rowOff>498475</xdr:rowOff>
    </xdr:to>
    <xdr:pic>
      <xdr:nvPicPr>
        <xdr:cNvPr id="44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947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281</xdr:row>
      <xdr:rowOff>279400</xdr:rowOff>
    </xdr:from>
    <xdr:to>
      <xdr:col>3</xdr:col>
      <xdr:colOff>196850</xdr:colOff>
      <xdr:row>281</xdr:row>
      <xdr:rowOff>498475</xdr:rowOff>
    </xdr:to>
    <xdr:pic>
      <xdr:nvPicPr>
        <xdr:cNvPr id="44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947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281</xdr:row>
      <xdr:rowOff>279400</xdr:rowOff>
    </xdr:from>
    <xdr:to>
      <xdr:col>3</xdr:col>
      <xdr:colOff>196850</xdr:colOff>
      <xdr:row>281</xdr:row>
      <xdr:rowOff>498475</xdr:rowOff>
    </xdr:to>
    <xdr:pic>
      <xdr:nvPicPr>
        <xdr:cNvPr id="44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947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281</xdr:row>
      <xdr:rowOff>279400</xdr:rowOff>
    </xdr:from>
    <xdr:to>
      <xdr:col>10</xdr:col>
      <xdr:colOff>196850</xdr:colOff>
      <xdr:row>281</xdr:row>
      <xdr:rowOff>498475</xdr:rowOff>
    </xdr:to>
    <xdr:pic>
      <xdr:nvPicPr>
        <xdr:cNvPr id="44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947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281</xdr:row>
      <xdr:rowOff>279400</xdr:rowOff>
    </xdr:from>
    <xdr:to>
      <xdr:col>3</xdr:col>
      <xdr:colOff>196850</xdr:colOff>
      <xdr:row>281</xdr:row>
      <xdr:rowOff>498475</xdr:rowOff>
    </xdr:to>
    <xdr:pic>
      <xdr:nvPicPr>
        <xdr:cNvPr id="44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947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281</xdr:row>
      <xdr:rowOff>279400</xdr:rowOff>
    </xdr:from>
    <xdr:to>
      <xdr:col>3</xdr:col>
      <xdr:colOff>196850</xdr:colOff>
      <xdr:row>281</xdr:row>
      <xdr:rowOff>498475</xdr:rowOff>
    </xdr:to>
    <xdr:pic>
      <xdr:nvPicPr>
        <xdr:cNvPr id="44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947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281</xdr:row>
      <xdr:rowOff>257175</xdr:rowOff>
    </xdr:from>
    <xdr:to>
      <xdr:col>3</xdr:col>
      <xdr:colOff>514350</xdr:colOff>
      <xdr:row>281</xdr:row>
      <xdr:rowOff>476250</xdr:rowOff>
    </xdr:to>
    <xdr:pic>
      <xdr:nvPicPr>
        <xdr:cNvPr id="44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1945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281</xdr:row>
      <xdr:rowOff>279400</xdr:rowOff>
    </xdr:from>
    <xdr:to>
      <xdr:col>10</xdr:col>
      <xdr:colOff>196850</xdr:colOff>
      <xdr:row>281</xdr:row>
      <xdr:rowOff>498475</xdr:rowOff>
    </xdr:to>
    <xdr:pic>
      <xdr:nvPicPr>
        <xdr:cNvPr id="44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947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281</xdr:row>
      <xdr:rowOff>257175</xdr:rowOff>
    </xdr:from>
    <xdr:to>
      <xdr:col>10</xdr:col>
      <xdr:colOff>514350</xdr:colOff>
      <xdr:row>281</xdr:row>
      <xdr:rowOff>476250</xdr:rowOff>
    </xdr:to>
    <xdr:pic>
      <xdr:nvPicPr>
        <xdr:cNvPr id="44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1945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281</xdr:row>
      <xdr:rowOff>279400</xdr:rowOff>
    </xdr:from>
    <xdr:to>
      <xdr:col>3</xdr:col>
      <xdr:colOff>196850</xdr:colOff>
      <xdr:row>281</xdr:row>
      <xdr:rowOff>498475</xdr:rowOff>
    </xdr:to>
    <xdr:pic>
      <xdr:nvPicPr>
        <xdr:cNvPr id="44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947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281</xdr:row>
      <xdr:rowOff>257175</xdr:rowOff>
    </xdr:from>
    <xdr:to>
      <xdr:col>3</xdr:col>
      <xdr:colOff>514350</xdr:colOff>
      <xdr:row>281</xdr:row>
      <xdr:rowOff>476250</xdr:rowOff>
    </xdr:to>
    <xdr:pic>
      <xdr:nvPicPr>
        <xdr:cNvPr id="44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1945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281</xdr:row>
      <xdr:rowOff>279400</xdr:rowOff>
    </xdr:from>
    <xdr:to>
      <xdr:col>3</xdr:col>
      <xdr:colOff>196850</xdr:colOff>
      <xdr:row>281</xdr:row>
      <xdr:rowOff>498475</xdr:rowOff>
    </xdr:to>
    <xdr:pic>
      <xdr:nvPicPr>
        <xdr:cNvPr id="44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947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281</xdr:row>
      <xdr:rowOff>279400</xdr:rowOff>
    </xdr:from>
    <xdr:to>
      <xdr:col>10</xdr:col>
      <xdr:colOff>196850</xdr:colOff>
      <xdr:row>281</xdr:row>
      <xdr:rowOff>498475</xdr:rowOff>
    </xdr:to>
    <xdr:pic>
      <xdr:nvPicPr>
        <xdr:cNvPr id="44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947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281</xdr:row>
      <xdr:rowOff>279400</xdr:rowOff>
    </xdr:from>
    <xdr:to>
      <xdr:col>3</xdr:col>
      <xdr:colOff>196850</xdr:colOff>
      <xdr:row>281</xdr:row>
      <xdr:rowOff>498475</xdr:rowOff>
    </xdr:to>
    <xdr:pic>
      <xdr:nvPicPr>
        <xdr:cNvPr id="44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947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281</xdr:row>
      <xdr:rowOff>279400</xdr:rowOff>
    </xdr:from>
    <xdr:to>
      <xdr:col>3</xdr:col>
      <xdr:colOff>196850</xdr:colOff>
      <xdr:row>281</xdr:row>
      <xdr:rowOff>498475</xdr:rowOff>
    </xdr:to>
    <xdr:pic>
      <xdr:nvPicPr>
        <xdr:cNvPr id="44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947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281</xdr:row>
      <xdr:rowOff>279400</xdr:rowOff>
    </xdr:from>
    <xdr:to>
      <xdr:col>10</xdr:col>
      <xdr:colOff>196850</xdr:colOff>
      <xdr:row>281</xdr:row>
      <xdr:rowOff>498475</xdr:rowOff>
    </xdr:to>
    <xdr:pic>
      <xdr:nvPicPr>
        <xdr:cNvPr id="44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947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281</xdr:row>
      <xdr:rowOff>279400</xdr:rowOff>
    </xdr:from>
    <xdr:to>
      <xdr:col>3</xdr:col>
      <xdr:colOff>196850</xdr:colOff>
      <xdr:row>281</xdr:row>
      <xdr:rowOff>498475</xdr:rowOff>
    </xdr:to>
    <xdr:pic>
      <xdr:nvPicPr>
        <xdr:cNvPr id="44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947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281</xdr:row>
      <xdr:rowOff>228600</xdr:rowOff>
    </xdr:from>
    <xdr:to>
      <xdr:col>3</xdr:col>
      <xdr:colOff>260350</xdr:colOff>
      <xdr:row>281</xdr:row>
      <xdr:rowOff>447675</xdr:rowOff>
    </xdr:to>
    <xdr:pic>
      <xdr:nvPicPr>
        <xdr:cNvPr id="44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19421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281</xdr:row>
      <xdr:rowOff>231775</xdr:rowOff>
    </xdr:from>
    <xdr:to>
      <xdr:col>3</xdr:col>
      <xdr:colOff>539750</xdr:colOff>
      <xdr:row>281</xdr:row>
      <xdr:rowOff>450850</xdr:rowOff>
    </xdr:to>
    <xdr:pic>
      <xdr:nvPicPr>
        <xdr:cNvPr id="44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19425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281</xdr:row>
      <xdr:rowOff>228600</xdr:rowOff>
    </xdr:from>
    <xdr:to>
      <xdr:col>10</xdr:col>
      <xdr:colOff>260350</xdr:colOff>
      <xdr:row>281</xdr:row>
      <xdr:rowOff>447675</xdr:rowOff>
    </xdr:to>
    <xdr:pic>
      <xdr:nvPicPr>
        <xdr:cNvPr id="44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19421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281</xdr:row>
      <xdr:rowOff>231775</xdr:rowOff>
    </xdr:from>
    <xdr:to>
      <xdr:col>10</xdr:col>
      <xdr:colOff>539750</xdr:colOff>
      <xdr:row>281</xdr:row>
      <xdr:rowOff>450850</xdr:rowOff>
    </xdr:to>
    <xdr:pic>
      <xdr:nvPicPr>
        <xdr:cNvPr id="44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19425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281</xdr:row>
      <xdr:rowOff>228600</xdr:rowOff>
    </xdr:from>
    <xdr:to>
      <xdr:col>3</xdr:col>
      <xdr:colOff>260350</xdr:colOff>
      <xdr:row>281</xdr:row>
      <xdr:rowOff>447675</xdr:rowOff>
    </xdr:to>
    <xdr:pic>
      <xdr:nvPicPr>
        <xdr:cNvPr id="44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19421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281</xdr:row>
      <xdr:rowOff>231775</xdr:rowOff>
    </xdr:from>
    <xdr:to>
      <xdr:col>3</xdr:col>
      <xdr:colOff>539750</xdr:colOff>
      <xdr:row>281</xdr:row>
      <xdr:rowOff>450850</xdr:rowOff>
    </xdr:to>
    <xdr:pic>
      <xdr:nvPicPr>
        <xdr:cNvPr id="44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19425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281</xdr:row>
      <xdr:rowOff>228600</xdr:rowOff>
    </xdr:from>
    <xdr:to>
      <xdr:col>3</xdr:col>
      <xdr:colOff>260350</xdr:colOff>
      <xdr:row>281</xdr:row>
      <xdr:rowOff>447675</xdr:rowOff>
    </xdr:to>
    <xdr:pic>
      <xdr:nvPicPr>
        <xdr:cNvPr id="44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19421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281</xdr:row>
      <xdr:rowOff>231775</xdr:rowOff>
    </xdr:from>
    <xdr:to>
      <xdr:col>3</xdr:col>
      <xdr:colOff>539750</xdr:colOff>
      <xdr:row>281</xdr:row>
      <xdr:rowOff>450850</xdr:rowOff>
    </xdr:to>
    <xdr:pic>
      <xdr:nvPicPr>
        <xdr:cNvPr id="44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19425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281</xdr:row>
      <xdr:rowOff>228600</xdr:rowOff>
    </xdr:from>
    <xdr:to>
      <xdr:col>10</xdr:col>
      <xdr:colOff>260350</xdr:colOff>
      <xdr:row>281</xdr:row>
      <xdr:rowOff>447675</xdr:rowOff>
    </xdr:to>
    <xdr:pic>
      <xdr:nvPicPr>
        <xdr:cNvPr id="44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19421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281</xdr:row>
      <xdr:rowOff>231775</xdr:rowOff>
    </xdr:from>
    <xdr:to>
      <xdr:col>10</xdr:col>
      <xdr:colOff>539750</xdr:colOff>
      <xdr:row>281</xdr:row>
      <xdr:rowOff>450850</xdr:rowOff>
    </xdr:to>
    <xdr:pic>
      <xdr:nvPicPr>
        <xdr:cNvPr id="44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19425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281</xdr:row>
      <xdr:rowOff>228600</xdr:rowOff>
    </xdr:from>
    <xdr:to>
      <xdr:col>3</xdr:col>
      <xdr:colOff>260350</xdr:colOff>
      <xdr:row>281</xdr:row>
      <xdr:rowOff>447675</xdr:rowOff>
    </xdr:to>
    <xdr:pic>
      <xdr:nvPicPr>
        <xdr:cNvPr id="44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119421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281</xdr:row>
      <xdr:rowOff>231775</xdr:rowOff>
    </xdr:from>
    <xdr:to>
      <xdr:col>3</xdr:col>
      <xdr:colOff>539750</xdr:colOff>
      <xdr:row>281</xdr:row>
      <xdr:rowOff>450850</xdr:rowOff>
    </xdr:to>
    <xdr:pic>
      <xdr:nvPicPr>
        <xdr:cNvPr id="44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119425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281</xdr:row>
      <xdr:rowOff>228600</xdr:rowOff>
    </xdr:from>
    <xdr:to>
      <xdr:col>10</xdr:col>
      <xdr:colOff>260350</xdr:colOff>
      <xdr:row>281</xdr:row>
      <xdr:rowOff>447675</xdr:rowOff>
    </xdr:to>
    <xdr:pic>
      <xdr:nvPicPr>
        <xdr:cNvPr id="44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119421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281</xdr:row>
      <xdr:rowOff>231775</xdr:rowOff>
    </xdr:from>
    <xdr:to>
      <xdr:col>10</xdr:col>
      <xdr:colOff>539750</xdr:colOff>
      <xdr:row>281</xdr:row>
      <xdr:rowOff>450850</xdr:rowOff>
    </xdr:to>
    <xdr:pic>
      <xdr:nvPicPr>
        <xdr:cNvPr id="44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119425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5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285</xdr:row>
      <xdr:rowOff>257175</xdr:rowOff>
    </xdr:from>
    <xdr:to>
      <xdr:col>10</xdr:col>
      <xdr:colOff>514350</xdr:colOff>
      <xdr:row>285</xdr:row>
      <xdr:rowOff>476250</xdr:rowOff>
    </xdr:to>
    <xdr:pic>
      <xdr:nvPicPr>
        <xdr:cNvPr id="45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285</xdr:row>
      <xdr:rowOff>257175</xdr:rowOff>
    </xdr:from>
    <xdr:to>
      <xdr:col>3</xdr:col>
      <xdr:colOff>514350</xdr:colOff>
      <xdr:row>285</xdr:row>
      <xdr:rowOff>476250</xdr:rowOff>
    </xdr:to>
    <xdr:pic>
      <xdr:nvPicPr>
        <xdr:cNvPr id="45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5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285</xdr:row>
      <xdr:rowOff>257175</xdr:rowOff>
    </xdr:from>
    <xdr:to>
      <xdr:col>10</xdr:col>
      <xdr:colOff>514350</xdr:colOff>
      <xdr:row>285</xdr:row>
      <xdr:rowOff>476250</xdr:rowOff>
    </xdr:to>
    <xdr:pic>
      <xdr:nvPicPr>
        <xdr:cNvPr id="45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285</xdr:row>
      <xdr:rowOff>257175</xdr:rowOff>
    </xdr:from>
    <xdr:to>
      <xdr:col>3</xdr:col>
      <xdr:colOff>514350</xdr:colOff>
      <xdr:row>285</xdr:row>
      <xdr:rowOff>476250</xdr:rowOff>
    </xdr:to>
    <xdr:pic>
      <xdr:nvPicPr>
        <xdr:cNvPr id="45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5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285</xdr:row>
      <xdr:rowOff>257175</xdr:rowOff>
    </xdr:from>
    <xdr:to>
      <xdr:col>10</xdr:col>
      <xdr:colOff>514350</xdr:colOff>
      <xdr:row>285</xdr:row>
      <xdr:rowOff>476250</xdr:rowOff>
    </xdr:to>
    <xdr:pic>
      <xdr:nvPicPr>
        <xdr:cNvPr id="45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285</xdr:row>
      <xdr:rowOff>257175</xdr:rowOff>
    </xdr:from>
    <xdr:to>
      <xdr:col>3</xdr:col>
      <xdr:colOff>514350</xdr:colOff>
      <xdr:row>285</xdr:row>
      <xdr:rowOff>476250</xdr:rowOff>
    </xdr:to>
    <xdr:pic>
      <xdr:nvPicPr>
        <xdr:cNvPr id="45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5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285</xdr:row>
      <xdr:rowOff>257175</xdr:rowOff>
    </xdr:from>
    <xdr:to>
      <xdr:col>10</xdr:col>
      <xdr:colOff>514350</xdr:colOff>
      <xdr:row>285</xdr:row>
      <xdr:rowOff>476250</xdr:rowOff>
    </xdr:to>
    <xdr:pic>
      <xdr:nvPicPr>
        <xdr:cNvPr id="45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285</xdr:row>
      <xdr:rowOff>257175</xdr:rowOff>
    </xdr:from>
    <xdr:to>
      <xdr:col>3</xdr:col>
      <xdr:colOff>514350</xdr:colOff>
      <xdr:row>285</xdr:row>
      <xdr:rowOff>476250</xdr:rowOff>
    </xdr:to>
    <xdr:pic>
      <xdr:nvPicPr>
        <xdr:cNvPr id="45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285</xdr:row>
      <xdr:rowOff>257175</xdr:rowOff>
    </xdr:from>
    <xdr:to>
      <xdr:col>3</xdr:col>
      <xdr:colOff>514350</xdr:colOff>
      <xdr:row>285</xdr:row>
      <xdr:rowOff>476250</xdr:rowOff>
    </xdr:to>
    <xdr:pic>
      <xdr:nvPicPr>
        <xdr:cNvPr id="45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5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285</xdr:row>
      <xdr:rowOff>257175</xdr:rowOff>
    </xdr:from>
    <xdr:to>
      <xdr:col>10</xdr:col>
      <xdr:colOff>514350</xdr:colOff>
      <xdr:row>285</xdr:row>
      <xdr:rowOff>476250</xdr:rowOff>
    </xdr:to>
    <xdr:pic>
      <xdr:nvPicPr>
        <xdr:cNvPr id="45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285</xdr:row>
      <xdr:rowOff>257175</xdr:rowOff>
    </xdr:from>
    <xdr:to>
      <xdr:col>3</xdr:col>
      <xdr:colOff>514350</xdr:colOff>
      <xdr:row>285</xdr:row>
      <xdr:rowOff>476250</xdr:rowOff>
    </xdr:to>
    <xdr:pic>
      <xdr:nvPicPr>
        <xdr:cNvPr id="45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285</xdr:row>
      <xdr:rowOff>257175</xdr:rowOff>
    </xdr:from>
    <xdr:to>
      <xdr:col>3</xdr:col>
      <xdr:colOff>514350</xdr:colOff>
      <xdr:row>285</xdr:row>
      <xdr:rowOff>476250</xdr:rowOff>
    </xdr:to>
    <xdr:pic>
      <xdr:nvPicPr>
        <xdr:cNvPr id="45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5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285</xdr:row>
      <xdr:rowOff>257175</xdr:rowOff>
    </xdr:from>
    <xdr:to>
      <xdr:col>10</xdr:col>
      <xdr:colOff>514350</xdr:colOff>
      <xdr:row>285</xdr:row>
      <xdr:rowOff>476250</xdr:rowOff>
    </xdr:to>
    <xdr:pic>
      <xdr:nvPicPr>
        <xdr:cNvPr id="45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285</xdr:row>
      <xdr:rowOff>257175</xdr:rowOff>
    </xdr:from>
    <xdr:to>
      <xdr:col>3</xdr:col>
      <xdr:colOff>514350</xdr:colOff>
      <xdr:row>285</xdr:row>
      <xdr:rowOff>476250</xdr:rowOff>
    </xdr:to>
    <xdr:pic>
      <xdr:nvPicPr>
        <xdr:cNvPr id="45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285</xdr:row>
      <xdr:rowOff>257175</xdr:rowOff>
    </xdr:from>
    <xdr:to>
      <xdr:col>3</xdr:col>
      <xdr:colOff>514350</xdr:colOff>
      <xdr:row>285</xdr:row>
      <xdr:rowOff>476250</xdr:rowOff>
    </xdr:to>
    <xdr:pic>
      <xdr:nvPicPr>
        <xdr:cNvPr id="45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5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285</xdr:row>
      <xdr:rowOff>257175</xdr:rowOff>
    </xdr:from>
    <xdr:to>
      <xdr:col>10</xdr:col>
      <xdr:colOff>514350</xdr:colOff>
      <xdr:row>285</xdr:row>
      <xdr:rowOff>476250</xdr:rowOff>
    </xdr:to>
    <xdr:pic>
      <xdr:nvPicPr>
        <xdr:cNvPr id="45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285</xdr:row>
      <xdr:rowOff>257175</xdr:rowOff>
    </xdr:from>
    <xdr:to>
      <xdr:col>3</xdr:col>
      <xdr:colOff>514350</xdr:colOff>
      <xdr:row>285</xdr:row>
      <xdr:rowOff>476250</xdr:rowOff>
    </xdr:to>
    <xdr:pic>
      <xdr:nvPicPr>
        <xdr:cNvPr id="45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285</xdr:row>
      <xdr:rowOff>257175</xdr:rowOff>
    </xdr:from>
    <xdr:to>
      <xdr:col>3</xdr:col>
      <xdr:colOff>514350</xdr:colOff>
      <xdr:row>285</xdr:row>
      <xdr:rowOff>476250</xdr:rowOff>
    </xdr:to>
    <xdr:pic>
      <xdr:nvPicPr>
        <xdr:cNvPr id="45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5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5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5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5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5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5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5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285</xdr:row>
      <xdr:rowOff>257175</xdr:rowOff>
    </xdr:from>
    <xdr:to>
      <xdr:col>3</xdr:col>
      <xdr:colOff>514350</xdr:colOff>
      <xdr:row>285</xdr:row>
      <xdr:rowOff>476250</xdr:rowOff>
    </xdr:to>
    <xdr:pic>
      <xdr:nvPicPr>
        <xdr:cNvPr id="45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5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285</xdr:row>
      <xdr:rowOff>257175</xdr:rowOff>
    </xdr:from>
    <xdr:to>
      <xdr:col>10</xdr:col>
      <xdr:colOff>514350</xdr:colOff>
      <xdr:row>285</xdr:row>
      <xdr:rowOff>476250</xdr:rowOff>
    </xdr:to>
    <xdr:pic>
      <xdr:nvPicPr>
        <xdr:cNvPr id="45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285</xdr:row>
      <xdr:rowOff>257175</xdr:rowOff>
    </xdr:from>
    <xdr:to>
      <xdr:col>3</xdr:col>
      <xdr:colOff>514350</xdr:colOff>
      <xdr:row>285</xdr:row>
      <xdr:rowOff>476250</xdr:rowOff>
    </xdr:to>
    <xdr:pic>
      <xdr:nvPicPr>
        <xdr:cNvPr id="45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5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5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5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5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5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5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5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285</xdr:row>
      <xdr:rowOff>257175</xdr:rowOff>
    </xdr:from>
    <xdr:to>
      <xdr:col>3</xdr:col>
      <xdr:colOff>514350</xdr:colOff>
      <xdr:row>285</xdr:row>
      <xdr:rowOff>476250</xdr:rowOff>
    </xdr:to>
    <xdr:pic>
      <xdr:nvPicPr>
        <xdr:cNvPr id="45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5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285</xdr:row>
      <xdr:rowOff>257175</xdr:rowOff>
    </xdr:from>
    <xdr:to>
      <xdr:col>10</xdr:col>
      <xdr:colOff>514350</xdr:colOff>
      <xdr:row>285</xdr:row>
      <xdr:rowOff>476250</xdr:rowOff>
    </xdr:to>
    <xdr:pic>
      <xdr:nvPicPr>
        <xdr:cNvPr id="45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285</xdr:row>
      <xdr:rowOff>257175</xdr:rowOff>
    </xdr:from>
    <xdr:to>
      <xdr:col>3</xdr:col>
      <xdr:colOff>514350</xdr:colOff>
      <xdr:row>285</xdr:row>
      <xdr:rowOff>476250</xdr:rowOff>
    </xdr:to>
    <xdr:pic>
      <xdr:nvPicPr>
        <xdr:cNvPr id="45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5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5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5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5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6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6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6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6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6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6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285</xdr:row>
      <xdr:rowOff>257175</xdr:rowOff>
    </xdr:from>
    <xdr:to>
      <xdr:col>3</xdr:col>
      <xdr:colOff>514350</xdr:colOff>
      <xdr:row>285</xdr:row>
      <xdr:rowOff>476250</xdr:rowOff>
    </xdr:to>
    <xdr:pic>
      <xdr:nvPicPr>
        <xdr:cNvPr id="46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6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285</xdr:row>
      <xdr:rowOff>257175</xdr:rowOff>
    </xdr:from>
    <xdr:to>
      <xdr:col>10</xdr:col>
      <xdr:colOff>514350</xdr:colOff>
      <xdr:row>285</xdr:row>
      <xdr:rowOff>476250</xdr:rowOff>
    </xdr:to>
    <xdr:pic>
      <xdr:nvPicPr>
        <xdr:cNvPr id="46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6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285</xdr:row>
      <xdr:rowOff>257175</xdr:rowOff>
    </xdr:from>
    <xdr:to>
      <xdr:col>3</xdr:col>
      <xdr:colOff>514350</xdr:colOff>
      <xdr:row>285</xdr:row>
      <xdr:rowOff>476250</xdr:rowOff>
    </xdr:to>
    <xdr:pic>
      <xdr:nvPicPr>
        <xdr:cNvPr id="46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6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6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6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6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6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6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6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6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6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6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285</xdr:row>
      <xdr:rowOff>257175</xdr:rowOff>
    </xdr:from>
    <xdr:to>
      <xdr:col>3</xdr:col>
      <xdr:colOff>514350</xdr:colOff>
      <xdr:row>285</xdr:row>
      <xdr:rowOff>476250</xdr:rowOff>
    </xdr:to>
    <xdr:pic>
      <xdr:nvPicPr>
        <xdr:cNvPr id="46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6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285</xdr:row>
      <xdr:rowOff>257175</xdr:rowOff>
    </xdr:from>
    <xdr:to>
      <xdr:col>10</xdr:col>
      <xdr:colOff>514350</xdr:colOff>
      <xdr:row>285</xdr:row>
      <xdr:rowOff>476250</xdr:rowOff>
    </xdr:to>
    <xdr:pic>
      <xdr:nvPicPr>
        <xdr:cNvPr id="46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6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285</xdr:row>
      <xdr:rowOff>257175</xdr:rowOff>
    </xdr:from>
    <xdr:to>
      <xdr:col>3</xdr:col>
      <xdr:colOff>514350</xdr:colOff>
      <xdr:row>285</xdr:row>
      <xdr:rowOff>476250</xdr:rowOff>
    </xdr:to>
    <xdr:pic>
      <xdr:nvPicPr>
        <xdr:cNvPr id="46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6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6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6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6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6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6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6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6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6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6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6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6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6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6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6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6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285</xdr:row>
      <xdr:rowOff>257175</xdr:rowOff>
    </xdr:from>
    <xdr:to>
      <xdr:col>3</xdr:col>
      <xdr:colOff>514350</xdr:colOff>
      <xdr:row>285</xdr:row>
      <xdr:rowOff>476250</xdr:rowOff>
    </xdr:to>
    <xdr:pic>
      <xdr:nvPicPr>
        <xdr:cNvPr id="46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6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285</xdr:row>
      <xdr:rowOff>257175</xdr:rowOff>
    </xdr:from>
    <xdr:to>
      <xdr:col>10</xdr:col>
      <xdr:colOff>514350</xdr:colOff>
      <xdr:row>285</xdr:row>
      <xdr:rowOff>476250</xdr:rowOff>
    </xdr:to>
    <xdr:pic>
      <xdr:nvPicPr>
        <xdr:cNvPr id="46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6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285</xdr:row>
      <xdr:rowOff>257175</xdr:rowOff>
    </xdr:from>
    <xdr:to>
      <xdr:col>3</xdr:col>
      <xdr:colOff>514350</xdr:colOff>
      <xdr:row>285</xdr:row>
      <xdr:rowOff>476250</xdr:rowOff>
    </xdr:to>
    <xdr:pic>
      <xdr:nvPicPr>
        <xdr:cNvPr id="46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6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6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6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6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285</xdr:row>
      <xdr:rowOff>279400</xdr:rowOff>
    </xdr:from>
    <xdr:to>
      <xdr:col>10</xdr:col>
      <xdr:colOff>196850</xdr:colOff>
      <xdr:row>285</xdr:row>
      <xdr:rowOff>498475</xdr:rowOff>
    </xdr:to>
    <xdr:pic>
      <xdr:nvPicPr>
        <xdr:cNvPr id="46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285</xdr:row>
      <xdr:rowOff>279400</xdr:rowOff>
    </xdr:from>
    <xdr:to>
      <xdr:col>3</xdr:col>
      <xdr:colOff>196850</xdr:colOff>
      <xdr:row>285</xdr:row>
      <xdr:rowOff>498475</xdr:rowOff>
    </xdr:to>
    <xdr:pic>
      <xdr:nvPicPr>
        <xdr:cNvPr id="46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285</xdr:row>
      <xdr:rowOff>228600</xdr:rowOff>
    </xdr:from>
    <xdr:to>
      <xdr:col>3</xdr:col>
      <xdr:colOff>260350</xdr:colOff>
      <xdr:row>285</xdr:row>
      <xdr:rowOff>447675</xdr:rowOff>
    </xdr:to>
    <xdr:pic>
      <xdr:nvPicPr>
        <xdr:cNvPr id="46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062113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285</xdr:row>
      <xdr:rowOff>231775</xdr:rowOff>
    </xdr:from>
    <xdr:to>
      <xdr:col>3</xdr:col>
      <xdr:colOff>539750</xdr:colOff>
      <xdr:row>285</xdr:row>
      <xdr:rowOff>450850</xdr:rowOff>
    </xdr:to>
    <xdr:pic>
      <xdr:nvPicPr>
        <xdr:cNvPr id="46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062145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285</xdr:row>
      <xdr:rowOff>228600</xdr:rowOff>
    </xdr:from>
    <xdr:to>
      <xdr:col>10</xdr:col>
      <xdr:colOff>260350</xdr:colOff>
      <xdr:row>285</xdr:row>
      <xdr:rowOff>447675</xdr:rowOff>
    </xdr:to>
    <xdr:pic>
      <xdr:nvPicPr>
        <xdr:cNvPr id="46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2062113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285</xdr:row>
      <xdr:rowOff>231775</xdr:rowOff>
    </xdr:from>
    <xdr:to>
      <xdr:col>10</xdr:col>
      <xdr:colOff>539750</xdr:colOff>
      <xdr:row>285</xdr:row>
      <xdr:rowOff>450850</xdr:rowOff>
    </xdr:to>
    <xdr:pic>
      <xdr:nvPicPr>
        <xdr:cNvPr id="46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2062145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285</xdr:row>
      <xdr:rowOff>228600</xdr:rowOff>
    </xdr:from>
    <xdr:to>
      <xdr:col>3</xdr:col>
      <xdr:colOff>260350</xdr:colOff>
      <xdr:row>285</xdr:row>
      <xdr:rowOff>447675</xdr:rowOff>
    </xdr:to>
    <xdr:pic>
      <xdr:nvPicPr>
        <xdr:cNvPr id="46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062113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285</xdr:row>
      <xdr:rowOff>231775</xdr:rowOff>
    </xdr:from>
    <xdr:to>
      <xdr:col>3</xdr:col>
      <xdr:colOff>539750</xdr:colOff>
      <xdr:row>285</xdr:row>
      <xdr:rowOff>450850</xdr:rowOff>
    </xdr:to>
    <xdr:pic>
      <xdr:nvPicPr>
        <xdr:cNvPr id="46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062145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285</xdr:row>
      <xdr:rowOff>228600</xdr:rowOff>
    </xdr:from>
    <xdr:to>
      <xdr:col>3</xdr:col>
      <xdr:colOff>260350</xdr:colOff>
      <xdr:row>285</xdr:row>
      <xdr:rowOff>447675</xdr:rowOff>
    </xdr:to>
    <xdr:pic>
      <xdr:nvPicPr>
        <xdr:cNvPr id="46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062113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285</xdr:row>
      <xdr:rowOff>231775</xdr:rowOff>
    </xdr:from>
    <xdr:to>
      <xdr:col>3</xdr:col>
      <xdr:colOff>539750</xdr:colOff>
      <xdr:row>285</xdr:row>
      <xdr:rowOff>450850</xdr:rowOff>
    </xdr:to>
    <xdr:pic>
      <xdr:nvPicPr>
        <xdr:cNvPr id="46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062145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285</xdr:row>
      <xdr:rowOff>228600</xdr:rowOff>
    </xdr:from>
    <xdr:to>
      <xdr:col>10</xdr:col>
      <xdr:colOff>260350</xdr:colOff>
      <xdr:row>285</xdr:row>
      <xdr:rowOff>447675</xdr:rowOff>
    </xdr:to>
    <xdr:pic>
      <xdr:nvPicPr>
        <xdr:cNvPr id="46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2062113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285</xdr:row>
      <xdr:rowOff>231775</xdr:rowOff>
    </xdr:from>
    <xdr:to>
      <xdr:col>10</xdr:col>
      <xdr:colOff>539750</xdr:colOff>
      <xdr:row>285</xdr:row>
      <xdr:rowOff>450850</xdr:rowOff>
    </xdr:to>
    <xdr:pic>
      <xdr:nvPicPr>
        <xdr:cNvPr id="46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2062145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285</xdr:row>
      <xdr:rowOff>228600</xdr:rowOff>
    </xdr:from>
    <xdr:to>
      <xdr:col>3</xdr:col>
      <xdr:colOff>260350</xdr:colOff>
      <xdr:row>285</xdr:row>
      <xdr:rowOff>447675</xdr:rowOff>
    </xdr:to>
    <xdr:pic>
      <xdr:nvPicPr>
        <xdr:cNvPr id="46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062113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285</xdr:row>
      <xdr:rowOff>287804</xdr:rowOff>
    </xdr:from>
    <xdr:to>
      <xdr:col>3</xdr:col>
      <xdr:colOff>465044</xdr:colOff>
      <xdr:row>285</xdr:row>
      <xdr:rowOff>506879</xdr:rowOff>
    </xdr:to>
    <xdr:pic>
      <xdr:nvPicPr>
        <xdr:cNvPr id="46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0528" y="20627059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285</xdr:row>
      <xdr:rowOff>228600</xdr:rowOff>
    </xdr:from>
    <xdr:to>
      <xdr:col>10</xdr:col>
      <xdr:colOff>260350</xdr:colOff>
      <xdr:row>285</xdr:row>
      <xdr:rowOff>447675</xdr:rowOff>
    </xdr:to>
    <xdr:pic>
      <xdr:nvPicPr>
        <xdr:cNvPr id="46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2062113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285</xdr:row>
      <xdr:rowOff>231775</xdr:rowOff>
    </xdr:from>
    <xdr:to>
      <xdr:col>10</xdr:col>
      <xdr:colOff>539750</xdr:colOff>
      <xdr:row>285</xdr:row>
      <xdr:rowOff>450850</xdr:rowOff>
    </xdr:to>
    <xdr:pic>
      <xdr:nvPicPr>
        <xdr:cNvPr id="46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2062145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293</xdr:row>
      <xdr:rowOff>279400</xdr:rowOff>
    </xdr:from>
    <xdr:to>
      <xdr:col>3</xdr:col>
      <xdr:colOff>196850</xdr:colOff>
      <xdr:row>293</xdr:row>
      <xdr:rowOff>498475</xdr:rowOff>
    </xdr:to>
    <xdr:pic>
      <xdr:nvPicPr>
        <xdr:cNvPr id="46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293</xdr:row>
      <xdr:rowOff>257175</xdr:rowOff>
    </xdr:from>
    <xdr:to>
      <xdr:col>3</xdr:col>
      <xdr:colOff>514350</xdr:colOff>
      <xdr:row>293</xdr:row>
      <xdr:rowOff>476250</xdr:rowOff>
    </xdr:to>
    <xdr:pic>
      <xdr:nvPicPr>
        <xdr:cNvPr id="46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104982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293</xdr:row>
      <xdr:rowOff>279400</xdr:rowOff>
    </xdr:from>
    <xdr:to>
      <xdr:col>10</xdr:col>
      <xdr:colOff>196850</xdr:colOff>
      <xdr:row>293</xdr:row>
      <xdr:rowOff>498475</xdr:rowOff>
    </xdr:to>
    <xdr:pic>
      <xdr:nvPicPr>
        <xdr:cNvPr id="46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293</xdr:row>
      <xdr:rowOff>257175</xdr:rowOff>
    </xdr:from>
    <xdr:to>
      <xdr:col>10</xdr:col>
      <xdr:colOff>514350</xdr:colOff>
      <xdr:row>293</xdr:row>
      <xdr:rowOff>476250</xdr:rowOff>
    </xdr:to>
    <xdr:pic>
      <xdr:nvPicPr>
        <xdr:cNvPr id="46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104982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293</xdr:row>
      <xdr:rowOff>279400</xdr:rowOff>
    </xdr:from>
    <xdr:to>
      <xdr:col>3</xdr:col>
      <xdr:colOff>196850</xdr:colOff>
      <xdr:row>293</xdr:row>
      <xdr:rowOff>498475</xdr:rowOff>
    </xdr:to>
    <xdr:pic>
      <xdr:nvPicPr>
        <xdr:cNvPr id="46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293</xdr:row>
      <xdr:rowOff>257175</xdr:rowOff>
    </xdr:from>
    <xdr:to>
      <xdr:col>3</xdr:col>
      <xdr:colOff>514350</xdr:colOff>
      <xdr:row>293</xdr:row>
      <xdr:rowOff>476250</xdr:rowOff>
    </xdr:to>
    <xdr:pic>
      <xdr:nvPicPr>
        <xdr:cNvPr id="46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104982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293</xdr:row>
      <xdr:rowOff>279400</xdr:rowOff>
    </xdr:from>
    <xdr:to>
      <xdr:col>3</xdr:col>
      <xdr:colOff>196850</xdr:colOff>
      <xdr:row>293</xdr:row>
      <xdr:rowOff>498475</xdr:rowOff>
    </xdr:to>
    <xdr:pic>
      <xdr:nvPicPr>
        <xdr:cNvPr id="46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293</xdr:row>
      <xdr:rowOff>279400</xdr:rowOff>
    </xdr:from>
    <xdr:to>
      <xdr:col>10</xdr:col>
      <xdr:colOff>196850</xdr:colOff>
      <xdr:row>293</xdr:row>
      <xdr:rowOff>498475</xdr:rowOff>
    </xdr:to>
    <xdr:pic>
      <xdr:nvPicPr>
        <xdr:cNvPr id="46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293</xdr:row>
      <xdr:rowOff>279400</xdr:rowOff>
    </xdr:from>
    <xdr:to>
      <xdr:col>3</xdr:col>
      <xdr:colOff>196850</xdr:colOff>
      <xdr:row>293</xdr:row>
      <xdr:rowOff>498475</xdr:rowOff>
    </xdr:to>
    <xdr:pic>
      <xdr:nvPicPr>
        <xdr:cNvPr id="46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293</xdr:row>
      <xdr:rowOff>279400</xdr:rowOff>
    </xdr:from>
    <xdr:to>
      <xdr:col>3</xdr:col>
      <xdr:colOff>196850</xdr:colOff>
      <xdr:row>293</xdr:row>
      <xdr:rowOff>498475</xdr:rowOff>
    </xdr:to>
    <xdr:pic>
      <xdr:nvPicPr>
        <xdr:cNvPr id="46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293</xdr:row>
      <xdr:rowOff>279400</xdr:rowOff>
    </xdr:from>
    <xdr:to>
      <xdr:col>10</xdr:col>
      <xdr:colOff>196850</xdr:colOff>
      <xdr:row>293</xdr:row>
      <xdr:rowOff>498475</xdr:rowOff>
    </xdr:to>
    <xdr:pic>
      <xdr:nvPicPr>
        <xdr:cNvPr id="46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293</xdr:row>
      <xdr:rowOff>279400</xdr:rowOff>
    </xdr:from>
    <xdr:to>
      <xdr:col>3</xdr:col>
      <xdr:colOff>196850</xdr:colOff>
      <xdr:row>293</xdr:row>
      <xdr:rowOff>498475</xdr:rowOff>
    </xdr:to>
    <xdr:pic>
      <xdr:nvPicPr>
        <xdr:cNvPr id="46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293</xdr:row>
      <xdr:rowOff>279400</xdr:rowOff>
    </xdr:from>
    <xdr:to>
      <xdr:col>3</xdr:col>
      <xdr:colOff>196850</xdr:colOff>
      <xdr:row>293</xdr:row>
      <xdr:rowOff>498475</xdr:rowOff>
    </xdr:to>
    <xdr:pic>
      <xdr:nvPicPr>
        <xdr:cNvPr id="46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293</xdr:row>
      <xdr:rowOff>279400</xdr:rowOff>
    </xdr:from>
    <xdr:to>
      <xdr:col>10</xdr:col>
      <xdr:colOff>196850</xdr:colOff>
      <xdr:row>293</xdr:row>
      <xdr:rowOff>498475</xdr:rowOff>
    </xdr:to>
    <xdr:pic>
      <xdr:nvPicPr>
        <xdr:cNvPr id="46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293</xdr:row>
      <xdr:rowOff>279400</xdr:rowOff>
    </xdr:from>
    <xdr:to>
      <xdr:col>3</xdr:col>
      <xdr:colOff>196850</xdr:colOff>
      <xdr:row>293</xdr:row>
      <xdr:rowOff>498475</xdr:rowOff>
    </xdr:to>
    <xdr:pic>
      <xdr:nvPicPr>
        <xdr:cNvPr id="46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293</xdr:row>
      <xdr:rowOff>279400</xdr:rowOff>
    </xdr:from>
    <xdr:to>
      <xdr:col>3</xdr:col>
      <xdr:colOff>196850</xdr:colOff>
      <xdr:row>293</xdr:row>
      <xdr:rowOff>498475</xdr:rowOff>
    </xdr:to>
    <xdr:pic>
      <xdr:nvPicPr>
        <xdr:cNvPr id="46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293</xdr:row>
      <xdr:rowOff>279400</xdr:rowOff>
    </xdr:from>
    <xdr:to>
      <xdr:col>10</xdr:col>
      <xdr:colOff>196850</xdr:colOff>
      <xdr:row>293</xdr:row>
      <xdr:rowOff>498475</xdr:rowOff>
    </xdr:to>
    <xdr:pic>
      <xdr:nvPicPr>
        <xdr:cNvPr id="46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293</xdr:row>
      <xdr:rowOff>279400</xdr:rowOff>
    </xdr:from>
    <xdr:to>
      <xdr:col>3</xdr:col>
      <xdr:colOff>196850</xdr:colOff>
      <xdr:row>293</xdr:row>
      <xdr:rowOff>498475</xdr:rowOff>
    </xdr:to>
    <xdr:pic>
      <xdr:nvPicPr>
        <xdr:cNvPr id="46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293</xdr:row>
      <xdr:rowOff>279400</xdr:rowOff>
    </xdr:from>
    <xdr:to>
      <xdr:col>3</xdr:col>
      <xdr:colOff>196850</xdr:colOff>
      <xdr:row>293</xdr:row>
      <xdr:rowOff>498475</xdr:rowOff>
    </xdr:to>
    <xdr:pic>
      <xdr:nvPicPr>
        <xdr:cNvPr id="46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293</xdr:row>
      <xdr:rowOff>279400</xdr:rowOff>
    </xdr:from>
    <xdr:to>
      <xdr:col>10</xdr:col>
      <xdr:colOff>196850</xdr:colOff>
      <xdr:row>293</xdr:row>
      <xdr:rowOff>498475</xdr:rowOff>
    </xdr:to>
    <xdr:pic>
      <xdr:nvPicPr>
        <xdr:cNvPr id="46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293</xdr:row>
      <xdr:rowOff>279400</xdr:rowOff>
    </xdr:from>
    <xdr:to>
      <xdr:col>3</xdr:col>
      <xdr:colOff>196850</xdr:colOff>
      <xdr:row>293</xdr:row>
      <xdr:rowOff>498475</xdr:rowOff>
    </xdr:to>
    <xdr:pic>
      <xdr:nvPicPr>
        <xdr:cNvPr id="46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293</xdr:row>
      <xdr:rowOff>279400</xdr:rowOff>
    </xdr:from>
    <xdr:to>
      <xdr:col>3</xdr:col>
      <xdr:colOff>196850</xdr:colOff>
      <xdr:row>293</xdr:row>
      <xdr:rowOff>498475</xdr:rowOff>
    </xdr:to>
    <xdr:pic>
      <xdr:nvPicPr>
        <xdr:cNvPr id="46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293</xdr:row>
      <xdr:rowOff>257175</xdr:rowOff>
    </xdr:from>
    <xdr:to>
      <xdr:col>3</xdr:col>
      <xdr:colOff>514350</xdr:colOff>
      <xdr:row>293</xdr:row>
      <xdr:rowOff>476250</xdr:rowOff>
    </xdr:to>
    <xdr:pic>
      <xdr:nvPicPr>
        <xdr:cNvPr id="46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104982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293</xdr:row>
      <xdr:rowOff>279400</xdr:rowOff>
    </xdr:from>
    <xdr:to>
      <xdr:col>10</xdr:col>
      <xdr:colOff>196850</xdr:colOff>
      <xdr:row>293</xdr:row>
      <xdr:rowOff>498475</xdr:rowOff>
    </xdr:to>
    <xdr:pic>
      <xdr:nvPicPr>
        <xdr:cNvPr id="46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293</xdr:row>
      <xdr:rowOff>257175</xdr:rowOff>
    </xdr:from>
    <xdr:to>
      <xdr:col>10</xdr:col>
      <xdr:colOff>514350</xdr:colOff>
      <xdr:row>293</xdr:row>
      <xdr:rowOff>476250</xdr:rowOff>
    </xdr:to>
    <xdr:pic>
      <xdr:nvPicPr>
        <xdr:cNvPr id="46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104982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293</xdr:row>
      <xdr:rowOff>279400</xdr:rowOff>
    </xdr:from>
    <xdr:to>
      <xdr:col>3</xdr:col>
      <xdr:colOff>196850</xdr:colOff>
      <xdr:row>293</xdr:row>
      <xdr:rowOff>498475</xdr:rowOff>
    </xdr:to>
    <xdr:pic>
      <xdr:nvPicPr>
        <xdr:cNvPr id="46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293</xdr:row>
      <xdr:rowOff>257175</xdr:rowOff>
    </xdr:from>
    <xdr:to>
      <xdr:col>3</xdr:col>
      <xdr:colOff>514350</xdr:colOff>
      <xdr:row>293</xdr:row>
      <xdr:rowOff>476250</xdr:rowOff>
    </xdr:to>
    <xdr:pic>
      <xdr:nvPicPr>
        <xdr:cNvPr id="46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104982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293</xdr:row>
      <xdr:rowOff>279400</xdr:rowOff>
    </xdr:from>
    <xdr:to>
      <xdr:col>3</xdr:col>
      <xdr:colOff>196850</xdr:colOff>
      <xdr:row>293</xdr:row>
      <xdr:rowOff>498475</xdr:rowOff>
    </xdr:to>
    <xdr:pic>
      <xdr:nvPicPr>
        <xdr:cNvPr id="46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293</xdr:row>
      <xdr:rowOff>279400</xdr:rowOff>
    </xdr:from>
    <xdr:to>
      <xdr:col>10</xdr:col>
      <xdr:colOff>196850</xdr:colOff>
      <xdr:row>293</xdr:row>
      <xdr:rowOff>498475</xdr:rowOff>
    </xdr:to>
    <xdr:pic>
      <xdr:nvPicPr>
        <xdr:cNvPr id="46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293</xdr:row>
      <xdr:rowOff>279400</xdr:rowOff>
    </xdr:from>
    <xdr:to>
      <xdr:col>3</xdr:col>
      <xdr:colOff>196850</xdr:colOff>
      <xdr:row>293</xdr:row>
      <xdr:rowOff>498475</xdr:rowOff>
    </xdr:to>
    <xdr:pic>
      <xdr:nvPicPr>
        <xdr:cNvPr id="46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293</xdr:row>
      <xdr:rowOff>279400</xdr:rowOff>
    </xdr:from>
    <xdr:to>
      <xdr:col>3</xdr:col>
      <xdr:colOff>196850</xdr:colOff>
      <xdr:row>293</xdr:row>
      <xdr:rowOff>498475</xdr:rowOff>
    </xdr:to>
    <xdr:pic>
      <xdr:nvPicPr>
        <xdr:cNvPr id="46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293</xdr:row>
      <xdr:rowOff>279400</xdr:rowOff>
    </xdr:from>
    <xdr:to>
      <xdr:col>10</xdr:col>
      <xdr:colOff>196850</xdr:colOff>
      <xdr:row>293</xdr:row>
      <xdr:rowOff>498475</xdr:rowOff>
    </xdr:to>
    <xdr:pic>
      <xdr:nvPicPr>
        <xdr:cNvPr id="46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293</xdr:row>
      <xdr:rowOff>279400</xdr:rowOff>
    </xdr:from>
    <xdr:to>
      <xdr:col>3</xdr:col>
      <xdr:colOff>196850</xdr:colOff>
      <xdr:row>293</xdr:row>
      <xdr:rowOff>498475</xdr:rowOff>
    </xdr:to>
    <xdr:pic>
      <xdr:nvPicPr>
        <xdr:cNvPr id="46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293</xdr:row>
      <xdr:rowOff>228600</xdr:rowOff>
    </xdr:from>
    <xdr:to>
      <xdr:col>3</xdr:col>
      <xdr:colOff>260350</xdr:colOff>
      <xdr:row>293</xdr:row>
      <xdr:rowOff>447675</xdr:rowOff>
    </xdr:to>
    <xdr:pic>
      <xdr:nvPicPr>
        <xdr:cNvPr id="47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104696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293</xdr:row>
      <xdr:rowOff>231775</xdr:rowOff>
    </xdr:from>
    <xdr:to>
      <xdr:col>3</xdr:col>
      <xdr:colOff>539750</xdr:colOff>
      <xdr:row>293</xdr:row>
      <xdr:rowOff>450850</xdr:rowOff>
    </xdr:to>
    <xdr:pic>
      <xdr:nvPicPr>
        <xdr:cNvPr id="47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104728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293</xdr:row>
      <xdr:rowOff>228600</xdr:rowOff>
    </xdr:from>
    <xdr:to>
      <xdr:col>10</xdr:col>
      <xdr:colOff>260350</xdr:colOff>
      <xdr:row>293</xdr:row>
      <xdr:rowOff>447675</xdr:rowOff>
    </xdr:to>
    <xdr:pic>
      <xdr:nvPicPr>
        <xdr:cNvPr id="47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2104696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293</xdr:row>
      <xdr:rowOff>231775</xdr:rowOff>
    </xdr:from>
    <xdr:to>
      <xdr:col>10</xdr:col>
      <xdr:colOff>539750</xdr:colOff>
      <xdr:row>293</xdr:row>
      <xdr:rowOff>450850</xdr:rowOff>
    </xdr:to>
    <xdr:pic>
      <xdr:nvPicPr>
        <xdr:cNvPr id="47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2104728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293</xdr:row>
      <xdr:rowOff>228600</xdr:rowOff>
    </xdr:from>
    <xdr:to>
      <xdr:col>3</xdr:col>
      <xdr:colOff>260350</xdr:colOff>
      <xdr:row>293</xdr:row>
      <xdr:rowOff>447675</xdr:rowOff>
    </xdr:to>
    <xdr:pic>
      <xdr:nvPicPr>
        <xdr:cNvPr id="47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104696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293</xdr:row>
      <xdr:rowOff>231775</xdr:rowOff>
    </xdr:from>
    <xdr:to>
      <xdr:col>3</xdr:col>
      <xdr:colOff>539750</xdr:colOff>
      <xdr:row>293</xdr:row>
      <xdr:rowOff>450850</xdr:rowOff>
    </xdr:to>
    <xdr:pic>
      <xdr:nvPicPr>
        <xdr:cNvPr id="47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104728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293</xdr:row>
      <xdr:rowOff>228600</xdr:rowOff>
    </xdr:from>
    <xdr:to>
      <xdr:col>3</xdr:col>
      <xdr:colOff>260350</xdr:colOff>
      <xdr:row>293</xdr:row>
      <xdr:rowOff>447675</xdr:rowOff>
    </xdr:to>
    <xdr:pic>
      <xdr:nvPicPr>
        <xdr:cNvPr id="47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104696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293</xdr:row>
      <xdr:rowOff>231775</xdr:rowOff>
    </xdr:from>
    <xdr:to>
      <xdr:col>3</xdr:col>
      <xdr:colOff>539750</xdr:colOff>
      <xdr:row>293</xdr:row>
      <xdr:rowOff>450850</xdr:rowOff>
    </xdr:to>
    <xdr:pic>
      <xdr:nvPicPr>
        <xdr:cNvPr id="47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104728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293</xdr:row>
      <xdr:rowOff>228600</xdr:rowOff>
    </xdr:from>
    <xdr:to>
      <xdr:col>10</xdr:col>
      <xdr:colOff>260350</xdr:colOff>
      <xdr:row>293</xdr:row>
      <xdr:rowOff>447675</xdr:rowOff>
    </xdr:to>
    <xdr:pic>
      <xdr:nvPicPr>
        <xdr:cNvPr id="47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2104696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293</xdr:row>
      <xdr:rowOff>231775</xdr:rowOff>
    </xdr:from>
    <xdr:to>
      <xdr:col>10</xdr:col>
      <xdr:colOff>539750</xdr:colOff>
      <xdr:row>293</xdr:row>
      <xdr:rowOff>450850</xdr:rowOff>
    </xdr:to>
    <xdr:pic>
      <xdr:nvPicPr>
        <xdr:cNvPr id="47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2104728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293</xdr:row>
      <xdr:rowOff>228600</xdr:rowOff>
    </xdr:from>
    <xdr:to>
      <xdr:col>3</xdr:col>
      <xdr:colOff>260350</xdr:colOff>
      <xdr:row>293</xdr:row>
      <xdr:rowOff>447675</xdr:rowOff>
    </xdr:to>
    <xdr:pic>
      <xdr:nvPicPr>
        <xdr:cNvPr id="47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104696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293</xdr:row>
      <xdr:rowOff>231775</xdr:rowOff>
    </xdr:from>
    <xdr:to>
      <xdr:col>3</xdr:col>
      <xdr:colOff>539750</xdr:colOff>
      <xdr:row>293</xdr:row>
      <xdr:rowOff>450850</xdr:rowOff>
    </xdr:to>
    <xdr:pic>
      <xdr:nvPicPr>
        <xdr:cNvPr id="47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104728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293</xdr:row>
      <xdr:rowOff>228600</xdr:rowOff>
    </xdr:from>
    <xdr:to>
      <xdr:col>10</xdr:col>
      <xdr:colOff>260350</xdr:colOff>
      <xdr:row>293</xdr:row>
      <xdr:rowOff>447675</xdr:rowOff>
    </xdr:to>
    <xdr:pic>
      <xdr:nvPicPr>
        <xdr:cNvPr id="47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2104696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293</xdr:row>
      <xdr:rowOff>231775</xdr:rowOff>
    </xdr:from>
    <xdr:to>
      <xdr:col>10</xdr:col>
      <xdr:colOff>539750</xdr:colOff>
      <xdr:row>293</xdr:row>
      <xdr:rowOff>450850</xdr:rowOff>
    </xdr:to>
    <xdr:pic>
      <xdr:nvPicPr>
        <xdr:cNvPr id="47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2104728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7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298</xdr:row>
      <xdr:rowOff>257175</xdr:rowOff>
    </xdr:from>
    <xdr:to>
      <xdr:col>10</xdr:col>
      <xdr:colOff>514350</xdr:colOff>
      <xdr:row>298</xdr:row>
      <xdr:rowOff>476250</xdr:rowOff>
    </xdr:to>
    <xdr:pic>
      <xdr:nvPicPr>
        <xdr:cNvPr id="47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298</xdr:row>
      <xdr:rowOff>257175</xdr:rowOff>
    </xdr:from>
    <xdr:to>
      <xdr:col>3</xdr:col>
      <xdr:colOff>514350</xdr:colOff>
      <xdr:row>298</xdr:row>
      <xdr:rowOff>476250</xdr:rowOff>
    </xdr:to>
    <xdr:pic>
      <xdr:nvPicPr>
        <xdr:cNvPr id="47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7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298</xdr:row>
      <xdr:rowOff>257175</xdr:rowOff>
    </xdr:from>
    <xdr:to>
      <xdr:col>10</xdr:col>
      <xdr:colOff>514350</xdr:colOff>
      <xdr:row>298</xdr:row>
      <xdr:rowOff>476250</xdr:rowOff>
    </xdr:to>
    <xdr:pic>
      <xdr:nvPicPr>
        <xdr:cNvPr id="47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298</xdr:row>
      <xdr:rowOff>257175</xdr:rowOff>
    </xdr:from>
    <xdr:to>
      <xdr:col>3</xdr:col>
      <xdr:colOff>514350</xdr:colOff>
      <xdr:row>298</xdr:row>
      <xdr:rowOff>476250</xdr:rowOff>
    </xdr:to>
    <xdr:pic>
      <xdr:nvPicPr>
        <xdr:cNvPr id="47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7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298</xdr:row>
      <xdr:rowOff>257175</xdr:rowOff>
    </xdr:from>
    <xdr:to>
      <xdr:col>10</xdr:col>
      <xdr:colOff>514350</xdr:colOff>
      <xdr:row>298</xdr:row>
      <xdr:rowOff>476250</xdr:rowOff>
    </xdr:to>
    <xdr:pic>
      <xdr:nvPicPr>
        <xdr:cNvPr id="47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298</xdr:row>
      <xdr:rowOff>257175</xdr:rowOff>
    </xdr:from>
    <xdr:to>
      <xdr:col>3</xdr:col>
      <xdr:colOff>514350</xdr:colOff>
      <xdr:row>298</xdr:row>
      <xdr:rowOff>476250</xdr:rowOff>
    </xdr:to>
    <xdr:pic>
      <xdr:nvPicPr>
        <xdr:cNvPr id="47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7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298</xdr:row>
      <xdr:rowOff>257175</xdr:rowOff>
    </xdr:from>
    <xdr:to>
      <xdr:col>10</xdr:col>
      <xdr:colOff>514350</xdr:colOff>
      <xdr:row>298</xdr:row>
      <xdr:rowOff>476250</xdr:rowOff>
    </xdr:to>
    <xdr:pic>
      <xdr:nvPicPr>
        <xdr:cNvPr id="47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298</xdr:row>
      <xdr:rowOff>257175</xdr:rowOff>
    </xdr:from>
    <xdr:to>
      <xdr:col>3</xdr:col>
      <xdr:colOff>514350</xdr:colOff>
      <xdr:row>298</xdr:row>
      <xdr:rowOff>476250</xdr:rowOff>
    </xdr:to>
    <xdr:pic>
      <xdr:nvPicPr>
        <xdr:cNvPr id="47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298</xdr:row>
      <xdr:rowOff>257175</xdr:rowOff>
    </xdr:from>
    <xdr:to>
      <xdr:col>3</xdr:col>
      <xdr:colOff>514350</xdr:colOff>
      <xdr:row>298</xdr:row>
      <xdr:rowOff>476250</xdr:rowOff>
    </xdr:to>
    <xdr:pic>
      <xdr:nvPicPr>
        <xdr:cNvPr id="47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7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298</xdr:row>
      <xdr:rowOff>257175</xdr:rowOff>
    </xdr:from>
    <xdr:to>
      <xdr:col>10</xdr:col>
      <xdr:colOff>514350</xdr:colOff>
      <xdr:row>298</xdr:row>
      <xdr:rowOff>476250</xdr:rowOff>
    </xdr:to>
    <xdr:pic>
      <xdr:nvPicPr>
        <xdr:cNvPr id="47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298</xdr:row>
      <xdr:rowOff>257175</xdr:rowOff>
    </xdr:from>
    <xdr:to>
      <xdr:col>3</xdr:col>
      <xdr:colOff>514350</xdr:colOff>
      <xdr:row>298</xdr:row>
      <xdr:rowOff>476250</xdr:rowOff>
    </xdr:to>
    <xdr:pic>
      <xdr:nvPicPr>
        <xdr:cNvPr id="47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298</xdr:row>
      <xdr:rowOff>257175</xdr:rowOff>
    </xdr:from>
    <xdr:to>
      <xdr:col>3</xdr:col>
      <xdr:colOff>514350</xdr:colOff>
      <xdr:row>298</xdr:row>
      <xdr:rowOff>476250</xdr:rowOff>
    </xdr:to>
    <xdr:pic>
      <xdr:nvPicPr>
        <xdr:cNvPr id="47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7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298</xdr:row>
      <xdr:rowOff>257175</xdr:rowOff>
    </xdr:from>
    <xdr:to>
      <xdr:col>10</xdr:col>
      <xdr:colOff>514350</xdr:colOff>
      <xdr:row>298</xdr:row>
      <xdr:rowOff>476250</xdr:rowOff>
    </xdr:to>
    <xdr:pic>
      <xdr:nvPicPr>
        <xdr:cNvPr id="47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298</xdr:row>
      <xdr:rowOff>257175</xdr:rowOff>
    </xdr:from>
    <xdr:to>
      <xdr:col>3</xdr:col>
      <xdr:colOff>514350</xdr:colOff>
      <xdr:row>298</xdr:row>
      <xdr:rowOff>476250</xdr:rowOff>
    </xdr:to>
    <xdr:pic>
      <xdr:nvPicPr>
        <xdr:cNvPr id="47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298</xdr:row>
      <xdr:rowOff>257175</xdr:rowOff>
    </xdr:from>
    <xdr:to>
      <xdr:col>3</xdr:col>
      <xdr:colOff>514350</xdr:colOff>
      <xdr:row>298</xdr:row>
      <xdr:rowOff>476250</xdr:rowOff>
    </xdr:to>
    <xdr:pic>
      <xdr:nvPicPr>
        <xdr:cNvPr id="47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7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298</xdr:row>
      <xdr:rowOff>257175</xdr:rowOff>
    </xdr:from>
    <xdr:to>
      <xdr:col>10</xdr:col>
      <xdr:colOff>514350</xdr:colOff>
      <xdr:row>298</xdr:row>
      <xdr:rowOff>476250</xdr:rowOff>
    </xdr:to>
    <xdr:pic>
      <xdr:nvPicPr>
        <xdr:cNvPr id="47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298</xdr:row>
      <xdr:rowOff>257175</xdr:rowOff>
    </xdr:from>
    <xdr:to>
      <xdr:col>3</xdr:col>
      <xdr:colOff>514350</xdr:colOff>
      <xdr:row>298</xdr:row>
      <xdr:rowOff>476250</xdr:rowOff>
    </xdr:to>
    <xdr:pic>
      <xdr:nvPicPr>
        <xdr:cNvPr id="47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298</xdr:row>
      <xdr:rowOff>257175</xdr:rowOff>
    </xdr:from>
    <xdr:to>
      <xdr:col>3</xdr:col>
      <xdr:colOff>514350</xdr:colOff>
      <xdr:row>298</xdr:row>
      <xdr:rowOff>476250</xdr:rowOff>
    </xdr:to>
    <xdr:pic>
      <xdr:nvPicPr>
        <xdr:cNvPr id="47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7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7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7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7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7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7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7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298</xdr:row>
      <xdr:rowOff>257175</xdr:rowOff>
    </xdr:from>
    <xdr:to>
      <xdr:col>3</xdr:col>
      <xdr:colOff>514350</xdr:colOff>
      <xdr:row>298</xdr:row>
      <xdr:rowOff>476250</xdr:rowOff>
    </xdr:to>
    <xdr:pic>
      <xdr:nvPicPr>
        <xdr:cNvPr id="47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7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298</xdr:row>
      <xdr:rowOff>257175</xdr:rowOff>
    </xdr:from>
    <xdr:to>
      <xdr:col>10</xdr:col>
      <xdr:colOff>514350</xdr:colOff>
      <xdr:row>298</xdr:row>
      <xdr:rowOff>476250</xdr:rowOff>
    </xdr:to>
    <xdr:pic>
      <xdr:nvPicPr>
        <xdr:cNvPr id="47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298</xdr:row>
      <xdr:rowOff>257175</xdr:rowOff>
    </xdr:from>
    <xdr:to>
      <xdr:col>3</xdr:col>
      <xdr:colOff>514350</xdr:colOff>
      <xdr:row>298</xdr:row>
      <xdr:rowOff>476250</xdr:rowOff>
    </xdr:to>
    <xdr:pic>
      <xdr:nvPicPr>
        <xdr:cNvPr id="47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7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7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7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7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7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7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7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7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298</xdr:row>
      <xdr:rowOff>257175</xdr:rowOff>
    </xdr:from>
    <xdr:to>
      <xdr:col>3</xdr:col>
      <xdr:colOff>514350</xdr:colOff>
      <xdr:row>298</xdr:row>
      <xdr:rowOff>476250</xdr:rowOff>
    </xdr:to>
    <xdr:pic>
      <xdr:nvPicPr>
        <xdr:cNvPr id="47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8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298</xdr:row>
      <xdr:rowOff>257175</xdr:rowOff>
    </xdr:from>
    <xdr:to>
      <xdr:col>10</xdr:col>
      <xdr:colOff>514350</xdr:colOff>
      <xdr:row>298</xdr:row>
      <xdr:rowOff>476250</xdr:rowOff>
    </xdr:to>
    <xdr:pic>
      <xdr:nvPicPr>
        <xdr:cNvPr id="48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8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298</xdr:row>
      <xdr:rowOff>257175</xdr:rowOff>
    </xdr:from>
    <xdr:to>
      <xdr:col>3</xdr:col>
      <xdr:colOff>514350</xdr:colOff>
      <xdr:row>298</xdr:row>
      <xdr:rowOff>476250</xdr:rowOff>
    </xdr:to>
    <xdr:pic>
      <xdr:nvPicPr>
        <xdr:cNvPr id="48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8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8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8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8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8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8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8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8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8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8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8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8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8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8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8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8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298</xdr:row>
      <xdr:rowOff>257175</xdr:rowOff>
    </xdr:from>
    <xdr:to>
      <xdr:col>3</xdr:col>
      <xdr:colOff>514350</xdr:colOff>
      <xdr:row>298</xdr:row>
      <xdr:rowOff>476250</xdr:rowOff>
    </xdr:to>
    <xdr:pic>
      <xdr:nvPicPr>
        <xdr:cNvPr id="48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8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298</xdr:row>
      <xdr:rowOff>257175</xdr:rowOff>
    </xdr:from>
    <xdr:to>
      <xdr:col>10</xdr:col>
      <xdr:colOff>514350</xdr:colOff>
      <xdr:row>298</xdr:row>
      <xdr:rowOff>476250</xdr:rowOff>
    </xdr:to>
    <xdr:pic>
      <xdr:nvPicPr>
        <xdr:cNvPr id="48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8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298</xdr:row>
      <xdr:rowOff>257175</xdr:rowOff>
    </xdr:from>
    <xdr:to>
      <xdr:col>3</xdr:col>
      <xdr:colOff>514350</xdr:colOff>
      <xdr:row>298</xdr:row>
      <xdr:rowOff>476250</xdr:rowOff>
    </xdr:to>
    <xdr:pic>
      <xdr:nvPicPr>
        <xdr:cNvPr id="48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8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8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8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8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8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8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8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8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8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8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298</xdr:row>
      <xdr:rowOff>257175</xdr:rowOff>
    </xdr:from>
    <xdr:to>
      <xdr:col>3</xdr:col>
      <xdr:colOff>514350</xdr:colOff>
      <xdr:row>298</xdr:row>
      <xdr:rowOff>476250</xdr:rowOff>
    </xdr:to>
    <xdr:pic>
      <xdr:nvPicPr>
        <xdr:cNvPr id="48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8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298</xdr:row>
      <xdr:rowOff>257175</xdr:rowOff>
    </xdr:from>
    <xdr:to>
      <xdr:col>10</xdr:col>
      <xdr:colOff>514350</xdr:colOff>
      <xdr:row>298</xdr:row>
      <xdr:rowOff>476250</xdr:rowOff>
    </xdr:to>
    <xdr:pic>
      <xdr:nvPicPr>
        <xdr:cNvPr id="48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8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298</xdr:row>
      <xdr:rowOff>257175</xdr:rowOff>
    </xdr:from>
    <xdr:to>
      <xdr:col>3</xdr:col>
      <xdr:colOff>514350</xdr:colOff>
      <xdr:row>298</xdr:row>
      <xdr:rowOff>476250</xdr:rowOff>
    </xdr:to>
    <xdr:pic>
      <xdr:nvPicPr>
        <xdr:cNvPr id="48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8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8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8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8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8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8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8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8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8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8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8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8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8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8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8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8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298</xdr:row>
      <xdr:rowOff>257175</xdr:rowOff>
    </xdr:from>
    <xdr:to>
      <xdr:col>3</xdr:col>
      <xdr:colOff>514350</xdr:colOff>
      <xdr:row>298</xdr:row>
      <xdr:rowOff>476250</xdr:rowOff>
    </xdr:to>
    <xdr:pic>
      <xdr:nvPicPr>
        <xdr:cNvPr id="48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8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298</xdr:row>
      <xdr:rowOff>257175</xdr:rowOff>
    </xdr:from>
    <xdr:to>
      <xdr:col>10</xdr:col>
      <xdr:colOff>514350</xdr:colOff>
      <xdr:row>298</xdr:row>
      <xdr:rowOff>476250</xdr:rowOff>
    </xdr:to>
    <xdr:pic>
      <xdr:nvPicPr>
        <xdr:cNvPr id="48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8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298</xdr:row>
      <xdr:rowOff>257175</xdr:rowOff>
    </xdr:from>
    <xdr:to>
      <xdr:col>3</xdr:col>
      <xdr:colOff>514350</xdr:colOff>
      <xdr:row>298</xdr:row>
      <xdr:rowOff>476250</xdr:rowOff>
    </xdr:to>
    <xdr:pic>
      <xdr:nvPicPr>
        <xdr:cNvPr id="48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623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8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8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8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8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298</xdr:row>
      <xdr:rowOff>279400</xdr:rowOff>
    </xdr:from>
    <xdr:to>
      <xdr:col>10</xdr:col>
      <xdr:colOff>196850</xdr:colOff>
      <xdr:row>298</xdr:row>
      <xdr:rowOff>498475</xdr:rowOff>
    </xdr:to>
    <xdr:pic>
      <xdr:nvPicPr>
        <xdr:cNvPr id="48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298</xdr:row>
      <xdr:rowOff>279400</xdr:rowOff>
    </xdr:from>
    <xdr:to>
      <xdr:col>3</xdr:col>
      <xdr:colOff>196850</xdr:colOff>
      <xdr:row>298</xdr:row>
      <xdr:rowOff>498475</xdr:rowOff>
    </xdr:to>
    <xdr:pic>
      <xdr:nvPicPr>
        <xdr:cNvPr id="48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626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298</xdr:row>
      <xdr:rowOff>228600</xdr:rowOff>
    </xdr:from>
    <xdr:to>
      <xdr:col>3</xdr:col>
      <xdr:colOff>260350</xdr:colOff>
      <xdr:row>298</xdr:row>
      <xdr:rowOff>447675</xdr:rowOff>
    </xdr:to>
    <xdr:pic>
      <xdr:nvPicPr>
        <xdr:cNvPr id="48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062113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298</xdr:row>
      <xdr:rowOff>231775</xdr:rowOff>
    </xdr:from>
    <xdr:to>
      <xdr:col>3</xdr:col>
      <xdr:colOff>539750</xdr:colOff>
      <xdr:row>298</xdr:row>
      <xdr:rowOff>450850</xdr:rowOff>
    </xdr:to>
    <xdr:pic>
      <xdr:nvPicPr>
        <xdr:cNvPr id="48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062145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298</xdr:row>
      <xdr:rowOff>228600</xdr:rowOff>
    </xdr:from>
    <xdr:to>
      <xdr:col>10</xdr:col>
      <xdr:colOff>260350</xdr:colOff>
      <xdr:row>298</xdr:row>
      <xdr:rowOff>447675</xdr:rowOff>
    </xdr:to>
    <xdr:pic>
      <xdr:nvPicPr>
        <xdr:cNvPr id="48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2062113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298</xdr:row>
      <xdr:rowOff>231775</xdr:rowOff>
    </xdr:from>
    <xdr:to>
      <xdr:col>10</xdr:col>
      <xdr:colOff>539750</xdr:colOff>
      <xdr:row>298</xdr:row>
      <xdr:rowOff>450850</xdr:rowOff>
    </xdr:to>
    <xdr:pic>
      <xdr:nvPicPr>
        <xdr:cNvPr id="48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2062145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298</xdr:row>
      <xdr:rowOff>228600</xdr:rowOff>
    </xdr:from>
    <xdr:to>
      <xdr:col>3</xdr:col>
      <xdr:colOff>260350</xdr:colOff>
      <xdr:row>298</xdr:row>
      <xdr:rowOff>447675</xdr:rowOff>
    </xdr:to>
    <xdr:pic>
      <xdr:nvPicPr>
        <xdr:cNvPr id="48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062113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298</xdr:row>
      <xdr:rowOff>231775</xdr:rowOff>
    </xdr:from>
    <xdr:to>
      <xdr:col>3</xdr:col>
      <xdr:colOff>539750</xdr:colOff>
      <xdr:row>298</xdr:row>
      <xdr:rowOff>450850</xdr:rowOff>
    </xdr:to>
    <xdr:pic>
      <xdr:nvPicPr>
        <xdr:cNvPr id="48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062145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298</xdr:row>
      <xdr:rowOff>228600</xdr:rowOff>
    </xdr:from>
    <xdr:to>
      <xdr:col>3</xdr:col>
      <xdr:colOff>260350</xdr:colOff>
      <xdr:row>298</xdr:row>
      <xdr:rowOff>447675</xdr:rowOff>
    </xdr:to>
    <xdr:pic>
      <xdr:nvPicPr>
        <xdr:cNvPr id="48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062113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298</xdr:row>
      <xdr:rowOff>231775</xdr:rowOff>
    </xdr:from>
    <xdr:to>
      <xdr:col>3</xdr:col>
      <xdr:colOff>539750</xdr:colOff>
      <xdr:row>298</xdr:row>
      <xdr:rowOff>450850</xdr:rowOff>
    </xdr:to>
    <xdr:pic>
      <xdr:nvPicPr>
        <xdr:cNvPr id="48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062145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298</xdr:row>
      <xdr:rowOff>228600</xdr:rowOff>
    </xdr:from>
    <xdr:to>
      <xdr:col>10</xdr:col>
      <xdr:colOff>260350</xdr:colOff>
      <xdr:row>298</xdr:row>
      <xdr:rowOff>447675</xdr:rowOff>
    </xdr:to>
    <xdr:pic>
      <xdr:nvPicPr>
        <xdr:cNvPr id="48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2062113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298</xdr:row>
      <xdr:rowOff>231775</xdr:rowOff>
    </xdr:from>
    <xdr:to>
      <xdr:col>10</xdr:col>
      <xdr:colOff>539750</xdr:colOff>
      <xdr:row>298</xdr:row>
      <xdr:rowOff>450850</xdr:rowOff>
    </xdr:to>
    <xdr:pic>
      <xdr:nvPicPr>
        <xdr:cNvPr id="48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2062145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298</xdr:row>
      <xdr:rowOff>228600</xdr:rowOff>
    </xdr:from>
    <xdr:to>
      <xdr:col>3</xdr:col>
      <xdr:colOff>260350</xdr:colOff>
      <xdr:row>298</xdr:row>
      <xdr:rowOff>447675</xdr:rowOff>
    </xdr:to>
    <xdr:pic>
      <xdr:nvPicPr>
        <xdr:cNvPr id="48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062113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298</xdr:row>
      <xdr:rowOff>287804</xdr:rowOff>
    </xdr:from>
    <xdr:to>
      <xdr:col>3</xdr:col>
      <xdr:colOff>465044</xdr:colOff>
      <xdr:row>298</xdr:row>
      <xdr:rowOff>506879</xdr:rowOff>
    </xdr:to>
    <xdr:pic>
      <xdr:nvPicPr>
        <xdr:cNvPr id="48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0528" y="20627059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298</xdr:row>
      <xdr:rowOff>228600</xdr:rowOff>
    </xdr:from>
    <xdr:to>
      <xdr:col>10</xdr:col>
      <xdr:colOff>260350</xdr:colOff>
      <xdr:row>298</xdr:row>
      <xdr:rowOff>447675</xdr:rowOff>
    </xdr:to>
    <xdr:pic>
      <xdr:nvPicPr>
        <xdr:cNvPr id="48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2062113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298</xdr:row>
      <xdr:rowOff>231775</xdr:rowOff>
    </xdr:from>
    <xdr:to>
      <xdr:col>10</xdr:col>
      <xdr:colOff>539750</xdr:colOff>
      <xdr:row>298</xdr:row>
      <xdr:rowOff>450850</xdr:rowOff>
    </xdr:to>
    <xdr:pic>
      <xdr:nvPicPr>
        <xdr:cNvPr id="48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2062145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306</xdr:row>
      <xdr:rowOff>279400</xdr:rowOff>
    </xdr:from>
    <xdr:to>
      <xdr:col>3</xdr:col>
      <xdr:colOff>196850</xdr:colOff>
      <xdr:row>306</xdr:row>
      <xdr:rowOff>498475</xdr:rowOff>
    </xdr:to>
    <xdr:pic>
      <xdr:nvPicPr>
        <xdr:cNvPr id="48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030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306</xdr:row>
      <xdr:rowOff>257175</xdr:rowOff>
    </xdr:from>
    <xdr:to>
      <xdr:col>3</xdr:col>
      <xdr:colOff>514350</xdr:colOff>
      <xdr:row>306</xdr:row>
      <xdr:rowOff>476250</xdr:rowOff>
    </xdr:to>
    <xdr:pic>
      <xdr:nvPicPr>
        <xdr:cNvPr id="48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20284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306</xdr:row>
      <xdr:rowOff>279400</xdr:rowOff>
    </xdr:from>
    <xdr:to>
      <xdr:col>10</xdr:col>
      <xdr:colOff>196850</xdr:colOff>
      <xdr:row>306</xdr:row>
      <xdr:rowOff>498475</xdr:rowOff>
    </xdr:to>
    <xdr:pic>
      <xdr:nvPicPr>
        <xdr:cNvPr id="48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030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306</xdr:row>
      <xdr:rowOff>257175</xdr:rowOff>
    </xdr:from>
    <xdr:to>
      <xdr:col>10</xdr:col>
      <xdr:colOff>514350</xdr:colOff>
      <xdr:row>306</xdr:row>
      <xdr:rowOff>476250</xdr:rowOff>
    </xdr:to>
    <xdr:pic>
      <xdr:nvPicPr>
        <xdr:cNvPr id="48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20284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306</xdr:row>
      <xdr:rowOff>279400</xdr:rowOff>
    </xdr:from>
    <xdr:to>
      <xdr:col>3</xdr:col>
      <xdr:colOff>196850</xdr:colOff>
      <xdr:row>306</xdr:row>
      <xdr:rowOff>498475</xdr:rowOff>
    </xdr:to>
    <xdr:pic>
      <xdr:nvPicPr>
        <xdr:cNvPr id="48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030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306</xdr:row>
      <xdr:rowOff>257175</xdr:rowOff>
    </xdr:from>
    <xdr:to>
      <xdr:col>3</xdr:col>
      <xdr:colOff>514350</xdr:colOff>
      <xdr:row>306</xdr:row>
      <xdr:rowOff>476250</xdr:rowOff>
    </xdr:to>
    <xdr:pic>
      <xdr:nvPicPr>
        <xdr:cNvPr id="48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20284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306</xdr:row>
      <xdr:rowOff>279400</xdr:rowOff>
    </xdr:from>
    <xdr:to>
      <xdr:col>3</xdr:col>
      <xdr:colOff>196850</xdr:colOff>
      <xdr:row>306</xdr:row>
      <xdr:rowOff>498475</xdr:rowOff>
    </xdr:to>
    <xdr:pic>
      <xdr:nvPicPr>
        <xdr:cNvPr id="48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030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306</xdr:row>
      <xdr:rowOff>279400</xdr:rowOff>
    </xdr:from>
    <xdr:to>
      <xdr:col>10</xdr:col>
      <xdr:colOff>196850</xdr:colOff>
      <xdr:row>306</xdr:row>
      <xdr:rowOff>498475</xdr:rowOff>
    </xdr:to>
    <xdr:pic>
      <xdr:nvPicPr>
        <xdr:cNvPr id="48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030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306</xdr:row>
      <xdr:rowOff>279400</xdr:rowOff>
    </xdr:from>
    <xdr:to>
      <xdr:col>3</xdr:col>
      <xdr:colOff>196850</xdr:colOff>
      <xdr:row>306</xdr:row>
      <xdr:rowOff>498475</xdr:rowOff>
    </xdr:to>
    <xdr:pic>
      <xdr:nvPicPr>
        <xdr:cNvPr id="48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030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306</xdr:row>
      <xdr:rowOff>279400</xdr:rowOff>
    </xdr:from>
    <xdr:to>
      <xdr:col>3</xdr:col>
      <xdr:colOff>196850</xdr:colOff>
      <xdr:row>306</xdr:row>
      <xdr:rowOff>498475</xdr:rowOff>
    </xdr:to>
    <xdr:pic>
      <xdr:nvPicPr>
        <xdr:cNvPr id="48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030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306</xdr:row>
      <xdr:rowOff>279400</xdr:rowOff>
    </xdr:from>
    <xdr:to>
      <xdr:col>10</xdr:col>
      <xdr:colOff>196850</xdr:colOff>
      <xdr:row>306</xdr:row>
      <xdr:rowOff>498475</xdr:rowOff>
    </xdr:to>
    <xdr:pic>
      <xdr:nvPicPr>
        <xdr:cNvPr id="48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030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306</xdr:row>
      <xdr:rowOff>279400</xdr:rowOff>
    </xdr:from>
    <xdr:to>
      <xdr:col>3</xdr:col>
      <xdr:colOff>196850</xdr:colOff>
      <xdr:row>306</xdr:row>
      <xdr:rowOff>498475</xdr:rowOff>
    </xdr:to>
    <xdr:pic>
      <xdr:nvPicPr>
        <xdr:cNvPr id="48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030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306</xdr:row>
      <xdr:rowOff>279400</xdr:rowOff>
    </xdr:from>
    <xdr:to>
      <xdr:col>3</xdr:col>
      <xdr:colOff>196850</xdr:colOff>
      <xdr:row>306</xdr:row>
      <xdr:rowOff>498475</xdr:rowOff>
    </xdr:to>
    <xdr:pic>
      <xdr:nvPicPr>
        <xdr:cNvPr id="48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030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306</xdr:row>
      <xdr:rowOff>279400</xdr:rowOff>
    </xdr:from>
    <xdr:to>
      <xdr:col>10</xdr:col>
      <xdr:colOff>196850</xdr:colOff>
      <xdr:row>306</xdr:row>
      <xdr:rowOff>498475</xdr:rowOff>
    </xdr:to>
    <xdr:pic>
      <xdr:nvPicPr>
        <xdr:cNvPr id="48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030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306</xdr:row>
      <xdr:rowOff>279400</xdr:rowOff>
    </xdr:from>
    <xdr:to>
      <xdr:col>3</xdr:col>
      <xdr:colOff>196850</xdr:colOff>
      <xdr:row>306</xdr:row>
      <xdr:rowOff>498475</xdr:rowOff>
    </xdr:to>
    <xdr:pic>
      <xdr:nvPicPr>
        <xdr:cNvPr id="48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030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306</xdr:row>
      <xdr:rowOff>279400</xdr:rowOff>
    </xdr:from>
    <xdr:to>
      <xdr:col>3</xdr:col>
      <xdr:colOff>196850</xdr:colOff>
      <xdr:row>306</xdr:row>
      <xdr:rowOff>498475</xdr:rowOff>
    </xdr:to>
    <xdr:pic>
      <xdr:nvPicPr>
        <xdr:cNvPr id="48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030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306</xdr:row>
      <xdr:rowOff>279400</xdr:rowOff>
    </xdr:from>
    <xdr:to>
      <xdr:col>10</xdr:col>
      <xdr:colOff>196850</xdr:colOff>
      <xdr:row>306</xdr:row>
      <xdr:rowOff>498475</xdr:rowOff>
    </xdr:to>
    <xdr:pic>
      <xdr:nvPicPr>
        <xdr:cNvPr id="48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030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306</xdr:row>
      <xdr:rowOff>279400</xdr:rowOff>
    </xdr:from>
    <xdr:to>
      <xdr:col>3</xdr:col>
      <xdr:colOff>196850</xdr:colOff>
      <xdr:row>306</xdr:row>
      <xdr:rowOff>498475</xdr:rowOff>
    </xdr:to>
    <xdr:pic>
      <xdr:nvPicPr>
        <xdr:cNvPr id="48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030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306</xdr:row>
      <xdr:rowOff>279400</xdr:rowOff>
    </xdr:from>
    <xdr:to>
      <xdr:col>3</xdr:col>
      <xdr:colOff>196850</xdr:colOff>
      <xdr:row>306</xdr:row>
      <xdr:rowOff>498475</xdr:rowOff>
    </xdr:to>
    <xdr:pic>
      <xdr:nvPicPr>
        <xdr:cNvPr id="48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030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306</xdr:row>
      <xdr:rowOff>279400</xdr:rowOff>
    </xdr:from>
    <xdr:to>
      <xdr:col>10</xdr:col>
      <xdr:colOff>196850</xdr:colOff>
      <xdr:row>306</xdr:row>
      <xdr:rowOff>498475</xdr:rowOff>
    </xdr:to>
    <xdr:pic>
      <xdr:nvPicPr>
        <xdr:cNvPr id="49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030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306</xdr:row>
      <xdr:rowOff>279400</xdr:rowOff>
    </xdr:from>
    <xdr:to>
      <xdr:col>3</xdr:col>
      <xdr:colOff>196850</xdr:colOff>
      <xdr:row>306</xdr:row>
      <xdr:rowOff>498475</xdr:rowOff>
    </xdr:to>
    <xdr:pic>
      <xdr:nvPicPr>
        <xdr:cNvPr id="49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030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306</xdr:row>
      <xdr:rowOff>279400</xdr:rowOff>
    </xdr:from>
    <xdr:to>
      <xdr:col>3</xdr:col>
      <xdr:colOff>196850</xdr:colOff>
      <xdr:row>306</xdr:row>
      <xdr:rowOff>498475</xdr:rowOff>
    </xdr:to>
    <xdr:pic>
      <xdr:nvPicPr>
        <xdr:cNvPr id="49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030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306</xdr:row>
      <xdr:rowOff>257175</xdr:rowOff>
    </xdr:from>
    <xdr:to>
      <xdr:col>3</xdr:col>
      <xdr:colOff>514350</xdr:colOff>
      <xdr:row>306</xdr:row>
      <xdr:rowOff>476250</xdr:rowOff>
    </xdr:to>
    <xdr:pic>
      <xdr:nvPicPr>
        <xdr:cNvPr id="49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20284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306</xdr:row>
      <xdr:rowOff>279400</xdr:rowOff>
    </xdr:from>
    <xdr:to>
      <xdr:col>10</xdr:col>
      <xdr:colOff>196850</xdr:colOff>
      <xdr:row>306</xdr:row>
      <xdr:rowOff>498475</xdr:rowOff>
    </xdr:to>
    <xdr:pic>
      <xdr:nvPicPr>
        <xdr:cNvPr id="49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030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306</xdr:row>
      <xdr:rowOff>257175</xdr:rowOff>
    </xdr:from>
    <xdr:to>
      <xdr:col>10</xdr:col>
      <xdr:colOff>514350</xdr:colOff>
      <xdr:row>306</xdr:row>
      <xdr:rowOff>476250</xdr:rowOff>
    </xdr:to>
    <xdr:pic>
      <xdr:nvPicPr>
        <xdr:cNvPr id="49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20284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306</xdr:row>
      <xdr:rowOff>279400</xdr:rowOff>
    </xdr:from>
    <xdr:to>
      <xdr:col>3</xdr:col>
      <xdr:colOff>196850</xdr:colOff>
      <xdr:row>306</xdr:row>
      <xdr:rowOff>498475</xdr:rowOff>
    </xdr:to>
    <xdr:pic>
      <xdr:nvPicPr>
        <xdr:cNvPr id="49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030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306</xdr:row>
      <xdr:rowOff>257175</xdr:rowOff>
    </xdr:from>
    <xdr:to>
      <xdr:col>3</xdr:col>
      <xdr:colOff>514350</xdr:colOff>
      <xdr:row>306</xdr:row>
      <xdr:rowOff>476250</xdr:rowOff>
    </xdr:to>
    <xdr:pic>
      <xdr:nvPicPr>
        <xdr:cNvPr id="49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20284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306</xdr:row>
      <xdr:rowOff>279400</xdr:rowOff>
    </xdr:from>
    <xdr:to>
      <xdr:col>3</xdr:col>
      <xdr:colOff>196850</xdr:colOff>
      <xdr:row>306</xdr:row>
      <xdr:rowOff>498475</xdr:rowOff>
    </xdr:to>
    <xdr:pic>
      <xdr:nvPicPr>
        <xdr:cNvPr id="49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030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306</xdr:row>
      <xdr:rowOff>279400</xdr:rowOff>
    </xdr:from>
    <xdr:to>
      <xdr:col>10</xdr:col>
      <xdr:colOff>196850</xdr:colOff>
      <xdr:row>306</xdr:row>
      <xdr:rowOff>498475</xdr:rowOff>
    </xdr:to>
    <xdr:pic>
      <xdr:nvPicPr>
        <xdr:cNvPr id="49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030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306</xdr:row>
      <xdr:rowOff>279400</xdr:rowOff>
    </xdr:from>
    <xdr:to>
      <xdr:col>3</xdr:col>
      <xdr:colOff>196850</xdr:colOff>
      <xdr:row>306</xdr:row>
      <xdr:rowOff>498475</xdr:rowOff>
    </xdr:to>
    <xdr:pic>
      <xdr:nvPicPr>
        <xdr:cNvPr id="49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030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306</xdr:row>
      <xdr:rowOff>279400</xdr:rowOff>
    </xdr:from>
    <xdr:to>
      <xdr:col>3</xdr:col>
      <xdr:colOff>196850</xdr:colOff>
      <xdr:row>306</xdr:row>
      <xdr:rowOff>498475</xdr:rowOff>
    </xdr:to>
    <xdr:pic>
      <xdr:nvPicPr>
        <xdr:cNvPr id="49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030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306</xdr:row>
      <xdr:rowOff>279400</xdr:rowOff>
    </xdr:from>
    <xdr:to>
      <xdr:col>10</xdr:col>
      <xdr:colOff>196850</xdr:colOff>
      <xdr:row>306</xdr:row>
      <xdr:rowOff>498475</xdr:rowOff>
    </xdr:to>
    <xdr:pic>
      <xdr:nvPicPr>
        <xdr:cNvPr id="49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030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306</xdr:row>
      <xdr:rowOff>279400</xdr:rowOff>
    </xdr:from>
    <xdr:to>
      <xdr:col>3</xdr:col>
      <xdr:colOff>196850</xdr:colOff>
      <xdr:row>306</xdr:row>
      <xdr:rowOff>498475</xdr:rowOff>
    </xdr:to>
    <xdr:pic>
      <xdr:nvPicPr>
        <xdr:cNvPr id="49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030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306</xdr:row>
      <xdr:rowOff>228600</xdr:rowOff>
    </xdr:from>
    <xdr:to>
      <xdr:col>3</xdr:col>
      <xdr:colOff>260350</xdr:colOff>
      <xdr:row>306</xdr:row>
      <xdr:rowOff>447675</xdr:rowOff>
    </xdr:to>
    <xdr:pic>
      <xdr:nvPicPr>
        <xdr:cNvPr id="49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20256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306</xdr:row>
      <xdr:rowOff>231775</xdr:rowOff>
    </xdr:from>
    <xdr:to>
      <xdr:col>3</xdr:col>
      <xdr:colOff>539750</xdr:colOff>
      <xdr:row>306</xdr:row>
      <xdr:rowOff>450850</xdr:rowOff>
    </xdr:to>
    <xdr:pic>
      <xdr:nvPicPr>
        <xdr:cNvPr id="49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20259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306</xdr:row>
      <xdr:rowOff>228600</xdr:rowOff>
    </xdr:from>
    <xdr:to>
      <xdr:col>10</xdr:col>
      <xdr:colOff>260350</xdr:colOff>
      <xdr:row>306</xdr:row>
      <xdr:rowOff>447675</xdr:rowOff>
    </xdr:to>
    <xdr:pic>
      <xdr:nvPicPr>
        <xdr:cNvPr id="49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220256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306</xdr:row>
      <xdr:rowOff>231775</xdr:rowOff>
    </xdr:from>
    <xdr:to>
      <xdr:col>10</xdr:col>
      <xdr:colOff>539750</xdr:colOff>
      <xdr:row>306</xdr:row>
      <xdr:rowOff>450850</xdr:rowOff>
    </xdr:to>
    <xdr:pic>
      <xdr:nvPicPr>
        <xdr:cNvPr id="49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220259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306</xdr:row>
      <xdr:rowOff>228600</xdr:rowOff>
    </xdr:from>
    <xdr:to>
      <xdr:col>3</xdr:col>
      <xdr:colOff>260350</xdr:colOff>
      <xdr:row>306</xdr:row>
      <xdr:rowOff>447675</xdr:rowOff>
    </xdr:to>
    <xdr:pic>
      <xdr:nvPicPr>
        <xdr:cNvPr id="49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20256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306</xdr:row>
      <xdr:rowOff>231775</xdr:rowOff>
    </xdr:from>
    <xdr:to>
      <xdr:col>3</xdr:col>
      <xdr:colOff>539750</xdr:colOff>
      <xdr:row>306</xdr:row>
      <xdr:rowOff>450850</xdr:rowOff>
    </xdr:to>
    <xdr:pic>
      <xdr:nvPicPr>
        <xdr:cNvPr id="49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20259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306</xdr:row>
      <xdr:rowOff>228600</xdr:rowOff>
    </xdr:from>
    <xdr:to>
      <xdr:col>3</xdr:col>
      <xdr:colOff>260350</xdr:colOff>
      <xdr:row>306</xdr:row>
      <xdr:rowOff>447675</xdr:rowOff>
    </xdr:to>
    <xdr:pic>
      <xdr:nvPicPr>
        <xdr:cNvPr id="49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20256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306</xdr:row>
      <xdr:rowOff>231775</xdr:rowOff>
    </xdr:from>
    <xdr:to>
      <xdr:col>3</xdr:col>
      <xdr:colOff>539750</xdr:colOff>
      <xdr:row>306</xdr:row>
      <xdr:rowOff>450850</xdr:rowOff>
    </xdr:to>
    <xdr:pic>
      <xdr:nvPicPr>
        <xdr:cNvPr id="49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20259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306</xdr:row>
      <xdr:rowOff>228600</xdr:rowOff>
    </xdr:from>
    <xdr:to>
      <xdr:col>10</xdr:col>
      <xdr:colOff>260350</xdr:colOff>
      <xdr:row>306</xdr:row>
      <xdr:rowOff>447675</xdr:rowOff>
    </xdr:to>
    <xdr:pic>
      <xdr:nvPicPr>
        <xdr:cNvPr id="49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220256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306</xdr:row>
      <xdr:rowOff>231775</xdr:rowOff>
    </xdr:from>
    <xdr:to>
      <xdr:col>10</xdr:col>
      <xdr:colOff>539750</xdr:colOff>
      <xdr:row>306</xdr:row>
      <xdr:rowOff>450850</xdr:rowOff>
    </xdr:to>
    <xdr:pic>
      <xdr:nvPicPr>
        <xdr:cNvPr id="49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220259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306</xdr:row>
      <xdr:rowOff>228600</xdr:rowOff>
    </xdr:from>
    <xdr:to>
      <xdr:col>3</xdr:col>
      <xdr:colOff>260350</xdr:colOff>
      <xdr:row>306</xdr:row>
      <xdr:rowOff>447675</xdr:rowOff>
    </xdr:to>
    <xdr:pic>
      <xdr:nvPicPr>
        <xdr:cNvPr id="49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20256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306</xdr:row>
      <xdr:rowOff>231775</xdr:rowOff>
    </xdr:from>
    <xdr:to>
      <xdr:col>3</xdr:col>
      <xdr:colOff>539750</xdr:colOff>
      <xdr:row>306</xdr:row>
      <xdr:rowOff>450850</xdr:rowOff>
    </xdr:to>
    <xdr:pic>
      <xdr:nvPicPr>
        <xdr:cNvPr id="49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20259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306</xdr:row>
      <xdr:rowOff>228600</xdr:rowOff>
    </xdr:from>
    <xdr:to>
      <xdr:col>10</xdr:col>
      <xdr:colOff>260350</xdr:colOff>
      <xdr:row>306</xdr:row>
      <xdr:rowOff>447675</xdr:rowOff>
    </xdr:to>
    <xdr:pic>
      <xdr:nvPicPr>
        <xdr:cNvPr id="49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220256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306</xdr:row>
      <xdr:rowOff>231775</xdr:rowOff>
    </xdr:from>
    <xdr:to>
      <xdr:col>10</xdr:col>
      <xdr:colOff>539750</xdr:colOff>
      <xdr:row>306</xdr:row>
      <xdr:rowOff>450850</xdr:rowOff>
    </xdr:to>
    <xdr:pic>
      <xdr:nvPicPr>
        <xdr:cNvPr id="49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220259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316</xdr:row>
      <xdr:rowOff>279400</xdr:rowOff>
    </xdr:from>
    <xdr:to>
      <xdr:col>3</xdr:col>
      <xdr:colOff>196850</xdr:colOff>
      <xdr:row>316</xdr:row>
      <xdr:rowOff>498475</xdr:rowOff>
    </xdr:to>
    <xdr:pic>
      <xdr:nvPicPr>
        <xdr:cNvPr id="49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316</xdr:row>
      <xdr:rowOff>257175</xdr:rowOff>
    </xdr:from>
    <xdr:to>
      <xdr:col>3</xdr:col>
      <xdr:colOff>514350</xdr:colOff>
      <xdr:row>316</xdr:row>
      <xdr:rowOff>476250</xdr:rowOff>
    </xdr:to>
    <xdr:pic>
      <xdr:nvPicPr>
        <xdr:cNvPr id="49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104982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316</xdr:row>
      <xdr:rowOff>279400</xdr:rowOff>
    </xdr:from>
    <xdr:to>
      <xdr:col>10</xdr:col>
      <xdr:colOff>196850</xdr:colOff>
      <xdr:row>316</xdr:row>
      <xdr:rowOff>498475</xdr:rowOff>
    </xdr:to>
    <xdr:pic>
      <xdr:nvPicPr>
        <xdr:cNvPr id="49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316</xdr:row>
      <xdr:rowOff>257175</xdr:rowOff>
    </xdr:from>
    <xdr:to>
      <xdr:col>10</xdr:col>
      <xdr:colOff>514350</xdr:colOff>
      <xdr:row>316</xdr:row>
      <xdr:rowOff>476250</xdr:rowOff>
    </xdr:to>
    <xdr:pic>
      <xdr:nvPicPr>
        <xdr:cNvPr id="49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104982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316</xdr:row>
      <xdr:rowOff>279400</xdr:rowOff>
    </xdr:from>
    <xdr:to>
      <xdr:col>3</xdr:col>
      <xdr:colOff>196850</xdr:colOff>
      <xdr:row>316</xdr:row>
      <xdr:rowOff>498475</xdr:rowOff>
    </xdr:to>
    <xdr:pic>
      <xdr:nvPicPr>
        <xdr:cNvPr id="49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316</xdr:row>
      <xdr:rowOff>257175</xdr:rowOff>
    </xdr:from>
    <xdr:to>
      <xdr:col>3</xdr:col>
      <xdr:colOff>514350</xdr:colOff>
      <xdr:row>316</xdr:row>
      <xdr:rowOff>476250</xdr:rowOff>
    </xdr:to>
    <xdr:pic>
      <xdr:nvPicPr>
        <xdr:cNvPr id="49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104982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316</xdr:row>
      <xdr:rowOff>279400</xdr:rowOff>
    </xdr:from>
    <xdr:to>
      <xdr:col>3</xdr:col>
      <xdr:colOff>196850</xdr:colOff>
      <xdr:row>316</xdr:row>
      <xdr:rowOff>498475</xdr:rowOff>
    </xdr:to>
    <xdr:pic>
      <xdr:nvPicPr>
        <xdr:cNvPr id="49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316</xdr:row>
      <xdr:rowOff>279400</xdr:rowOff>
    </xdr:from>
    <xdr:to>
      <xdr:col>10</xdr:col>
      <xdr:colOff>196850</xdr:colOff>
      <xdr:row>316</xdr:row>
      <xdr:rowOff>498475</xdr:rowOff>
    </xdr:to>
    <xdr:pic>
      <xdr:nvPicPr>
        <xdr:cNvPr id="49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316</xdr:row>
      <xdr:rowOff>279400</xdr:rowOff>
    </xdr:from>
    <xdr:to>
      <xdr:col>3</xdr:col>
      <xdr:colOff>196850</xdr:colOff>
      <xdr:row>316</xdr:row>
      <xdr:rowOff>498475</xdr:rowOff>
    </xdr:to>
    <xdr:pic>
      <xdr:nvPicPr>
        <xdr:cNvPr id="49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316</xdr:row>
      <xdr:rowOff>279400</xdr:rowOff>
    </xdr:from>
    <xdr:to>
      <xdr:col>3</xdr:col>
      <xdr:colOff>196850</xdr:colOff>
      <xdr:row>316</xdr:row>
      <xdr:rowOff>498475</xdr:rowOff>
    </xdr:to>
    <xdr:pic>
      <xdr:nvPicPr>
        <xdr:cNvPr id="49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316</xdr:row>
      <xdr:rowOff>279400</xdr:rowOff>
    </xdr:from>
    <xdr:to>
      <xdr:col>10</xdr:col>
      <xdr:colOff>196850</xdr:colOff>
      <xdr:row>316</xdr:row>
      <xdr:rowOff>498475</xdr:rowOff>
    </xdr:to>
    <xdr:pic>
      <xdr:nvPicPr>
        <xdr:cNvPr id="49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316</xdr:row>
      <xdr:rowOff>279400</xdr:rowOff>
    </xdr:from>
    <xdr:to>
      <xdr:col>3</xdr:col>
      <xdr:colOff>196850</xdr:colOff>
      <xdr:row>316</xdr:row>
      <xdr:rowOff>498475</xdr:rowOff>
    </xdr:to>
    <xdr:pic>
      <xdr:nvPicPr>
        <xdr:cNvPr id="49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316</xdr:row>
      <xdr:rowOff>279400</xdr:rowOff>
    </xdr:from>
    <xdr:to>
      <xdr:col>3</xdr:col>
      <xdr:colOff>196850</xdr:colOff>
      <xdr:row>316</xdr:row>
      <xdr:rowOff>498475</xdr:rowOff>
    </xdr:to>
    <xdr:pic>
      <xdr:nvPicPr>
        <xdr:cNvPr id="49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316</xdr:row>
      <xdr:rowOff>279400</xdr:rowOff>
    </xdr:from>
    <xdr:to>
      <xdr:col>10</xdr:col>
      <xdr:colOff>196850</xdr:colOff>
      <xdr:row>316</xdr:row>
      <xdr:rowOff>498475</xdr:rowOff>
    </xdr:to>
    <xdr:pic>
      <xdr:nvPicPr>
        <xdr:cNvPr id="49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316</xdr:row>
      <xdr:rowOff>279400</xdr:rowOff>
    </xdr:from>
    <xdr:to>
      <xdr:col>3</xdr:col>
      <xdr:colOff>196850</xdr:colOff>
      <xdr:row>316</xdr:row>
      <xdr:rowOff>498475</xdr:rowOff>
    </xdr:to>
    <xdr:pic>
      <xdr:nvPicPr>
        <xdr:cNvPr id="49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316</xdr:row>
      <xdr:rowOff>279400</xdr:rowOff>
    </xdr:from>
    <xdr:to>
      <xdr:col>3</xdr:col>
      <xdr:colOff>196850</xdr:colOff>
      <xdr:row>316</xdr:row>
      <xdr:rowOff>498475</xdr:rowOff>
    </xdr:to>
    <xdr:pic>
      <xdr:nvPicPr>
        <xdr:cNvPr id="49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316</xdr:row>
      <xdr:rowOff>279400</xdr:rowOff>
    </xdr:from>
    <xdr:to>
      <xdr:col>10</xdr:col>
      <xdr:colOff>196850</xdr:colOff>
      <xdr:row>316</xdr:row>
      <xdr:rowOff>498475</xdr:rowOff>
    </xdr:to>
    <xdr:pic>
      <xdr:nvPicPr>
        <xdr:cNvPr id="49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316</xdr:row>
      <xdr:rowOff>279400</xdr:rowOff>
    </xdr:from>
    <xdr:to>
      <xdr:col>3</xdr:col>
      <xdr:colOff>196850</xdr:colOff>
      <xdr:row>316</xdr:row>
      <xdr:rowOff>498475</xdr:rowOff>
    </xdr:to>
    <xdr:pic>
      <xdr:nvPicPr>
        <xdr:cNvPr id="49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316</xdr:row>
      <xdr:rowOff>279400</xdr:rowOff>
    </xdr:from>
    <xdr:to>
      <xdr:col>3</xdr:col>
      <xdr:colOff>196850</xdr:colOff>
      <xdr:row>316</xdr:row>
      <xdr:rowOff>498475</xdr:rowOff>
    </xdr:to>
    <xdr:pic>
      <xdr:nvPicPr>
        <xdr:cNvPr id="49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316</xdr:row>
      <xdr:rowOff>279400</xdr:rowOff>
    </xdr:from>
    <xdr:to>
      <xdr:col>10</xdr:col>
      <xdr:colOff>196850</xdr:colOff>
      <xdr:row>316</xdr:row>
      <xdr:rowOff>498475</xdr:rowOff>
    </xdr:to>
    <xdr:pic>
      <xdr:nvPicPr>
        <xdr:cNvPr id="49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316</xdr:row>
      <xdr:rowOff>279400</xdr:rowOff>
    </xdr:from>
    <xdr:to>
      <xdr:col>3</xdr:col>
      <xdr:colOff>196850</xdr:colOff>
      <xdr:row>316</xdr:row>
      <xdr:rowOff>498475</xdr:rowOff>
    </xdr:to>
    <xdr:pic>
      <xdr:nvPicPr>
        <xdr:cNvPr id="49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316</xdr:row>
      <xdr:rowOff>279400</xdr:rowOff>
    </xdr:from>
    <xdr:to>
      <xdr:col>3</xdr:col>
      <xdr:colOff>196850</xdr:colOff>
      <xdr:row>316</xdr:row>
      <xdr:rowOff>498475</xdr:rowOff>
    </xdr:to>
    <xdr:pic>
      <xdr:nvPicPr>
        <xdr:cNvPr id="49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316</xdr:row>
      <xdr:rowOff>257175</xdr:rowOff>
    </xdr:from>
    <xdr:to>
      <xdr:col>3</xdr:col>
      <xdr:colOff>514350</xdr:colOff>
      <xdr:row>316</xdr:row>
      <xdr:rowOff>476250</xdr:rowOff>
    </xdr:to>
    <xdr:pic>
      <xdr:nvPicPr>
        <xdr:cNvPr id="49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104982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316</xdr:row>
      <xdr:rowOff>279400</xdr:rowOff>
    </xdr:from>
    <xdr:to>
      <xdr:col>10</xdr:col>
      <xdr:colOff>196850</xdr:colOff>
      <xdr:row>316</xdr:row>
      <xdr:rowOff>498475</xdr:rowOff>
    </xdr:to>
    <xdr:pic>
      <xdr:nvPicPr>
        <xdr:cNvPr id="49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316</xdr:row>
      <xdr:rowOff>257175</xdr:rowOff>
    </xdr:from>
    <xdr:to>
      <xdr:col>10</xdr:col>
      <xdr:colOff>514350</xdr:colOff>
      <xdr:row>316</xdr:row>
      <xdr:rowOff>476250</xdr:rowOff>
    </xdr:to>
    <xdr:pic>
      <xdr:nvPicPr>
        <xdr:cNvPr id="49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104982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316</xdr:row>
      <xdr:rowOff>279400</xdr:rowOff>
    </xdr:from>
    <xdr:to>
      <xdr:col>3</xdr:col>
      <xdr:colOff>196850</xdr:colOff>
      <xdr:row>316</xdr:row>
      <xdr:rowOff>498475</xdr:rowOff>
    </xdr:to>
    <xdr:pic>
      <xdr:nvPicPr>
        <xdr:cNvPr id="49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316</xdr:row>
      <xdr:rowOff>257175</xdr:rowOff>
    </xdr:from>
    <xdr:to>
      <xdr:col>3</xdr:col>
      <xdr:colOff>514350</xdr:colOff>
      <xdr:row>316</xdr:row>
      <xdr:rowOff>476250</xdr:rowOff>
    </xdr:to>
    <xdr:pic>
      <xdr:nvPicPr>
        <xdr:cNvPr id="49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104982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316</xdr:row>
      <xdr:rowOff>279400</xdr:rowOff>
    </xdr:from>
    <xdr:to>
      <xdr:col>3</xdr:col>
      <xdr:colOff>196850</xdr:colOff>
      <xdr:row>316</xdr:row>
      <xdr:rowOff>498475</xdr:rowOff>
    </xdr:to>
    <xdr:pic>
      <xdr:nvPicPr>
        <xdr:cNvPr id="49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316</xdr:row>
      <xdr:rowOff>279400</xdr:rowOff>
    </xdr:from>
    <xdr:to>
      <xdr:col>10</xdr:col>
      <xdr:colOff>196850</xdr:colOff>
      <xdr:row>316</xdr:row>
      <xdr:rowOff>498475</xdr:rowOff>
    </xdr:to>
    <xdr:pic>
      <xdr:nvPicPr>
        <xdr:cNvPr id="49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316</xdr:row>
      <xdr:rowOff>279400</xdr:rowOff>
    </xdr:from>
    <xdr:to>
      <xdr:col>3</xdr:col>
      <xdr:colOff>196850</xdr:colOff>
      <xdr:row>316</xdr:row>
      <xdr:rowOff>498475</xdr:rowOff>
    </xdr:to>
    <xdr:pic>
      <xdr:nvPicPr>
        <xdr:cNvPr id="49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316</xdr:row>
      <xdr:rowOff>279400</xdr:rowOff>
    </xdr:from>
    <xdr:to>
      <xdr:col>3</xdr:col>
      <xdr:colOff>196850</xdr:colOff>
      <xdr:row>316</xdr:row>
      <xdr:rowOff>498475</xdr:rowOff>
    </xdr:to>
    <xdr:pic>
      <xdr:nvPicPr>
        <xdr:cNvPr id="49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316</xdr:row>
      <xdr:rowOff>279400</xdr:rowOff>
    </xdr:from>
    <xdr:to>
      <xdr:col>10</xdr:col>
      <xdr:colOff>196850</xdr:colOff>
      <xdr:row>316</xdr:row>
      <xdr:rowOff>498475</xdr:rowOff>
    </xdr:to>
    <xdr:pic>
      <xdr:nvPicPr>
        <xdr:cNvPr id="49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316</xdr:row>
      <xdr:rowOff>279400</xdr:rowOff>
    </xdr:from>
    <xdr:to>
      <xdr:col>3</xdr:col>
      <xdr:colOff>196850</xdr:colOff>
      <xdr:row>316</xdr:row>
      <xdr:rowOff>498475</xdr:rowOff>
    </xdr:to>
    <xdr:pic>
      <xdr:nvPicPr>
        <xdr:cNvPr id="49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052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316</xdr:row>
      <xdr:rowOff>228600</xdr:rowOff>
    </xdr:from>
    <xdr:to>
      <xdr:col>3</xdr:col>
      <xdr:colOff>260350</xdr:colOff>
      <xdr:row>316</xdr:row>
      <xdr:rowOff>447675</xdr:rowOff>
    </xdr:to>
    <xdr:pic>
      <xdr:nvPicPr>
        <xdr:cNvPr id="49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104696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316</xdr:row>
      <xdr:rowOff>231775</xdr:rowOff>
    </xdr:from>
    <xdr:to>
      <xdr:col>3</xdr:col>
      <xdr:colOff>539750</xdr:colOff>
      <xdr:row>316</xdr:row>
      <xdr:rowOff>450850</xdr:rowOff>
    </xdr:to>
    <xdr:pic>
      <xdr:nvPicPr>
        <xdr:cNvPr id="49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104728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316</xdr:row>
      <xdr:rowOff>228600</xdr:rowOff>
    </xdr:from>
    <xdr:to>
      <xdr:col>10</xdr:col>
      <xdr:colOff>260350</xdr:colOff>
      <xdr:row>316</xdr:row>
      <xdr:rowOff>447675</xdr:rowOff>
    </xdr:to>
    <xdr:pic>
      <xdr:nvPicPr>
        <xdr:cNvPr id="49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2104696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316</xdr:row>
      <xdr:rowOff>231775</xdr:rowOff>
    </xdr:from>
    <xdr:to>
      <xdr:col>10</xdr:col>
      <xdr:colOff>539750</xdr:colOff>
      <xdr:row>316</xdr:row>
      <xdr:rowOff>450850</xdr:rowOff>
    </xdr:to>
    <xdr:pic>
      <xdr:nvPicPr>
        <xdr:cNvPr id="49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2104728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316</xdr:row>
      <xdr:rowOff>228600</xdr:rowOff>
    </xdr:from>
    <xdr:to>
      <xdr:col>3</xdr:col>
      <xdr:colOff>260350</xdr:colOff>
      <xdr:row>316</xdr:row>
      <xdr:rowOff>447675</xdr:rowOff>
    </xdr:to>
    <xdr:pic>
      <xdr:nvPicPr>
        <xdr:cNvPr id="49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104696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316</xdr:row>
      <xdr:rowOff>231775</xdr:rowOff>
    </xdr:from>
    <xdr:to>
      <xdr:col>3</xdr:col>
      <xdr:colOff>539750</xdr:colOff>
      <xdr:row>316</xdr:row>
      <xdr:rowOff>450850</xdr:rowOff>
    </xdr:to>
    <xdr:pic>
      <xdr:nvPicPr>
        <xdr:cNvPr id="49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104728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316</xdr:row>
      <xdr:rowOff>228600</xdr:rowOff>
    </xdr:from>
    <xdr:to>
      <xdr:col>3</xdr:col>
      <xdr:colOff>260350</xdr:colOff>
      <xdr:row>316</xdr:row>
      <xdr:rowOff>447675</xdr:rowOff>
    </xdr:to>
    <xdr:pic>
      <xdr:nvPicPr>
        <xdr:cNvPr id="49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104696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316</xdr:row>
      <xdr:rowOff>231775</xdr:rowOff>
    </xdr:from>
    <xdr:to>
      <xdr:col>3</xdr:col>
      <xdr:colOff>539750</xdr:colOff>
      <xdr:row>316</xdr:row>
      <xdr:rowOff>450850</xdr:rowOff>
    </xdr:to>
    <xdr:pic>
      <xdr:nvPicPr>
        <xdr:cNvPr id="49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104728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316</xdr:row>
      <xdr:rowOff>228600</xdr:rowOff>
    </xdr:from>
    <xdr:to>
      <xdr:col>10</xdr:col>
      <xdr:colOff>260350</xdr:colOff>
      <xdr:row>316</xdr:row>
      <xdr:rowOff>447675</xdr:rowOff>
    </xdr:to>
    <xdr:pic>
      <xdr:nvPicPr>
        <xdr:cNvPr id="49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2104696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316</xdr:row>
      <xdr:rowOff>231775</xdr:rowOff>
    </xdr:from>
    <xdr:to>
      <xdr:col>10</xdr:col>
      <xdr:colOff>539750</xdr:colOff>
      <xdr:row>316</xdr:row>
      <xdr:rowOff>450850</xdr:rowOff>
    </xdr:to>
    <xdr:pic>
      <xdr:nvPicPr>
        <xdr:cNvPr id="49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2104728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316</xdr:row>
      <xdr:rowOff>228600</xdr:rowOff>
    </xdr:from>
    <xdr:to>
      <xdr:col>3</xdr:col>
      <xdr:colOff>260350</xdr:colOff>
      <xdr:row>316</xdr:row>
      <xdr:rowOff>447675</xdr:rowOff>
    </xdr:to>
    <xdr:pic>
      <xdr:nvPicPr>
        <xdr:cNvPr id="49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104696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316</xdr:row>
      <xdr:rowOff>231775</xdr:rowOff>
    </xdr:from>
    <xdr:to>
      <xdr:col>3</xdr:col>
      <xdr:colOff>539750</xdr:colOff>
      <xdr:row>316</xdr:row>
      <xdr:rowOff>450850</xdr:rowOff>
    </xdr:to>
    <xdr:pic>
      <xdr:nvPicPr>
        <xdr:cNvPr id="49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104728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316</xdr:row>
      <xdr:rowOff>228600</xdr:rowOff>
    </xdr:from>
    <xdr:to>
      <xdr:col>10</xdr:col>
      <xdr:colOff>260350</xdr:colOff>
      <xdr:row>316</xdr:row>
      <xdr:rowOff>447675</xdr:rowOff>
    </xdr:to>
    <xdr:pic>
      <xdr:nvPicPr>
        <xdr:cNvPr id="49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2104696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316</xdr:row>
      <xdr:rowOff>231775</xdr:rowOff>
    </xdr:from>
    <xdr:to>
      <xdr:col>10</xdr:col>
      <xdr:colOff>539750</xdr:colOff>
      <xdr:row>316</xdr:row>
      <xdr:rowOff>450850</xdr:rowOff>
    </xdr:to>
    <xdr:pic>
      <xdr:nvPicPr>
        <xdr:cNvPr id="49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2104728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49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321</xdr:row>
      <xdr:rowOff>257175</xdr:rowOff>
    </xdr:from>
    <xdr:to>
      <xdr:col>10</xdr:col>
      <xdr:colOff>514350</xdr:colOff>
      <xdr:row>321</xdr:row>
      <xdr:rowOff>476250</xdr:rowOff>
    </xdr:to>
    <xdr:pic>
      <xdr:nvPicPr>
        <xdr:cNvPr id="49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23347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49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321</xdr:row>
      <xdr:rowOff>257175</xdr:rowOff>
    </xdr:from>
    <xdr:to>
      <xdr:col>3</xdr:col>
      <xdr:colOff>514350</xdr:colOff>
      <xdr:row>321</xdr:row>
      <xdr:rowOff>476250</xdr:rowOff>
    </xdr:to>
    <xdr:pic>
      <xdr:nvPicPr>
        <xdr:cNvPr id="49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23347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49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321</xdr:row>
      <xdr:rowOff>257175</xdr:rowOff>
    </xdr:from>
    <xdr:to>
      <xdr:col>10</xdr:col>
      <xdr:colOff>514350</xdr:colOff>
      <xdr:row>321</xdr:row>
      <xdr:rowOff>476250</xdr:rowOff>
    </xdr:to>
    <xdr:pic>
      <xdr:nvPicPr>
        <xdr:cNvPr id="49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23347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49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321</xdr:row>
      <xdr:rowOff>257175</xdr:rowOff>
    </xdr:from>
    <xdr:to>
      <xdr:col>3</xdr:col>
      <xdr:colOff>514350</xdr:colOff>
      <xdr:row>321</xdr:row>
      <xdr:rowOff>476250</xdr:rowOff>
    </xdr:to>
    <xdr:pic>
      <xdr:nvPicPr>
        <xdr:cNvPr id="49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23347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49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321</xdr:row>
      <xdr:rowOff>257175</xdr:rowOff>
    </xdr:from>
    <xdr:to>
      <xdr:col>10</xdr:col>
      <xdr:colOff>514350</xdr:colOff>
      <xdr:row>321</xdr:row>
      <xdr:rowOff>476250</xdr:rowOff>
    </xdr:to>
    <xdr:pic>
      <xdr:nvPicPr>
        <xdr:cNvPr id="49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23347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49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321</xdr:row>
      <xdr:rowOff>257175</xdr:rowOff>
    </xdr:from>
    <xdr:to>
      <xdr:col>3</xdr:col>
      <xdr:colOff>514350</xdr:colOff>
      <xdr:row>321</xdr:row>
      <xdr:rowOff>476250</xdr:rowOff>
    </xdr:to>
    <xdr:pic>
      <xdr:nvPicPr>
        <xdr:cNvPr id="49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23347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49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321</xdr:row>
      <xdr:rowOff>257175</xdr:rowOff>
    </xdr:from>
    <xdr:to>
      <xdr:col>10</xdr:col>
      <xdr:colOff>514350</xdr:colOff>
      <xdr:row>321</xdr:row>
      <xdr:rowOff>476250</xdr:rowOff>
    </xdr:to>
    <xdr:pic>
      <xdr:nvPicPr>
        <xdr:cNvPr id="49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23347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49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321</xdr:row>
      <xdr:rowOff>257175</xdr:rowOff>
    </xdr:from>
    <xdr:to>
      <xdr:col>3</xdr:col>
      <xdr:colOff>514350</xdr:colOff>
      <xdr:row>321</xdr:row>
      <xdr:rowOff>476250</xdr:rowOff>
    </xdr:to>
    <xdr:pic>
      <xdr:nvPicPr>
        <xdr:cNvPr id="49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23347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49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321</xdr:row>
      <xdr:rowOff>257175</xdr:rowOff>
    </xdr:from>
    <xdr:to>
      <xdr:col>3</xdr:col>
      <xdr:colOff>514350</xdr:colOff>
      <xdr:row>321</xdr:row>
      <xdr:rowOff>476250</xdr:rowOff>
    </xdr:to>
    <xdr:pic>
      <xdr:nvPicPr>
        <xdr:cNvPr id="49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23347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49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321</xdr:row>
      <xdr:rowOff>257175</xdr:rowOff>
    </xdr:from>
    <xdr:to>
      <xdr:col>10</xdr:col>
      <xdr:colOff>514350</xdr:colOff>
      <xdr:row>321</xdr:row>
      <xdr:rowOff>476250</xdr:rowOff>
    </xdr:to>
    <xdr:pic>
      <xdr:nvPicPr>
        <xdr:cNvPr id="49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23347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49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321</xdr:row>
      <xdr:rowOff>257175</xdr:rowOff>
    </xdr:from>
    <xdr:to>
      <xdr:col>3</xdr:col>
      <xdr:colOff>514350</xdr:colOff>
      <xdr:row>321</xdr:row>
      <xdr:rowOff>476250</xdr:rowOff>
    </xdr:to>
    <xdr:pic>
      <xdr:nvPicPr>
        <xdr:cNvPr id="49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23347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49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321</xdr:row>
      <xdr:rowOff>257175</xdr:rowOff>
    </xdr:from>
    <xdr:to>
      <xdr:col>3</xdr:col>
      <xdr:colOff>514350</xdr:colOff>
      <xdr:row>321</xdr:row>
      <xdr:rowOff>476250</xdr:rowOff>
    </xdr:to>
    <xdr:pic>
      <xdr:nvPicPr>
        <xdr:cNvPr id="49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23347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49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321</xdr:row>
      <xdr:rowOff>257175</xdr:rowOff>
    </xdr:from>
    <xdr:to>
      <xdr:col>10</xdr:col>
      <xdr:colOff>514350</xdr:colOff>
      <xdr:row>321</xdr:row>
      <xdr:rowOff>476250</xdr:rowOff>
    </xdr:to>
    <xdr:pic>
      <xdr:nvPicPr>
        <xdr:cNvPr id="50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23347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321</xdr:row>
      <xdr:rowOff>257175</xdr:rowOff>
    </xdr:from>
    <xdr:to>
      <xdr:col>3</xdr:col>
      <xdr:colOff>514350</xdr:colOff>
      <xdr:row>321</xdr:row>
      <xdr:rowOff>476250</xdr:rowOff>
    </xdr:to>
    <xdr:pic>
      <xdr:nvPicPr>
        <xdr:cNvPr id="50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23347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321</xdr:row>
      <xdr:rowOff>257175</xdr:rowOff>
    </xdr:from>
    <xdr:to>
      <xdr:col>3</xdr:col>
      <xdr:colOff>514350</xdr:colOff>
      <xdr:row>321</xdr:row>
      <xdr:rowOff>476250</xdr:rowOff>
    </xdr:to>
    <xdr:pic>
      <xdr:nvPicPr>
        <xdr:cNvPr id="50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23347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50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321</xdr:row>
      <xdr:rowOff>257175</xdr:rowOff>
    </xdr:from>
    <xdr:to>
      <xdr:col>10</xdr:col>
      <xdr:colOff>514350</xdr:colOff>
      <xdr:row>321</xdr:row>
      <xdr:rowOff>476250</xdr:rowOff>
    </xdr:to>
    <xdr:pic>
      <xdr:nvPicPr>
        <xdr:cNvPr id="50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23347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321</xdr:row>
      <xdr:rowOff>257175</xdr:rowOff>
    </xdr:from>
    <xdr:to>
      <xdr:col>3</xdr:col>
      <xdr:colOff>514350</xdr:colOff>
      <xdr:row>321</xdr:row>
      <xdr:rowOff>476250</xdr:rowOff>
    </xdr:to>
    <xdr:pic>
      <xdr:nvPicPr>
        <xdr:cNvPr id="50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23347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321</xdr:row>
      <xdr:rowOff>257175</xdr:rowOff>
    </xdr:from>
    <xdr:to>
      <xdr:col>3</xdr:col>
      <xdr:colOff>514350</xdr:colOff>
      <xdr:row>321</xdr:row>
      <xdr:rowOff>476250</xdr:rowOff>
    </xdr:to>
    <xdr:pic>
      <xdr:nvPicPr>
        <xdr:cNvPr id="50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23347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50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50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50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50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50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50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50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321</xdr:row>
      <xdr:rowOff>257175</xdr:rowOff>
    </xdr:from>
    <xdr:to>
      <xdr:col>3</xdr:col>
      <xdr:colOff>514350</xdr:colOff>
      <xdr:row>321</xdr:row>
      <xdr:rowOff>476250</xdr:rowOff>
    </xdr:to>
    <xdr:pic>
      <xdr:nvPicPr>
        <xdr:cNvPr id="50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23347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5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321</xdr:row>
      <xdr:rowOff>257175</xdr:rowOff>
    </xdr:from>
    <xdr:to>
      <xdr:col>10</xdr:col>
      <xdr:colOff>514350</xdr:colOff>
      <xdr:row>321</xdr:row>
      <xdr:rowOff>476250</xdr:rowOff>
    </xdr:to>
    <xdr:pic>
      <xdr:nvPicPr>
        <xdr:cNvPr id="5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23347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321</xdr:row>
      <xdr:rowOff>257175</xdr:rowOff>
    </xdr:from>
    <xdr:to>
      <xdr:col>3</xdr:col>
      <xdr:colOff>514350</xdr:colOff>
      <xdr:row>321</xdr:row>
      <xdr:rowOff>476250</xdr:rowOff>
    </xdr:to>
    <xdr:pic>
      <xdr:nvPicPr>
        <xdr:cNvPr id="50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23347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50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50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50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50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50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50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50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321</xdr:row>
      <xdr:rowOff>257175</xdr:rowOff>
    </xdr:from>
    <xdr:to>
      <xdr:col>3</xdr:col>
      <xdr:colOff>514350</xdr:colOff>
      <xdr:row>321</xdr:row>
      <xdr:rowOff>476250</xdr:rowOff>
    </xdr:to>
    <xdr:pic>
      <xdr:nvPicPr>
        <xdr:cNvPr id="50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23347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50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321</xdr:row>
      <xdr:rowOff>257175</xdr:rowOff>
    </xdr:from>
    <xdr:to>
      <xdr:col>10</xdr:col>
      <xdr:colOff>514350</xdr:colOff>
      <xdr:row>321</xdr:row>
      <xdr:rowOff>476250</xdr:rowOff>
    </xdr:to>
    <xdr:pic>
      <xdr:nvPicPr>
        <xdr:cNvPr id="50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23347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321</xdr:row>
      <xdr:rowOff>257175</xdr:rowOff>
    </xdr:from>
    <xdr:to>
      <xdr:col>3</xdr:col>
      <xdr:colOff>514350</xdr:colOff>
      <xdr:row>321</xdr:row>
      <xdr:rowOff>476250</xdr:rowOff>
    </xdr:to>
    <xdr:pic>
      <xdr:nvPicPr>
        <xdr:cNvPr id="50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23347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50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50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50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50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50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321</xdr:row>
      <xdr:rowOff>257175</xdr:rowOff>
    </xdr:from>
    <xdr:to>
      <xdr:col>3</xdr:col>
      <xdr:colOff>514350</xdr:colOff>
      <xdr:row>321</xdr:row>
      <xdr:rowOff>476250</xdr:rowOff>
    </xdr:to>
    <xdr:pic>
      <xdr:nvPicPr>
        <xdr:cNvPr id="50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23347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50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321</xdr:row>
      <xdr:rowOff>257175</xdr:rowOff>
    </xdr:from>
    <xdr:to>
      <xdr:col>10</xdr:col>
      <xdr:colOff>514350</xdr:colOff>
      <xdr:row>321</xdr:row>
      <xdr:rowOff>476250</xdr:rowOff>
    </xdr:to>
    <xdr:pic>
      <xdr:nvPicPr>
        <xdr:cNvPr id="50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23347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321</xdr:row>
      <xdr:rowOff>257175</xdr:rowOff>
    </xdr:from>
    <xdr:to>
      <xdr:col>3</xdr:col>
      <xdr:colOff>514350</xdr:colOff>
      <xdr:row>321</xdr:row>
      <xdr:rowOff>476250</xdr:rowOff>
    </xdr:to>
    <xdr:pic>
      <xdr:nvPicPr>
        <xdr:cNvPr id="50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23347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50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50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50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321</xdr:row>
      <xdr:rowOff>257175</xdr:rowOff>
    </xdr:from>
    <xdr:to>
      <xdr:col>3</xdr:col>
      <xdr:colOff>514350</xdr:colOff>
      <xdr:row>321</xdr:row>
      <xdr:rowOff>476250</xdr:rowOff>
    </xdr:to>
    <xdr:pic>
      <xdr:nvPicPr>
        <xdr:cNvPr id="50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23347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50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321</xdr:row>
      <xdr:rowOff>257175</xdr:rowOff>
    </xdr:from>
    <xdr:to>
      <xdr:col>10</xdr:col>
      <xdr:colOff>514350</xdr:colOff>
      <xdr:row>321</xdr:row>
      <xdr:rowOff>476250</xdr:rowOff>
    </xdr:to>
    <xdr:pic>
      <xdr:nvPicPr>
        <xdr:cNvPr id="50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23347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0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321</xdr:row>
      <xdr:rowOff>257175</xdr:rowOff>
    </xdr:from>
    <xdr:to>
      <xdr:col>3</xdr:col>
      <xdr:colOff>514350</xdr:colOff>
      <xdr:row>321</xdr:row>
      <xdr:rowOff>476250</xdr:rowOff>
    </xdr:to>
    <xdr:pic>
      <xdr:nvPicPr>
        <xdr:cNvPr id="51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23347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1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51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1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1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51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1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1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51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1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1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51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1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1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51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1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1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321</xdr:row>
      <xdr:rowOff>257175</xdr:rowOff>
    </xdr:from>
    <xdr:to>
      <xdr:col>3</xdr:col>
      <xdr:colOff>514350</xdr:colOff>
      <xdr:row>321</xdr:row>
      <xdr:rowOff>476250</xdr:rowOff>
    </xdr:to>
    <xdr:pic>
      <xdr:nvPicPr>
        <xdr:cNvPr id="51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23347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51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321</xdr:row>
      <xdr:rowOff>257175</xdr:rowOff>
    </xdr:from>
    <xdr:to>
      <xdr:col>10</xdr:col>
      <xdr:colOff>514350</xdr:colOff>
      <xdr:row>321</xdr:row>
      <xdr:rowOff>476250</xdr:rowOff>
    </xdr:to>
    <xdr:pic>
      <xdr:nvPicPr>
        <xdr:cNvPr id="51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23347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1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321</xdr:row>
      <xdr:rowOff>257175</xdr:rowOff>
    </xdr:from>
    <xdr:to>
      <xdr:col>3</xdr:col>
      <xdr:colOff>514350</xdr:colOff>
      <xdr:row>321</xdr:row>
      <xdr:rowOff>476250</xdr:rowOff>
    </xdr:to>
    <xdr:pic>
      <xdr:nvPicPr>
        <xdr:cNvPr id="51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23347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1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51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1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1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321</xdr:row>
      <xdr:rowOff>279400</xdr:rowOff>
    </xdr:from>
    <xdr:to>
      <xdr:col>10</xdr:col>
      <xdr:colOff>196850</xdr:colOff>
      <xdr:row>321</xdr:row>
      <xdr:rowOff>498475</xdr:rowOff>
    </xdr:to>
    <xdr:pic>
      <xdr:nvPicPr>
        <xdr:cNvPr id="51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321</xdr:row>
      <xdr:rowOff>279400</xdr:rowOff>
    </xdr:from>
    <xdr:to>
      <xdr:col>3</xdr:col>
      <xdr:colOff>196850</xdr:colOff>
      <xdr:row>321</xdr:row>
      <xdr:rowOff>498475</xdr:rowOff>
    </xdr:to>
    <xdr:pic>
      <xdr:nvPicPr>
        <xdr:cNvPr id="51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23369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321</xdr:row>
      <xdr:rowOff>228600</xdr:rowOff>
    </xdr:from>
    <xdr:to>
      <xdr:col>3</xdr:col>
      <xdr:colOff>260350</xdr:colOff>
      <xdr:row>321</xdr:row>
      <xdr:rowOff>447675</xdr:rowOff>
    </xdr:to>
    <xdr:pic>
      <xdr:nvPicPr>
        <xdr:cNvPr id="51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233190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321</xdr:row>
      <xdr:rowOff>231775</xdr:rowOff>
    </xdr:from>
    <xdr:to>
      <xdr:col>3</xdr:col>
      <xdr:colOff>539750</xdr:colOff>
      <xdr:row>321</xdr:row>
      <xdr:rowOff>450850</xdr:rowOff>
    </xdr:to>
    <xdr:pic>
      <xdr:nvPicPr>
        <xdr:cNvPr id="51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233222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321</xdr:row>
      <xdr:rowOff>228600</xdr:rowOff>
    </xdr:from>
    <xdr:to>
      <xdr:col>10</xdr:col>
      <xdr:colOff>260350</xdr:colOff>
      <xdr:row>321</xdr:row>
      <xdr:rowOff>447675</xdr:rowOff>
    </xdr:to>
    <xdr:pic>
      <xdr:nvPicPr>
        <xdr:cNvPr id="51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2233190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321</xdr:row>
      <xdr:rowOff>231775</xdr:rowOff>
    </xdr:from>
    <xdr:to>
      <xdr:col>10</xdr:col>
      <xdr:colOff>539750</xdr:colOff>
      <xdr:row>321</xdr:row>
      <xdr:rowOff>450850</xdr:rowOff>
    </xdr:to>
    <xdr:pic>
      <xdr:nvPicPr>
        <xdr:cNvPr id="51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2233222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321</xdr:row>
      <xdr:rowOff>228600</xdr:rowOff>
    </xdr:from>
    <xdr:to>
      <xdr:col>3</xdr:col>
      <xdr:colOff>260350</xdr:colOff>
      <xdr:row>321</xdr:row>
      <xdr:rowOff>447675</xdr:rowOff>
    </xdr:to>
    <xdr:pic>
      <xdr:nvPicPr>
        <xdr:cNvPr id="51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233190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321</xdr:row>
      <xdr:rowOff>231775</xdr:rowOff>
    </xdr:from>
    <xdr:to>
      <xdr:col>3</xdr:col>
      <xdr:colOff>539750</xdr:colOff>
      <xdr:row>321</xdr:row>
      <xdr:rowOff>450850</xdr:rowOff>
    </xdr:to>
    <xdr:pic>
      <xdr:nvPicPr>
        <xdr:cNvPr id="51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233222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321</xdr:row>
      <xdr:rowOff>228600</xdr:rowOff>
    </xdr:from>
    <xdr:to>
      <xdr:col>3</xdr:col>
      <xdr:colOff>260350</xdr:colOff>
      <xdr:row>321</xdr:row>
      <xdr:rowOff>447675</xdr:rowOff>
    </xdr:to>
    <xdr:pic>
      <xdr:nvPicPr>
        <xdr:cNvPr id="51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233190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321</xdr:row>
      <xdr:rowOff>231775</xdr:rowOff>
    </xdr:from>
    <xdr:to>
      <xdr:col>3</xdr:col>
      <xdr:colOff>539750</xdr:colOff>
      <xdr:row>321</xdr:row>
      <xdr:rowOff>450850</xdr:rowOff>
    </xdr:to>
    <xdr:pic>
      <xdr:nvPicPr>
        <xdr:cNvPr id="51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233222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321</xdr:row>
      <xdr:rowOff>228600</xdr:rowOff>
    </xdr:from>
    <xdr:to>
      <xdr:col>10</xdr:col>
      <xdr:colOff>260350</xdr:colOff>
      <xdr:row>321</xdr:row>
      <xdr:rowOff>447675</xdr:rowOff>
    </xdr:to>
    <xdr:pic>
      <xdr:nvPicPr>
        <xdr:cNvPr id="51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2233190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321</xdr:row>
      <xdr:rowOff>231775</xdr:rowOff>
    </xdr:from>
    <xdr:to>
      <xdr:col>10</xdr:col>
      <xdr:colOff>539750</xdr:colOff>
      <xdr:row>321</xdr:row>
      <xdr:rowOff>450850</xdr:rowOff>
    </xdr:to>
    <xdr:pic>
      <xdr:nvPicPr>
        <xdr:cNvPr id="51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2233222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321</xdr:row>
      <xdr:rowOff>228600</xdr:rowOff>
    </xdr:from>
    <xdr:to>
      <xdr:col>3</xdr:col>
      <xdr:colOff>260350</xdr:colOff>
      <xdr:row>321</xdr:row>
      <xdr:rowOff>447675</xdr:rowOff>
    </xdr:to>
    <xdr:pic>
      <xdr:nvPicPr>
        <xdr:cNvPr id="51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233190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321</xdr:row>
      <xdr:rowOff>287804</xdr:rowOff>
    </xdr:from>
    <xdr:to>
      <xdr:col>3</xdr:col>
      <xdr:colOff>465044</xdr:colOff>
      <xdr:row>321</xdr:row>
      <xdr:rowOff>506879</xdr:rowOff>
    </xdr:to>
    <xdr:pic>
      <xdr:nvPicPr>
        <xdr:cNvPr id="51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0528" y="22337824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321</xdr:row>
      <xdr:rowOff>228600</xdr:rowOff>
    </xdr:from>
    <xdr:to>
      <xdr:col>10</xdr:col>
      <xdr:colOff>260350</xdr:colOff>
      <xdr:row>321</xdr:row>
      <xdr:rowOff>447675</xdr:rowOff>
    </xdr:to>
    <xdr:pic>
      <xdr:nvPicPr>
        <xdr:cNvPr id="51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2233190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321</xdr:row>
      <xdr:rowOff>231775</xdr:rowOff>
    </xdr:from>
    <xdr:to>
      <xdr:col>10</xdr:col>
      <xdr:colOff>539750</xdr:colOff>
      <xdr:row>321</xdr:row>
      <xdr:rowOff>450850</xdr:rowOff>
    </xdr:to>
    <xdr:pic>
      <xdr:nvPicPr>
        <xdr:cNvPr id="51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2233222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1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326</xdr:row>
      <xdr:rowOff>257175</xdr:rowOff>
    </xdr:from>
    <xdr:to>
      <xdr:col>10</xdr:col>
      <xdr:colOff>514350</xdr:colOff>
      <xdr:row>326</xdr:row>
      <xdr:rowOff>476250</xdr:rowOff>
    </xdr:to>
    <xdr:pic>
      <xdr:nvPicPr>
        <xdr:cNvPr id="51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3883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1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51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3883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1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326</xdr:row>
      <xdr:rowOff>257175</xdr:rowOff>
    </xdr:from>
    <xdr:to>
      <xdr:col>10</xdr:col>
      <xdr:colOff>514350</xdr:colOff>
      <xdr:row>326</xdr:row>
      <xdr:rowOff>476250</xdr:rowOff>
    </xdr:to>
    <xdr:pic>
      <xdr:nvPicPr>
        <xdr:cNvPr id="51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3883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1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51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3883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1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326</xdr:row>
      <xdr:rowOff>257175</xdr:rowOff>
    </xdr:from>
    <xdr:to>
      <xdr:col>10</xdr:col>
      <xdr:colOff>514350</xdr:colOff>
      <xdr:row>326</xdr:row>
      <xdr:rowOff>476250</xdr:rowOff>
    </xdr:to>
    <xdr:pic>
      <xdr:nvPicPr>
        <xdr:cNvPr id="51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3883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1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51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3883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1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326</xdr:row>
      <xdr:rowOff>257175</xdr:rowOff>
    </xdr:from>
    <xdr:to>
      <xdr:col>10</xdr:col>
      <xdr:colOff>514350</xdr:colOff>
      <xdr:row>326</xdr:row>
      <xdr:rowOff>476250</xdr:rowOff>
    </xdr:to>
    <xdr:pic>
      <xdr:nvPicPr>
        <xdr:cNvPr id="51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3883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1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51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3883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1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326</xdr:row>
      <xdr:rowOff>257175</xdr:rowOff>
    </xdr:from>
    <xdr:to>
      <xdr:col>10</xdr:col>
      <xdr:colOff>514350</xdr:colOff>
      <xdr:row>326</xdr:row>
      <xdr:rowOff>476250</xdr:rowOff>
    </xdr:to>
    <xdr:pic>
      <xdr:nvPicPr>
        <xdr:cNvPr id="51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3883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1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51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3883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1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51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3883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1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326</xdr:row>
      <xdr:rowOff>257175</xdr:rowOff>
    </xdr:from>
    <xdr:to>
      <xdr:col>10</xdr:col>
      <xdr:colOff>514350</xdr:colOff>
      <xdr:row>326</xdr:row>
      <xdr:rowOff>476250</xdr:rowOff>
    </xdr:to>
    <xdr:pic>
      <xdr:nvPicPr>
        <xdr:cNvPr id="51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3883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1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51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3883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1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51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3883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1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326</xdr:row>
      <xdr:rowOff>257175</xdr:rowOff>
    </xdr:from>
    <xdr:to>
      <xdr:col>10</xdr:col>
      <xdr:colOff>514350</xdr:colOff>
      <xdr:row>326</xdr:row>
      <xdr:rowOff>476250</xdr:rowOff>
    </xdr:to>
    <xdr:pic>
      <xdr:nvPicPr>
        <xdr:cNvPr id="51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3883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1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51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3883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1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51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3883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1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326</xdr:row>
      <xdr:rowOff>257175</xdr:rowOff>
    </xdr:from>
    <xdr:to>
      <xdr:col>10</xdr:col>
      <xdr:colOff>514350</xdr:colOff>
      <xdr:row>326</xdr:row>
      <xdr:rowOff>476250</xdr:rowOff>
    </xdr:to>
    <xdr:pic>
      <xdr:nvPicPr>
        <xdr:cNvPr id="51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3883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1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51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3883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1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51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3883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1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1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1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1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1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1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1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1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1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1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1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1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1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1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1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1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1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1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2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52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3883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2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326</xdr:row>
      <xdr:rowOff>257175</xdr:rowOff>
    </xdr:from>
    <xdr:to>
      <xdr:col>10</xdr:col>
      <xdr:colOff>514350</xdr:colOff>
      <xdr:row>326</xdr:row>
      <xdr:rowOff>476250</xdr:rowOff>
    </xdr:to>
    <xdr:pic>
      <xdr:nvPicPr>
        <xdr:cNvPr id="52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3883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52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3883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2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2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2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2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2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2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2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52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3883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2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326</xdr:row>
      <xdr:rowOff>257175</xdr:rowOff>
    </xdr:from>
    <xdr:to>
      <xdr:col>10</xdr:col>
      <xdr:colOff>514350</xdr:colOff>
      <xdr:row>326</xdr:row>
      <xdr:rowOff>476250</xdr:rowOff>
    </xdr:to>
    <xdr:pic>
      <xdr:nvPicPr>
        <xdr:cNvPr id="52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3883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52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3883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2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2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2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2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2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52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3883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2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326</xdr:row>
      <xdr:rowOff>257175</xdr:rowOff>
    </xdr:from>
    <xdr:to>
      <xdr:col>10</xdr:col>
      <xdr:colOff>514350</xdr:colOff>
      <xdr:row>326</xdr:row>
      <xdr:rowOff>476250</xdr:rowOff>
    </xdr:to>
    <xdr:pic>
      <xdr:nvPicPr>
        <xdr:cNvPr id="52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3883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52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3883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2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2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2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52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3883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2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326</xdr:row>
      <xdr:rowOff>257175</xdr:rowOff>
    </xdr:from>
    <xdr:to>
      <xdr:col>10</xdr:col>
      <xdr:colOff>514350</xdr:colOff>
      <xdr:row>326</xdr:row>
      <xdr:rowOff>476250</xdr:rowOff>
    </xdr:to>
    <xdr:pic>
      <xdr:nvPicPr>
        <xdr:cNvPr id="52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3883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52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3883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2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2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2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2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2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52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3883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2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326</xdr:row>
      <xdr:rowOff>257175</xdr:rowOff>
    </xdr:from>
    <xdr:to>
      <xdr:col>10</xdr:col>
      <xdr:colOff>514350</xdr:colOff>
      <xdr:row>326</xdr:row>
      <xdr:rowOff>476250</xdr:rowOff>
    </xdr:to>
    <xdr:pic>
      <xdr:nvPicPr>
        <xdr:cNvPr id="52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3883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326</xdr:row>
      <xdr:rowOff>257175</xdr:rowOff>
    </xdr:from>
    <xdr:to>
      <xdr:col>3</xdr:col>
      <xdr:colOff>514350</xdr:colOff>
      <xdr:row>326</xdr:row>
      <xdr:rowOff>476250</xdr:rowOff>
    </xdr:to>
    <xdr:pic>
      <xdr:nvPicPr>
        <xdr:cNvPr id="52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3883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2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326</xdr:row>
      <xdr:rowOff>279400</xdr:rowOff>
    </xdr:from>
    <xdr:to>
      <xdr:col>10</xdr:col>
      <xdr:colOff>196850</xdr:colOff>
      <xdr:row>326</xdr:row>
      <xdr:rowOff>498475</xdr:rowOff>
    </xdr:to>
    <xdr:pic>
      <xdr:nvPicPr>
        <xdr:cNvPr id="52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326</xdr:row>
      <xdr:rowOff>279400</xdr:rowOff>
    </xdr:from>
    <xdr:to>
      <xdr:col>3</xdr:col>
      <xdr:colOff>196850</xdr:colOff>
      <xdr:row>326</xdr:row>
      <xdr:rowOff>498475</xdr:rowOff>
    </xdr:to>
    <xdr:pic>
      <xdr:nvPicPr>
        <xdr:cNvPr id="52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885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326</xdr:row>
      <xdr:rowOff>228600</xdr:rowOff>
    </xdr:from>
    <xdr:to>
      <xdr:col>3</xdr:col>
      <xdr:colOff>260350</xdr:colOff>
      <xdr:row>326</xdr:row>
      <xdr:rowOff>447675</xdr:rowOff>
    </xdr:to>
    <xdr:pic>
      <xdr:nvPicPr>
        <xdr:cNvPr id="52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38801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326</xdr:row>
      <xdr:rowOff>231775</xdr:rowOff>
    </xdr:from>
    <xdr:to>
      <xdr:col>3</xdr:col>
      <xdr:colOff>539750</xdr:colOff>
      <xdr:row>326</xdr:row>
      <xdr:rowOff>450850</xdr:rowOff>
    </xdr:to>
    <xdr:pic>
      <xdr:nvPicPr>
        <xdr:cNvPr id="53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38805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326</xdr:row>
      <xdr:rowOff>228600</xdr:rowOff>
    </xdr:from>
    <xdr:to>
      <xdr:col>10</xdr:col>
      <xdr:colOff>260350</xdr:colOff>
      <xdr:row>326</xdr:row>
      <xdr:rowOff>447675</xdr:rowOff>
    </xdr:to>
    <xdr:pic>
      <xdr:nvPicPr>
        <xdr:cNvPr id="53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238801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326</xdr:row>
      <xdr:rowOff>231775</xdr:rowOff>
    </xdr:from>
    <xdr:to>
      <xdr:col>10</xdr:col>
      <xdr:colOff>539750</xdr:colOff>
      <xdr:row>326</xdr:row>
      <xdr:rowOff>450850</xdr:rowOff>
    </xdr:to>
    <xdr:pic>
      <xdr:nvPicPr>
        <xdr:cNvPr id="53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238805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326</xdr:row>
      <xdr:rowOff>228600</xdr:rowOff>
    </xdr:from>
    <xdr:to>
      <xdr:col>3</xdr:col>
      <xdr:colOff>260350</xdr:colOff>
      <xdr:row>326</xdr:row>
      <xdr:rowOff>447675</xdr:rowOff>
    </xdr:to>
    <xdr:pic>
      <xdr:nvPicPr>
        <xdr:cNvPr id="53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38801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326</xdr:row>
      <xdr:rowOff>231775</xdr:rowOff>
    </xdr:from>
    <xdr:to>
      <xdr:col>3</xdr:col>
      <xdr:colOff>539750</xdr:colOff>
      <xdr:row>326</xdr:row>
      <xdr:rowOff>450850</xdr:rowOff>
    </xdr:to>
    <xdr:pic>
      <xdr:nvPicPr>
        <xdr:cNvPr id="53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38805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326</xdr:row>
      <xdr:rowOff>228600</xdr:rowOff>
    </xdr:from>
    <xdr:to>
      <xdr:col>3</xdr:col>
      <xdr:colOff>260350</xdr:colOff>
      <xdr:row>326</xdr:row>
      <xdr:rowOff>447675</xdr:rowOff>
    </xdr:to>
    <xdr:pic>
      <xdr:nvPicPr>
        <xdr:cNvPr id="53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38801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326</xdr:row>
      <xdr:rowOff>231775</xdr:rowOff>
    </xdr:from>
    <xdr:to>
      <xdr:col>3</xdr:col>
      <xdr:colOff>539750</xdr:colOff>
      <xdr:row>326</xdr:row>
      <xdr:rowOff>450850</xdr:rowOff>
    </xdr:to>
    <xdr:pic>
      <xdr:nvPicPr>
        <xdr:cNvPr id="53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38805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326</xdr:row>
      <xdr:rowOff>228600</xdr:rowOff>
    </xdr:from>
    <xdr:to>
      <xdr:col>10</xdr:col>
      <xdr:colOff>260350</xdr:colOff>
      <xdr:row>326</xdr:row>
      <xdr:rowOff>447675</xdr:rowOff>
    </xdr:to>
    <xdr:pic>
      <xdr:nvPicPr>
        <xdr:cNvPr id="53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238801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326</xdr:row>
      <xdr:rowOff>231775</xdr:rowOff>
    </xdr:from>
    <xdr:to>
      <xdr:col>10</xdr:col>
      <xdr:colOff>539750</xdr:colOff>
      <xdr:row>326</xdr:row>
      <xdr:rowOff>450850</xdr:rowOff>
    </xdr:to>
    <xdr:pic>
      <xdr:nvPicPr>
        <xdr:cNvPr id="53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238805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326</xdr:row>
      <xdr:rowOff>228600</xdr:rowOff>
    </xdr:from>
    <xdr:to>
      <xdr:col>3</xdr:col>
      <xdr:colOff>260350</xdr:colOff>
      <xdr:row>326</xdr:row>
      <xdr:rowOff>447675</xdr:rowOff>
    </xdr:to>
    <xdr:pic>
      <xdr:nvPicPr>
        <xdr:cNvPr id="53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38801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326</xdr:row>
      <xdr:rowOff>287804</xdr:rowOff>
    </xdr:from>
    <xdr:to>
      <xdr:col>3</xdr:col>
      <xdr:colOff>465044</xdr:colOff>
      <xdr:row>326</xdr:row>
      <xdr:rowOff>506879</xdr:rowOff>
    </xdr:to>
    <xdr:pic>
      <xdr:nvPicPr>
        <xdr:cNvPr id="53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0528" y="23886103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326</xdr:row>
      <xdr:rowOff>228600</xdr:rowOff>
    </xdr:from>
    <xdr:to>
      <xdr:col>10</xdr:col>
      <xdr:colOff>260350</xdr:colOff>
      <xdr:row>326</xdr:row>
      <xdr:rowOff>447675</xdr:rowOff>
    </xdr:to>
    <xdr:pic>
      <xdr:nvPicPr>
        <xdr:cNvPr id="53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2388018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326</xdr:row>
      <xdr:rowOff>231775</xdr:rowOff>
    </xdr:from>
    <xdr:to>
      <xdr:col>10</xdr:col>
      <xdr:colOff>539750</xdr:colOff>
      <xdr:row>326</xdr:row>
      <xdr:rowOff>450850</xdr:rowOff>
    </xdr:to>
    <xdr:pic>
      <xdr:nvPicPr>
        <xdr:cNvPr id="53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238805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337</xdr:row>
      <xdr:rowOff>279400</xdr:rowOff>
    </xdr:from>
    <xdr:to>
      <xdr:col>3</xdr:col>
      <xdr:colOff>196850</xdr:colOff>
      <xdr:row>337</xdr:row>
      <xdr:rowOff>498475</xdr:rowOff>
    </xdr:to>
    <xdr:pic>
      <xdr:nvPicPr>
        <xdr:cNvPr id="53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5752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337</xdr:row>
      <xdr:rowOff>257175</xdr:rowOff>
    </xdr:from>
    <xdr:to>
      <xdr:col>3</xdr:col>
      <xdr:colOff>514350</xdr:colOff>
      <xdr:row>337</xdr:row>
      <xdr:rowOff>476250</xdr:rowOff>
    </xdr:to>
    <xdr:pic>
      <xdr:nvPicPr>
        <xdr:cNvPr id="53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357301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337</xdr:row>
      <xdr:rowOff>279400</xdr:rowOff>
    </xdr:from>
    <xdr:to>
      <xdr:col>10</xdr:col>
      <xdr:colOff>196850</xdr:colOff>
      <xdr:row>337</xdr:row>
      <xdr:rowOff>498475</xdr:rowOff>
    </xdr:to>
    <xdr:pic>
      <xdr:nvPicPr>
        <xdr:cNvPr id="53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5752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337</xdr:row>
      <xdr:rowOff>257175</xdr:rowOff>
    </xdr:from>
    <xdr:to>
      <xdr:col>10</xdr:col>
      <xdr:colOff>514350</xdr:colOff>
      <xdr:row>337</xdr:row>
      <xdr:rowOff>476250</xdr:rowOff>
    </xdr:to>
    <xdr:pic>
      <xdr:nvPicPr>
        <xdr:cNvPr id="53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357301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337</xdr:row>
      <xdr:rowOff>279400</xdr:rowOff>
    </xdr:from>
    <xdr:to>
      <xdr:col>3</xdr:col>
      <xdr:colOff>196850</xdr:colOff>
      <xdr:row>337</xdr:row>
      <xdr:rowOff>498475</xdr:rowOff>
    </xdr:to>
    <xdr:pic>
      <xdr:nvPicPr>
        <xdr:cNvPr id="53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5752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337</xdr:row>
      <xdr:rowOff>257175</xdr:rowOff>
    </xdr:from>
    <xdr:to>
      <xdr:col>3</xdr:col>
      <xdr:colOff>514350</xdr:colOff>
      <xdr:row>337</xdr:row>
      <xdr:rowOff>476250</xdr:rowOff>
    </xdr:to>
    <xdr:pic>
      <xdr:nvPicPr>
        <xdr:cNvPr id="53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357301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337</xdr:row>
      <xdr:rowOff>279400</xdr:rowOff>
    </xdr:from>
    <xdr:to>
      <xdr:col>3</xdr:col>
      <xdr:colOff>196850</xdr:colOff>
      <xdr:row>337</xdr:row>
      <xdr:rowOff>498475</xdr:rowOff>
    </xdr:to>
    <xdr:pic>
      <xdr:nvPicPr>
        <xdr:cNvPr id="53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5752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337</xdr:row>
      <xdr:rowOff>279400</xdr:rowOff>
    </xdr:from>
    <xdr:to>
      <xdr:col>10</xdr:col>
      <xdr:colOff>196850</xdr:colOff>
      <xdr:row>337</xdr:row>
      <xdr:rowOff>498475</xdr:rowOff>
    </xdr:to>
    <xdr:pic>
      <xdr:nvPicPr>
        <xdr:cNvPr id="53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5752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337</xdr:row>
      <xdr:rowOff>279400</xdr:rowOff>
    </xdr:from>
    <xdr:to>
      <xdr:col>3</xdr:col>
      <xdr:colOff>196850</xdr:colOff>
      <xdr:row>337</xdr:row>
      <xdr:rowOff>498475</xdr:rowOff>
    </xdr:to>
    <xdr:pic>
      <xdr:nvPicPr>
        <xdr:cNvPr id="53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5752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337</xdr:row>
      <xdr:rowOff>279400</xdr:rowOff>
    </xdr:from>
    <xdr:to>
      <xdr:col>3</xdr:col>
      <xdr:colOff>196850</xdr:colOff>
      <xdr:row>337</xdr:row>
      <xdr:rowOff>498475</xdr:rowOff>
    </xdr:to>
    <xdr:pic>
      <xdr:nvPicPr>
        <xdr:cNvPr id="53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5752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337</xdr:row>
      <xdr:rowOff>279400</xdr:rowOff>
    </xdr:from>
    <xdr:to>
      <xdr:col>10</xdr:col>
      <xdr:colOff>196850</xdr:colOff>
      <xdr:row>337</xdr:row>
      <xdr:rowOff>498475</xdr:rowOff>
    </xdr:to>
    <xdr:pic>
      <xdr:nvPicPr>
        <xdr:cNvPr id="53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5752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337</xdr:row>
      <xdr:rowOff>279400</xdr:rowOff>
    </xdr:from>
    <xdr:to>
      <xdr:col>3</xdr:col>
      <xdr:colOff>196850</xdr:colOff>
      <xdr:row>337</xdr:row>
      <xdr:rowOff>498475</xdr:rowOff>
    </xdr:to>
    <xdr:pic>
      <xdr:nvPicPr>
        <xdr:cNvPr id="53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5752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337</xdr:row>
      <xdr:rowOff>279400</xdr:rowOff>
    </xdr:from>
    <xdr:to>
      <xdr:col>3</xdr:col>
      <xdr:colOff>196850</xdr:colOff>
      <xdr:row>337</xdr:row>
      <xdr:rowOff>498475</xdr:rowOff>
    </xdr:to>
    <xdr:pic>
      <xdr:nvPicPr>
        <xdr:cNvPr id="53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5752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337</xdr:row>
      <xdr:rowOff>279400</xdr:rowOff>
    </xdr:from>
    <xdr:to>
      <xdr:col>10</xdr:col>
      <xdr:colOff>196850</xdr:colOff>
      <xdr:row>337</xdr:row>
      <xdr:rowOff>498475</xdr:rowOff>
    </xdr:to>
    <xdr:pic>
      <xdr:nvPicPr>
        <xdr:cNvPr id="53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5752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337</xdr:row>
      <xdr:rowOff>279400</xdr:rowOff>
    </xdr:from>
    <xdr:to>
      <xdr:col>3</xdr:col>
      <xdr:colOff>196850</xdr:colOff>
      <xdr:row>337</xdr:row>
      <xdr:rowOff>498475</xdr:rowOff>
    </xdr:to>
    <xdr:pic>
      <xdr:nvPicPr>
        <xdr:cNvPr id="53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5752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337</xdr:row>
      <xdr:rowOff>279400</xdr:rowOff>
    </xdr:from>
    <xdr:to>
      <xdr:col>3</xdr:col>
      <xdr:colOff>196850</xdr:colOff>
      <xdr:row>337</xdr:row>
      <xdr:rowOff>498475</xdr:rowOff>
    </xdr:to>
    <xdr:pic>
      <xdr:nvPicPr>
        <xdr:cNvPr id="53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5752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337</xdr:row>
      <xdr:rowOff>279400</xdr:rowOff>
    </xdr:from>
    <xdr:to>
      <xdr:col>10</xdr:col>
      <xdr:colOff>196850</xdr:colOff>
      <xdr:row>337</xdr:row>
      <xdr:rowOff>498475</xdr:rowOff>
    </xdr:to>
    <xdr:pic>
      <xdr:nvPicPr>
        <xdr:cNvPr id="53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5752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337</xdr:row>
      <xdr:rowOff>279400</xdr:rowOff>
    </xdr:from>
    <xdr:to>
      <xdr:col>3</xdr:col>
      <xdr:colOff>196850</xdr:colOff>
      <xdr:row>337</xdr:row>
      <xdr:rowOff>498475</xdr:rowOff>
    </xdr:to>
    <xdr:pic>
      <xdr:nvPicPr>
        <xdr:cNvPr id="53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5752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337</xdr:row>
      <xdr:rowOff>279400</xdr:rowOff>
    </xdr:from>
    <xdr:to>
      <xdr:col>3</xdr:col>
      <xdr:colOff>196850</xdr:colOff>
      <xdr:row>337</xdr:row>
      <xdr:rowOff>498475</xdr:rowOff>
    </xdr:to>
    <xdr:pic>
      <xdr:nvPicPr>
        <xdr:cNvPr id="53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5752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337</xdr:row>
      <xdr:rowOff>279400</xdr:rowOff>
    </xdr:from>
    <xdr:to>
      <xdr:col>10</xdr:col>
      <xdr:colOff>196850</xdr:colOff>
      <xdr:row>337</xdr:row>
      <xdr:rowOff>498475</xdr:rowOff>
    </xdr:to>
    <xdr:pic>
      <xdr:nvPicPr>
        <xdr:cNvPr id="53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5752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337</xdr:row>
      <xdr:rowOff>279400</xdr:rowOff>
    </xdr:from>
    <xdr:to>
      <xdr:col>3</xdr:col>
      <xdr:colOff>196850</xdr:colOff>
      <xdr:row>337</xdr:row>
      <xdr:rowOff>498475</xdr:rowOff>
    </xdr:to>
    <xdr:pic>
      <xdr:nvPicPr>
        <xdr:cNvPr id="53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5752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337</xdr:row>
      <xdr:rowOff>279400</xdr:rowOff>
    </xdr:from>
    <xdr:to>
      <xdr:col>3</xdr:col>
      <xdr:colOff>196850</xdr:colOff>
      <xdr:row>337</xdr:row>
      <xdr:rowOff>498475</xdr:rowOff>
    </xdr:to>
    <xdr:pic>
      <xdr:nvPicPr>
        <xdr:cNvPr id="53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5752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337</xdr:row>
      <xdr:rowOff>257175</xdr:rowOff>
    </xdr:from>
    <xdr:to>
      <xdr:col>3</xdr:col>
      <xdr:colOff>514350</xdr:colOff>
      <xdr:row>337</xdr:row>
      <xdr:rowOff>476250</xdr:rowOff>
    </xdr:to>
    <xdr:pic>
      <xdr:nvPicPr>
        <xdr:cNvPr id="53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357301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337</xdr:row>
      <xdr:rowOff>279400</xdr:rowOff>
    </xdr:from>
    <xdr:to>
      <xdr:col>10</xdr:col>
      <xdr:colOff>196850</xdr:colOff>
      <xdr:row>337</xdr:row>
      <xdr:rowOff>498475</xdr:rowOff>
    </xdr:to>
    <xdr:pic>
      <xdr:nvPicPr>
        <xdr:cNvPr id="53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5752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337</xdr:row>
      <xdr:rowOff>257175</xdr:rowOff>
    </xdr:from>
    <xdr:to>
      <xdr:col>10</xdr:col>
      <xdr:colOff>514350</xdr:colOff>
      <xdr:row>337</xdr:row>
      <xdr:rowOff>476250</xdr:rowOff>
    </xdr:to>
    <xdr:pic>
      <xdr:nvPicPr>
        <xdr:cNvPr id="53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357301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337</xdr:row>
      <xdr:rowOff>279400</xdr:rowOff>
    </xdr:from>
    <xdr:to>
      <xdr:col>3</xdr:col>
      <xdr:colOff>196850</xdr:colOff>
      <xdr:row>337</xdr:row>
      <xdr:rowOff>498475</xdr:rowOff>
    </xdr:to>
    <xdr:pic>
      <xdr:nvPicPr>
        <xdr:cNvPr id="53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5752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337</xdr:row>
      <xdr:rowOff>257175</xdr:rowOff>
    </xdr:from>
    <xdr:to>
      <xdr:col>3</xdr:col>
      <xdr:colOff>514350</xdr:colOff>
      <xdr:row>337</xdr:row>
      <xdr:rowOff>476250</xdr:rowOff>
    </xdr:to>
    <xdr:pic>
      <xdr:nvPicPr>
        <xdr:cNvPr id="53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357301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337</xdr:row>
      <xdr:rowOff>279400</xdr:rowOff>
    </xdr:from>
    <xdr:to>
      <xdr:col>3</xdr:col>
      <xdr:colOff>196850</xdr:colOff>
      <xdr:row>337</xdr:row>
      <xdr:rowOff>498475</xdr:rowOff>
    </xdr:to>
    <xdr:pic>
      <xdr:nvPicPr>
        <xdr:cNvPr id="53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5752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337</xdr:row>
      <xdr:rowOff>279400</xdr:rowOff>
    </xdr:from>
    <xdr:to>
      <xdr:col>10</xdr:col>
      <xdr:colOff>196850</xdr:colOff>
      <xdr:row>337</xdr:row>
      <xdr:rowOff>498475</xdr:rowOff>
    </xdr:to>
    <xdr:pic>
      <xdr:nvPicPr>
        <xdr:cNvPr id="53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5752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337</xdr:row>
      <xdr:rowOff>279400</xdr:rowOff>
    </xdr:from>
    <xdr:to>
      <xdr:col>3</xdr:col>
      <xdr:colOff>196850</xdr:colOff>
      <xdr:row>337</xdr:row>
      <xdr:rowOff>498475</xdr:rowOff>
    </xdr:to>
    <xdr:pic>
      <xdr:nvPicPr>
        <xdr:cNvPr id="53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5752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337</xdr:row>
      <xdr:rowOff>279400</xdr:rowOff>
    </xdr:from>
    <xdr:to>
      <xdr:col>3</xdr:col>
      <xdr:colOff>196850</xdr:colOff>
      <xdr:row>337</xdr:row>
      <xdr:rowOff>498475</xdr:rowOff>
    </xdr:to>
    <xdr:pic>
      <xdr:nvPicPr>
        <xdr:cNvPr id="53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5752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337</xdr:row>
      <xdr:rowOff>279400</xdr:rowOff>
    </xdr:from>
    <xdr:to>
      <xdr:col>10</xdr:col>
      <xdr:colOff>196850</xdr:colOff>
      <xdr:row>337</xdr:row>
      <xdr:rowOff>498475</xdr:rowOff>
    </xdr:to>
    <xdr:pic>
      <xdr:nvPicPr>
        <xdr:cNvPr id="53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5752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337</xdr:row>
      <xdr:rowOff>279400</xdr:rowOff>
    </xdr:from>
    <xdr:to>
      <xdr:col>3</xdr:col>
      <xdr:colOff>196850</xdr:colOff>
      <xdr:row>337</xdr:row>
      <xdr:rowOff>498475</xdr:rowOff>
    </xdr:to>
    <xdr:pic>
      <xdr:nvPicPr>
        <xdr:cNvPr id="53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5752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337</xdr:row>
      <xdr:rowOff>228600</xdr:rowOff>
    </xdr:from>
    <xdr:to>
      <xdr:col>3</xdr:col>
      <xdr:colOff>260350</xdr:colOff>
      <xdr:row>337</xdr:row>
      <xdr:rowOff>447675</xdr:rowOff>
    </xdr:to>
    <xdr:pic>
      <xdr:nvPicPr>
        <xdr:cNvPr id="53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357015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337</xdr:row>
      <xdr:rowOff>231775</xdr:rowOff>
    </xdr:from>
    <xdr:to>
      <xdr:col>3</xdr:col>
      <xdr:colOff>539750</xdr:colOff>
      <xdr:row>337</xdr:row>
      <xdr:rowOff>450850</xdr:rowOff>
    </xdr:to>
    <xdr:pic>
      <xdr:nvPicPr>
        <xdr:cNvPr id="53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357047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337</xdr:row>
      <xdr:rowOff>228600</xdr:rowOff>
    </xdr:from>
    <xdr:to>
      <xdr:col>10</xdr:col>
      <xdr:colOff>260350</xdr:colOff>
      <xdr:row>337</xdr:row>
      <xdr:rowOff>447675</xdr:rowOff>
    </xdr:to>
    <xdr:pic>
      <xdr:nvPicPr>
        <xdr:cNvPr id="53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2357015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337</xdr:row>
      <xdr:rowOff>231775</xdr:rowOff>
    </xdr:from>
    <xdr:to>
      <xdr:col>10</xdr:col>
      <xdr:colOff>539750</xdr:colOff>
      <xdr:row>337</xdr:row>
      <xdr:rowOff>450850</xdr:rowOff>
    </xdr:to>
    <xdr:pic>
      <xdr:nvPicPr>
        <xdr:cNvPr id="53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2357047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337</xdr:row>
      <xdr:rowOff>228600</xdr:rowOff>
    </xdr:from>
    <xdr:to>
      <xdr:col>3</xdr:col>
      <xdr:colOff>260350</xdr:colOff>
      <xdr:row>337</xdr:row>
      <xdr:rowOff>447675</xdr:rowOff>
    </xdr:to>
    <xdr:pic>
      <xdr:nvPicPr>
        <xdr:cNvPr id="53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357015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337</xdr:row>
      <xdr:rowOff>231775</xdr:rowOff>
    </xdr:from>
    <xdr:to>
      <xdr:col>3</xdr:col>
      <xdr:colOff>539750</xdr:colOff>
      <xdr:row>337</xdr:row>
      <xdr:rowOff>450850</xdr:rowOff>
    </xdr:to>
    <xdr:pic>
      <xdr:nvPicPr>
        <xdr:cNvPr id="53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357047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337</xdr:row>
      <xdr:rowOff>228600</xdr:rowOff>
    </xdr:from>
    <xdr:to>
      <xdr:col>3</xdr:col>
      <xdr:colOff>260350</xdr:colOff>
      <xdr:row>337</xdr:row>
      <xdr:rowOff>447675</xdr:rowOff>
    </xdr:to>
    <xdr:pic>
      <xdr:nvPicPr>
        <xdr:cNvPr id="53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357015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337</xdr:row>
      <xdr:rowOff>231775</xdr:rowOff>
    </xdr:from>
    <xdr:to>
      <xdr:col>3</xdr:col>
      <xdr:colOff>539750</xdr:colOff>
      <xdr:row>337</xdr:row>
      <xdr:rowOff>450850</xdr:rowOff>
    </xdr:to>
    <xdr:pic>
      <xdr:nvPicPr>
        <xdr:cNvPr id="53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357047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337</xdr:row>
      <xdr:rowOff>228600</xdr:rowOff>
    </xdr:from>
    <xdr:to>
      <xdr:col>10</xdr:col>
      <xdr:colOff>260350</xdr:colOff>
      <xdr:row>337</xdr:row>
      <xdr:rowOff>447675</xdr:rowOff>
    </xdr:to>
    <xdr:pic>
      <xdr:nvPicPr>
        <xdr:cNvPr id="53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2357015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337</xdr:row>
      <xdr:rowOff>231775</xdr:rowOff>
    </xdr:from>
    <xdr:to>
      <xdr:col>10</xdr:col>
      <xdr:colOff>539750</xdr:colOff>
      <xdr:row>337</xdr:row>
      <xdr:rowOff>450850</xdr:rowOff>
    </xdr:to>
    <xdr:pic>
      <xdr:nvPicPr>
        <xdr:cNvPr id="53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2357047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337</xdr:row>
      <xdr:rowOff>228600</xdr:rowOff>
    </xdr:from>
    <xdr:to>
      <xdr:col>3</xdr:col>
      <xdr:colOff>260350</xdr:colOff>
      <xdr:row>337</xdr:row>
      <xdr:rowOff>447675</xdr:rowOff>
    </xdr:to>
    <xdr:pic>
      <xdr:nvPicPr>
        <xdr:cNvPr id="53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357015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337</xdr:row>
      <xdr:rowOff>231775</xdr:rowOff>
    </xdr:from>
    <xdr:to>
      <xdr:col>3</xdr:col>
      <xdr:colOff>539750</xdr:colOff>
      <xdr:row>337</xdr:row>
      <xdr:rowOff>450850</xdr:rowOff>
    </xdr:to>
    <xdr:pic>
      <xdr:nvPicPr>
        <xdr:cNvPr id="53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357047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337</xdr:row>
      <xdr:rowOff>228600</xdr:rowOff>
    </xdr:from>
    <xdr:to>
      <xdr:col>10</xdr:col>
      <xdr:colOff>260350</xdr:colOff>
      <xdr:row>337</xdr:row>
      <xdr:rowOff>447675</xdr:rowOff>
    </xdr:to>
    <xdr:pic>
      <xdr:nvPicPr>
        <xdr:cNvPr id="53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2357015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337</xdr:row>
      <xdr:rowOff>231775</xdr:rowOff>
    </xdr:from>
    <xdr:to>
      <xdr:col>10</xdr:col>
      <xdr:colOff>539750</xdr:colOff>
      <xdr:row>337</xdr:row>
      <xdr:rowOff>450850</xdr:rowOff>
    </xdr:to>
    <xdr:pic>
      <xdr:nvPicPr>
        <xdr:cNvPr id="53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2357047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342</xdr:row>
      <xdr:rowOff>279400</xdr:rowOff>
    </xdr:from>
    <xdr:to>
      <xdr:col>10</xdr:col>
      <xdr:colOff>196850</xdr:colOff>
      <xdr:row>342</xdr:row>
      <xdr:rowOff>498475</xdr:rowOff>
    </xdr:to>
    <xdr:pic>
      <xdr:nvPicPr>
        <xdr:cNvPr id="53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4647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342</xdr:row>
      <xdr:rowOff>257175</xdr:rowOff>
    </xdr:from>
    <xdr:to>
      <xdr:col>10</xdr:col>
      <xdr:colOff>514350</xdr:colOff>
      <xdr:row>342</xdr:row>
      <xdr:rowOff>476250</xdr:rowOff>
    </xdr:to>
    <xdr:pic>
      <xdr:nvPicPr>
        <xdr:cNvPr id="53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4645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342</xdr:row>
      <xdr:rowOff>279400</xdr:rowOff>
    </xdr:from>
    <xdr:to>
      <xdr:col>3</xdr:col>
      <xdr:colOff>196850</xdr:colOff>
      <xdr:row>342</xdr:row>
      <xdr:rowOff>498475</xdr:rowOff>
    </xdr:to>
    <xdr:pic>
      <xdr:nvPicPr>
        <xdr:cNvPr id="53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4647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342</xdr:row>
      <xdr:rowOff>257175</xdr:rowOff>
    </xdr:from>
    <xdr:to>
      <xdr:col>3</xdr:col>
      <xdr:colOff>514350</xdr:colOff>
      <xdr:row>342</xdr:row>
      <xdr:rowOff>476250</xdr:rowOff>
    </xdr:to>
    <xdr:pic>
      <xdr:nvPicPr>
        <xdr:cNvPr id="53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4645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347</xdr:row>
      <xdr:rowOff>279400</xdr:rowOff>
    </xdr:from>
    <xdr:to>
      <xdr:col>10</xdr:col>
      <xdr:colOff>196850</xdr:colOff>
      <xdr:row>347</xdr:row>
      <xdr:rowOff>498475</xdr:rowOff>
    </xdr:to>
    <xdr:pic>
      <xdr:nvPicPr>
        <xdr:cNvPr id="53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5330822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347</xdr:row>
      <xdr:rowOff>257175</xdr:rowOff>
    </xdr:from>
    <xdr:to>
      <xdr:col>10</xdr:col>
      <xdr:colOff>514350</xdr:colOff>
      <xdr:row>347</xdr:row>
      <xdr:rowOff>476250</xdr:rowOff>
    </xdr:to>
    <xdr:pic>
      <xdr:nvPicPr>
        <xdr:cNvPr id="53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5328599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347</xdr:row>
      <xdr:rowOff>279400</xdr:rowOff>
    </xdr:from>
    <xdr:to>
      <xdr:col>3</xdr:col>
      <xdr:colOff>196850</xdr:colOff>
      <xdr:row>347</xdr:row>
      <xdr:rowOff>498475</xdr:rowOff>
    </xdr:to>
    <xdr:pic>
      <xdr:nvPicPr>
        <xdr:cNvPr id="53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5330822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347</xdr:row>
      <xdr:rowOff>257175</xdr:rowOff>
    </xdr:from>
    <xdr:to>
      <xdr:col>3</xdr:col>
      <xdr:colOff>514350</xdr:colOff>
      <xdr:row>347</xdr:row>
      <xdr:rowOff>476250</xdr:rowOff>
    </xdr:to>
    <xdr:pic>
      <xdr:nvPicPr>
        <xdr:cNvPr id="53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5328599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347</xdr:row>
      <xdr:rowOff>279400</xdr:rowOff>
    </xdr:from>
    <xdr:to>
      <xdr:col>10</xdr:col>
      <xdr:colOff>196850</xdr:colOff>
      <xdr:row>347</xdr:row>
      <xdr:rowOff>498475</xdr:rowOff>
    </xdr:to>
    <xdr:pic>
      <xdr:nvPicPr>
        <xdr:cNvPr id="53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5330822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347</xdr:row>
      <xdr:rowOff>257175</xdr:rowOff>
    </xdr:from>
    <xdr:to>
      <xdr:col>10</xdr:col>
      <xdr:colOff>514350</xdr:colOff>
      <xdr:row>347</xdr:row>
      <xdr:rowOff>476250</xdr:rowOff>
    </xdr:to>
    <xdr:pic>
      <xdr:nvPicPr>
        <xdr:cNvPr id="53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5328599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347</xdr:row>
      <xdr:rowOff>279400</xdr:rowOff>
    </xdr:from>
    <xdr:to>
      <xdr:col>3</xdr:col>
      <xdr:colOff>196850</xdr:colOff>
      <xdr:row>347</xdr:row>
      <xdr:rowOff>498475</xdr:rowOff>
    </xdr:to>
    <xdr:pic>
      <xdr:nvPicPr>
        <xdr:cNvPr id="53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5330822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347</xdr:row>
      <xdr:rowOff>257175</xdr:rowOff>
    </xdr:from>
    <xdr:to>
      <xdr:col>3</xdr:col>
      <xdr:colOff>514350</xdr:colOff>
      <xdr:row>347</xdr:row>
      <xdr:rowOff>476250</xdr:rowOff>
    </xdr:to>
    <xdr:pic>
      <xdr:nvPicPr>
        <xdr:cNvPr id="53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5328599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3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351</xdr:row>
      <xdr:rowOff>257175</xdr:rowOff>
    </xdr:from>
    <xdr:to>
      <xdr:col>10</xdr:col>
      <xdr:colOff>514350</xdr:colOff>
      <xdr:row>351</xdr:row>
      <xdr:rowOff>476250</xdr:rowOff>
    </xdr:to>
    <xdr:pic>
      <xdr:nvPicPr>
        <xdr:cNvPr id="53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13374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3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351</xdr:row>
      <xdr:rowOff>257175</xdr:rowOff>
    </xdr:from>
    <xdr:to>
      <xdr:col>3</xdr:col>
      <xdr:colOff>514350</xdr:colOff>
      <xdr:row>351</xdr:row>
      <xdr:rowOff>476250</xdr:rowOff>
    </xdr:to>
    <xdr:pic>
      <xdr:nvPicPr>
        <xdr:cNvPr id="53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13374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3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351</xdr:row>
      <xdr:rowOff>257175</xdr:rowOff>
    </xdr:from>
    <xdr:to>
      <xdr:col>10</xdr:col>
      <xdr:colOff>514350</xdr:colOff>
      <xdr:row>351</xdr:row>
      <xdr:rowOff>476250</xdr:rowOff>
    </xdr:to>
    <xdr:pic>
      <xdr:nvPicPr>
        <xdr:cNvPr id="53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13374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3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351</xdr:row>
      <xdr:rowOff>257175</xdr:rowOff>
    </xdr:from>
    <xdr:to>
      <xdr:col>3</xdr:col>
      <xdr:colOff>514350</xdr:colOff>
      <xdr:row>351</xdr:row>
      <xdr:rowOff>476250</xdr:rowOff>
    </xdr:to>
    <xdr:pic>
      <xdr:nvPicPr>
        <xdr:cNvPr id="53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13374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3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351</xdr:row>
      <xdr:rowOff>257175</xdr:rowOff>
    </xdr:from>
    <xdr:to>
      <xdr:col>10</xdr:col>
      <xdr:colOff>514350</xdr:colOff>
      <xdr:row>351</xdr:row>
      <xdr:rowOff>476250</xdr:rowOff>
    </xdr:to>
    <xdr:pic>
      <xdr:nvPicPr>
        <xdr:cNvPr id="53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13374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3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351</xdr:row>
      <xdr:rowOff>257175</xdr:rowOff>
    </xdr:from>
    <xdr:to>
      <xdr:col>3</xdr:col>
      <xdr:colOff>514350</xdr:colOff>
      <xdr:row>351</xdr:row>
      <xdr:rowOff>476250</xdr:rowOff>
    </xdr:to>
    <xdr:pic>
      <xdr:nvPicPr>
        <xdr:cNvPr id="53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13374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3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351</xdr:row>
      <xdr:rowOff>257175</xdr:rowOff>
    </xdr:from>
    <xdr:to>
      <xdr:col>10</xdr:col>
      <xdr:colOff>514350</xdr:colOff>
      <xdr:row>351</xdr:row>
      <xdr:rowOff>476250</xdr:rowOff>
    </xdr:to>
    <xdr:pic>
      <xdr:nvPicPr>
        <xdr:cNvPr id="53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13374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3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351</xdr:row>
      <xdr:rowOff>257175</xdr:rowOff>
    </xdr:from>
    <xdr:to>
      <xdr:col>3</xdr:col>
      <xdr:colOff>514350</xdr:colOff>
      <xdr:row>351</xdr:row>
      <xdr:rowOff>476250</xdr:rowOff>
    </xdr:to>
    <xdr:pic>
      <xdr:nvPicPr>
        <xdr:cNvPr id="53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13374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3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351</xdr:row>
      <xdr:rowOff>257175</xdr:rowOff>
    </xdr:from>
    <xdr:to>
      <xdr:col>3</xdr:col>
      <xdr:colOff>514350</xdr:colOff>
      <xdr:row>351</xdr:row>
      <xdr:rowOff>476250</xdr:rowOff>
    </xdr:to>
    <xdr:pic>
      <xdr:nvPicPr>
        <xdr:cNvPr id="53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13374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3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351</xdr:row>
      <xdr:rowOff>257175</xdr:rowOff>
    </xdr:from>
    <xdr:to>
      <xdr:col>10</xdr:col>
      <xdr:colOff>514350</xdr:colOff>
      <xdr:row>351</xdr:row>
      <xdr:rowOff>476250</xdr:rowOff>
    </xdr:to>
    <xdr:pic>
      <xdr:nvPicPr>
        <xdr:cNvPr id="53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13374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3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351</xdr:row>
      <xdr:rowOff>257175</xdr:rowOff>
    </xdr:from>
    <xdr:to>
      <xdr:col>3</xdr:col>
      <xdr:colOff>514350</xdr:colOff>
      <xdr:row>351</xdr:row>
      <xdr:rowOff>476250</xdr:rowOff>
    </xdr:to>
    <xdr:pic>
      <xdr:nvPicPr>
        <xdr:cNvPr id="53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13374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3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351</xdr:row>
      <xdr:rowOff>257175</xdr:rowOff>
    </xdr:from>
    <xdr:to>
      <xdr:col>3</xdr:col>
      <xdr:colOff>514350</xdr:colOff>
      <xdr:row>351</xdr:row>
      <xdr:rowOff>476250</xdr:rowOff>
    </xdr:to>
    <xdr:pic>
      <xdr:nvPicPr>
        <xdr:cNvPr id="53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13374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3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351</xdr:row>
      <xdr:rowOff>257175</xdr:rowOff>
    </xdr:from>
    <xdr:to>
      <xdr:col>10</xdr:col>
      <xdr:colOff>514350</xdr:colOff>
      <xdr:row>351</xdr:row>
      <xdr:rowOff>476250</xdr:rowOff>
    </xdr:to>
    <xdr:pic>
      <xdr:nvPicPr>
        <xdr:cNvPr id="53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13374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3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351</xdr:row>
      <xdr:rowOff>257175</xdr:rowOff>
    </xdr:from>
    <xdr:to>
      <xdr:col>3</xdr:col>
      <xdr:colOff>514350</xdr:colOff>
      <xdr:row>351</xdr:row>
      <xdr:rowOff>476250</xdr:rowOff>
    </xdr:to>
    <xdr:pic>
      <xdr:nvPicPr>
        <xdr:cNvPr id="53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13374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351</xdr:row>
      <xdr:rowOff>257175</xdr:rowOff>
    </xdr:from>
    <xdr:to>
      <xdr:col>3</xdr:col>
      <xdr:colOff>514350</xdr:colOff>
      <xdr:row>351</xdr:row>
      <xdr:rowOff>476250</xdr:rowOff>
    </xdr:to>
    <xdr:pic>
      <xdr:nvPicPr>
        <xdr:cNvPr id="54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13374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4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351</xdr:row>
      <xdr:rowOff>257175</xdr:rowOff>
    </xdr:from>
    <xdr:to>
      <xdr:col>10</xdr:col>
      <xdr:colOff>514350</xdr:colOff>
      <xdr:row>351</xdr:row>
      <xdr:rowOff>476250</xdr:rowOff>
    </xdr:to>
    <xdr:pic>
      <xdr:nvPicPr>
        <xdr:cNvPr id="54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13374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351</xdr:row>
      <xdr:rowOff>257175</xdr:rowOff>
    </xdr:from>
    <xdr:to>
      <xdr:col>3</xdr:col>
      <xdr:colOff>514350</xdr:colOff>
      <xdr:row>351</xdr:row>
      <xdr:rowOff>476250</xdr:rowOff>
    </xdr:to>
    <xdr:pic>
      <xdr:nvPicPr>
        <xdr:cNvPr id="54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13374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351</xdr:row>
      <xdr:rowOff>257175</xdr:rowOff>
    </xdr:from>
    <xdr:to>
      <xdr:col>3</xdr:col>
      <xdr:colOff>514350</xdr:colOff>
      <xdr:row>351</xdr:row>
      <xdr:rowOff>476250</xdr:rowOff>
    </xdr:to>
    <xdr:pic>
      <xdr:nvPicPr>
        <xdr:cNvPr id="54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13374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4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4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4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4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4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4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4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351</xdr:row>
      <xdr:rowOff>257175</xdr:rowOff>
    </xdr:from>
    <xdr:to>
      <xdr:col>3</xdr:col>
      <xdr:colOff>514350</xdr:colOff>
      <xdr:row>351</xdr:row>
      <xdr:rowOff>476250</xdr:rowOff>
    </xdr:to>
    <xdr:pic>
      <xdr:nvPicPr>
        <xdr:cNvPr id="54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13374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4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351</xdr:row>
      <xdr:rowOff>257175</xdr:rowOff>
    </xdr:from>
    <xdr:to>
      <xdr:col>10</xdr:col>
      <xdr:colOff>514350</xdr:colOff>
      <xdr:row>351</xdr:row>
      <xdr:rowOff>476250</xdr:rowOff>
    </xdr:to>
    <xdr:pic>
      <xdr:nvPicPr>
        <xdr:cNvPr id="54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13374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351</xdr:row>
      <xdr:rowOff>257175</xdr:rowOff>
    </xdr:from>
    <xdr:to>
      <xdr:col>3</xdr:col>
      <xdr:colOff>514350</xdr:colOff>
      <xdr:row>351</xdr:row>
      <xdr:rowOff>476250</xdr:rowOff>
    </xdr:to>
    <xdr:pic>
      <xdr:nvPicPr>
        <xdr:cNvPr id="54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13374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4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4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4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4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4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4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4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351</xdr:row>
      <xdr:rowOff>257175</xdr:rowOff>
    </xdr:from>
    <xdr:to>
      <xdr:col>3</xdr:col>
      <xdr:colOff>514350</xdr:colOff>
      <xdr:row>351</xdr:row>
      <xdr:rowOff>476250</xdr:rowOff>
    </xdr:to>
    <xdr:pic>
      <xdr:nvPicPr>
        <xdr:cNvPr id="54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13374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4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351</xdr:row>
      <xdr:rowOff>257175</xdr:rowOff>
    </xdr:from>
    <xdr:to>
      <xdr:col>10</xdr:col>
      <xdr:colOff>514350</xdr:colOff>
      <xdr:row>351</xdr:row>
      <xdr:rowOff>476250</xdr:rowOff>
    </xdr:to>
    <xdr:pic>
      <xdr:nvPicPr>
        <xdr:cNvPr id="54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13374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351</xdr:row>
      <xdr:rowOff>257175</xdr:rowOff>
    </xdr:from>
    <xdr:to>
      <xdr:col>3</xdr:col>
      <xdr:colOff>514350</xdr:colOff>
      <xdr:row>351</xdr:row>
      <xdr:rowOff>476250</xdr:rowOff>
    </xdr:to>
    <xdr:pic>
      <xdr:nvPicPr>
        <xdr:cNvPr id="54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13374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4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4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4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4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4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351</xdr:row>
      <xdr:rowOff>257175</xdr:rowOff>
    </xdr:from>
    <xdr:to>
      <xdr:col>3</xdr:col>
      <xdr:colOff>514350</xdr:colOff>
      <xdr:row>351</xdr:row>
      <xdr:rowOff>476250</xdr:rowOff>
    </xdr:to>
    <xdr:pic>
      <xdr:nvPicPr>
        <xdr:cNvPr id="54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13374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4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351</xdr:row>
      <xdr:rowOff>257175</xdr:rowOff>
    </xdr:from>
    <xdr:to>
      <xdr:col>10</xdr:col>
      <xdr:colOff>514350</xdr:colOff>
      <xdr:row>351</xdr:row>
      <xdr:rowOff>476250</xdr:rowOff>
    </xdr:to>
    <xdr:pic>
      <xdr:nvPicPr>
        <xdr:cNvPr id="54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13374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351</xdr:row>
      <xdr:rowOff>257175</xdr:rowOff>
    </xdr:from>
    <xdr:to>
      <xdr:col>3</xdr:col>
      <xdr:colOff>514350</xdr:colOff>
      <xdr:row>351</xdr:row>
      <xdr:rowOff>476250</xdr:rowOff>
    </xdr:to>
    <xdr:pic>
      <xdr:nvPicPr>
        <xdr:cNvPr id="54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13374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4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4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4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351</xdr:row>
      <xdr:rowOff>257175</xdr:rowOff>
    </xdr:from>
    <xdr:to>
      <xdr:col>3</xdr:col>
      <xdr:colOff>514350</xdr:colOff>
      <xdr:row>351</xdr:row>
      <xdr:rowOff>476250</xdr:rowOff>
    </xdr:to>
    <xdr:pic>
      <xdr:nvPicPr>
        <xdr:cNvPr id="54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13374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4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351</xdr:row>
      <xdr:rowOff>257175</xdr:rowOff>
    </xdr:from>
    <xdr:to>
      <xdr:col>10</xdr:col>
      <xdr:colOff>514350</xdr:colOff>
      <xdr:row>351</xdr:row>
      <xdr:rowOff>476250</xdr:rowOff>
    </xdr:to>
    <xdr:pic>
      <xdr:nvPicPr>
        <xdr:cNvPr id="54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13374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351</xdr:row>
      <xdr:rowOff>257175</xdr:rowOff>
    </xdr:from>
    <xdr:to>
      <xdr:col>3</xdr:col>
      <xdr:colOff>514350</xdr:colOff>
      <xdr:row>351</xdr:row>
      <xdr:rowOff>476250</xdr:rowOff>
    </xdr:to>
    <xdr:pic>
      <xdr:nvPicPr>
        <xdr:cNvPr id="54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13374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4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4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5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5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5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5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5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5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5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5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5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5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5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5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5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5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351</xdr:row>
      <xdr:rowOff>257175</xdr:rowOff>
    </xdr:from>
    <xdr:to>
      <xdr:col>3</xdr:col>
      <xdr:colOff>514350</xdr:colOff>
      <xdr:row>351</xdr:row>
      <xdr:rowOff>476250</xdr:rowOff>
    </xdr:to>
    <xdr:pic>
      <xdr:nvPicPr>
        <xdr:cNvPr id="55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13374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5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351</xdr:row>
      <xdr:rowOff>257175</xdr:rowOff>
    </xdr:from>
    <xdr:to>
      <xdr:col>10</xdr:col>
      <xdr:colOff>514350</xdr:colOff>
      <xdr:row>351</xdr:row>
      <xdr:rowOff>476250</xdr:rowOff>
    </xdr:to>
    <xdr:pic>
      <xdr:nvPicPr>
        <xdr:cNvPr id="55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13374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5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351</xdr:row>
      <xdr:rowOff>257175</xdr:rowOff>
    </xdr:from>
    <xdr:to>
      <xdr:col>3</xdr:col>
      <xdr:colOff>514350</xdr:colOff>
      <xdr:row>351</xdr:row>
      <xdr:rowOff>476250</xdr:rowOff>
    </xdr:to>
    <xdr:pic>
      <xdr:nvPicPr>
        <xdr:cNvPr id="55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13374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5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5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5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5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351</xdr:row>
      <xdr:rowOff>279400</xdr:rowOff>
    </xdr:from>
    <xdr:to>
      <xdr:col>10</xdr:col>
      <xdr:colOff>196850</xdr:colOff>
      <xdr:row>351</xdr:row>
      <xdr:rowOff>498475</xdr:rowOff>
    </xdr:to>
    <xdr:pic>
      <xdr:nvPicPr>
        <xdr:cNvPr id="55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351</xdr:row>
      <xdr:rowOff>279400</xdr:rowOff>
    </xdr:from>
    <xdr:to>
      <xdr:col>3</xdr:col>
      <xdr:colOff>196850</xdr:colOff>
      <xdr:row>351</xdr:row>
      <xdr:rowOff>498475</xdr:rowOff>
    </xdr:to>
    <xdr:pic>
      <xdr:nvPicPr>
        <xdr:cNvPr id="55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13396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351</xdr:row>
      <xdr:rowOff>228600</xdr:rowOff>
    </xdr:from>
    <xdr:to>
      <xdr:col>3</xdr:col>
      <xdr:colOff>260350</xdr:colOff>
      <xdr:row>351</xdr:row>
      <xdr:rowOff>447675</xdr:rowOff>
    </xdr:to>
    <xdr:pic>
      <xdr:nvPicPr>
        <xdr:cNvPr id="55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133458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351</xdr:row>
      <xdr:rowOff>231775</xdr:rowOff>
    </xdr:from>
    <xdr:to>
      <xdr:col>3</xdr:col>
      <xdr:colOff>539750</xdr:colOff>
      <xdr:row>351</xdr:row>
      <xdr:rowOff>450850</xdr:rowOff>
    </xdr:to>
    <xdr:pic>
      <xdr:nvPicPr>
        <xdr:cNvPr id="55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133489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351</xdr:row>
      <xdr:rowOff>228600</xdr:rowOff>
    </xdr:from>
    <xdr:to>
      <xdr:col>10</xdr:col>
      <xdr:colOff>260350</xdr:colOff>
      <xdr:row>351</xdr:row>
      <xdr:rowOff>447675</xdr:rowOff>
    </xdr:to>
    <xdr:pic>
      <xdr:nvPicPr>
        <xdr:cNvPr id="55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2133458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351</xdr:row>
      <xdr:rowOff>231775</xdr:rowOff>
    </xdr:from>
    <xdr:to>
      <xdr:col>10</xdr:col>
      <xdr:colOff>539750</xdr:colOff>
      <xdr:row>351</xdr:row>
      <xdr:rowOff>450850</xdr:rowOff>
    </xdr:to>
    <xdr:pic>
      <xdr:nvPicPr>
        <xdr:cNvPr id="55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2133489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351</xdr:row>
      <xdr:rowOff>228600</xdr:rowOff>
    </xdr:from>
    <xdr:to>
      <xdr:col>3</xdr:col>
      <xdr:colOff>260350</xdr:colOff>
      <xdr:row>351</xdr:row>
      <xdr:rowOff>447675</xdr:rowOff>
    </xdr:to>
    <xdr:pic>
      <xdr:nvPicPr>
        <xdr:cNvPr id="55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133458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351</xdr:row>
      <xdr:rowOff>231775</xdr:rowOff>
    </xdr:from>
    <xdr:to>
      <xdr:col>3</xdr:col>
      <xdr:colOff>539750</xdr:colOff>
      <xdr:row>351</xdr:row>
      <xdr:rowOff>450850</xdr:rowOff>
    </xdr:to>
    <xdr:pic>
      <xdr:nvPicPr>
        <xdr:cNvPr id="55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133489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351</xdr:row>
      <xdr:rowOff>228600</xdr:rowOff>
    </xdr:from>
    <xdr:to>
      <xdr:col>3</xdr:col>
      <xdr:colOff>260350</xdr:colOff>
      <xdr:row>351</xdr:row>
      <xdr:rowOff>447675</xdr:rowOff>
    </xdr:to>
    <xdr:pic>
      <xdr:nvPicPr>
        <xdr:cNvPr id="55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133458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351</xdr:row>
      <xdr:rowOff>231775</xdr:rowOff>
    </xdr:from>
    <xdr:to>
      <xdr:col>3</xdr:col>
      <xdr:colOff>539750</xdr:colOff>
      <xdr:row>351</xdr:row>
      <xdr:rowOff>450850</xdr:rowOff>
    </xdr:to>
    <xdr:pic>
      <xdr:nvPicPr>
        <xdr:cNvPr id="55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133489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351</xdr:row>
      <xdr:rowOff>228600</xdr:rowOff>
    </xdr:from>
    <xdr:to>
      <xdr:col>10</xdr:col>
      <xdr:colOff>260350</xdr:colOff>
      <xdr:row>351</xdr:row>
      <xdr:rowOff>447675</xdr:rowOff>
    </xdr:to>
    <xdr:pic>
      <xdr:nvPicPr>
        <xdr:cNvPr id="55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2133458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351</xdr:row>
      <xdr:rowOff>231775</xdr:rowOff>
    </xdr:from>
    <xdr:to>
      <xdr:col>10</xdr:col>
      <xdr:colOff>539750</xdr:colOff>
      <xdr:row>351</xdr:row>
      <xdr:rowOff>450850</xdr:rowOff>
    </xdr:to>
    <xdr:pic>
      <xdr:nvPicPr>
        <xdr:cNvPr id="55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2133489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351</xdr:row>
      <xdr:rowOff>228600</xdr:rowOff>
    </xdr:from>
    <xdr:to>
      <xdr:col>3</xdr:col>
      <xdr:colOff>260350</xdr:colOff>
      <xdr:row>351</xdr:row>
      <xdr:rowOff>447675</xdr:rowOff>
    </xdr:to>
    <xdr:pic>
      <xdr:nvPicPr>
        <xdr:cNvPr id="55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133458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351</xdr:row>
      <xdr:rowOff>287804</xdr:rowOff>
    </xdr:from>
    <xdr:to>
      <xdr:col>3</xdr:col>
      <xdr:colOff>465044</xdr:colOff>
      <xdr:row>351</xdr:row>
      <xdr:rowOff>506879</xdr:rowOff>
    </xdr:to>
    <xdr:pic>
      <xdr:nvPicPr>
        <xdr:cNvPr id="55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0528" y="2134050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351</xdr:row>
      <xdr:rowOff>228600</xdr:rowOff>
    </xdr:from>
    <xdr:to>
      <xdr:col>10</xdr:col>
      <xdr:colOff>260350</xdr:colOff>
      <xdr:row>351</xdr:row>
      <xdr:rowOff>447675</xdr:rowOff>
    </xdr:to>
    <xdr:pic>
      <xdr:nvPicPr>
        <xdr:cNvPr id="55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2133458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351</xdr:row>
      <xdr:rowOff>231775</xdr:rowOff>
    </xdr:from>
    <xdr:to>
      <xdr:col>10</xdr:col>
      <xdr:colOff>539750</xdr:colOff>
      <xdr:row>351</xdr:row>
      <xdr:rowOff>450850</xdr:rowOff>
    </xdr:to>
    <xdr:pic>
      <xdr:nvPicPr>
        <xdr:cNvPr id="55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2133489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356</xdr:row>
      <xdr:rowOff>279400</xdr:rowOff>
    </xdr:from>
    <xdr:to>
      <xdr:col>10</xdr:col>
      <xdr:colOff>196850</xdr:colOff>
      <xdr:row>356</xdr:row>
      <xdr:rowOff>498475</xdr:rowOff>
    </xdr:to>
    <xdr:pic>
      <xdr:nvPicPr>
        <xdr:cNvPr id="55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56875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356</xdr:row>
      <xdr:rowOff>257175</xdr:rowOff>
    </xdr:from>
    <xdr:to>
      <xdr:col>10</xdr:col>
      <xdr:colOff>514350</xdr:colOff>
      <xdr:row>356</xdr:row>
      <xdr:rowOff>476250</xdr:rowOff>
    </xdr:to>
    <xdr:pic>
      <xdr:nvPicPr>
        <xdr:cNvPr id="55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568532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356</xdr:row>
      <xdr:rowOff>279400</xdr:rowOff>
    </xdr:from>
    <xdr:to>
      <xdr:col>3</xdr:col>
      <xdr:colOff>196850</xdr:colOff>
      <xdr:row>356</xdr:row>
      <xdr:rowOff>498475</xdr:rowOff>
    </xdr:to>
    <xdr:pic>
      <xdr:nvPicPr>
        <xdr:cNvPr id="55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56875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356</xdr:row>
      <xdr:rowOff>257175</xdr:rowOff>
    </xdr:from>
    <xdr:to>
      <xdr:col>3</xdr:col>
      <xdr:colOff>514350</xdr:colOff>
      <xdr:row>356</xdr:row>
      <xdr:rowOff>476250</xdr:rowOff>
    </xdr:to>
    <xdr:pic>
      <xdr:nvPicPr>
        <xdr:cNvPr id="55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568532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356</xdr:row>
      <xdr:rowOff>279400</xdr:rowOff>
    </xdr:from>
    <xdr:to>
      <xdr:col>10</xdr:col>
      <xdr:colOff>196850</xdr:colOff>
      <xdr:row>356</xdr:row>
      <xdr:rowOff>498475</xdr:rowOff>
    </xdr:to>
    <xdr:pic>
      <xdr:nvPicPr>
        <xdr:cNvPr id="55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56875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356</xdr:row>
      <xdr:rowOff>257175</xdr:rowOff>
    </xdr:from>
    <xdr:to>
      <xdr:col>10</xdr:col>
      <xdr:colOff>514350</xdr:colOff>
      <xdr:row>356</xdr:row>
      <xdr:rowOff>476250</xdr:rowOff>
    </xdr:to>
    <xdr:pic>
      <xdr:nvPicPr>
        <xdr:cNvPr id="55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568532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356</xdr:row>
      <xdr:rowOff>279400</xdr:rowOff>
    </xdr:from>
    <xdr:to>
      <xdr:col>3</xdr:col>
      <xdr:colOff>196850</xdr:colOff>
      <xdr:row>356</xdr:row>
      <xdr:rowOff>498475</xdr:rowOff>
    </xdr:to>
    <xdr:pic>
      <xdr:nvPicPr>
        <xdr:cNvPr id="55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56875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356</xdr:row>
      <xdr:rowOff>257175</xdr:rowOff>
    </xdr:from>
    <xdr:to>
      <xdr:col>3</xdr:col>
      <xdr:colOff>514350</xdr:colOff>
      <xdr:row>356</xdr:row>
      <xdr:rowOff>476250</xdr:rowOff>
    </xdr:to>
    <xdr:pic>
      <xdr:nvPicPr>
        <xdr:cNvPr id="55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568532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361</xdr:row>
      <xdr:rowOff>279400</xdr:rowOff>
    </xdr:from>
    <xdr:to>
      <xdr:col>10</xdr:col>
      <xdr:colOff>196850</xdr:colOff>
      <xdr:row>361</xdr:row>
      <xdr:rowOff>498475</xdr:rowOff>
    </xdr:to>
    <xdr:pic>
      <xdr:nvPicPr>
        <xdr:cNvPr id="55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5330822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361</xdr:row>
      <xdr:rowOff>257175</xdr:rowOff>
    </xdr:from>
    <xdr:to>
      <xdr:col>10</xdr:col>
      <xdr:colOff>514350</xdr:colOff>
      <xdr:row>361</xdr:row>
      <xdr:rowOff>476250</xdr:rowOff>
    </xdr:to>
    <xdr:pic>
      <xdr:nvPicPr>
        <xdr:cNvPr id="55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5328599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361</xdr:row>
      <xdr:rowOff>279400</xdr:rowOff>
    </xdr:from>
    <xdr:to>
      <xdr:col>3</xdr:col>
      <xdr:colOff>196850</xdr:colOff>
      <xdr:row>361</xdr:row>
      <xdr:rowOff>498475</xdr:rowOff>
    </xdr:to>
    <xdr:pic>
      <xdr:nvPicPr>
        <xdr:cNvPr id="55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5330822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361</xdr:row>
      <xdr:rowOff>257175</xdr:rowOff>
    </xdr:from>
    <xdr:to>
      <xdr:col>3</xdr:col>
      <xdr:colOff>514350</xdr:colOff>
      <xdr:row>361</xdr:row>
      <xdr:rowOff>476250</xdr:rowOff>
    </xdr:to>
    <xdr:pic>
      <xdr:nvPicPr>
        <xdr:cNvPr id="55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5328599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361</xdr:row>
      <xdr:rowOff>279400</xdr:rowOff>
    </xdr:from>
    <xdr:to>
      <xdr:col>10</xdr:col>
      <xdr:colOff>196850</xdr:colOff>
      <xdr:row>361</xdr:row>
      <xdr:rowOff>498475</xdr:rowOff>
    </xdr:to>
    <xdr:pic>
      <xdr:nvPicPr>
        <xdr:cNvPr id="55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5330822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361</xdr:row>
      <xdr:rowOff>257175</xdr:rowOff>
    </xdr:from>
    <xdr:to>
      <xdr:col>10</xdr:col>
      <xdr:colOff>514350</xdr:colOff>
      <xdr:row>361</xdr:row>
      <xdr:rowOff>476250</xdr:rowOff>
    </xdr:to>
    <xdr:pic>
      <xdr:nvPicPr>
        <xdr:cNvPr id="55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5328599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361</xdr:row>
      <xdr:rowOff>279400</xdr:rowOff>
    </xdr:from>
    <xdr:to>
      <xdr:col>3</xdr:col>
      <xdr:colOff>196850</xdr:colOff>
      <xdr:row>361</xdr:row>
      <xdr:rowOff>498475</xdr:rowOff>
    </xdr:to>
    <xdr:pic>
      <xdr:nvPicPr>
        <xdr:cNvPr id="55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5330822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361</xdr:row>
      <xdr:rowOff>257175</xdr:rowOff>
    </xdr:from>
    <xdr:to>
      <xdr:col>3</xdr:col>
      <xdr:colOff>514350</xdr:colOff>
      <xdr:row>361</xdr:row>
      <xdr:rowOff>476250</xdr:rowOff>
    </xdr:to>
    <xdr:pic>
      <xdr:nvPicPr>
        <xdr:cNvPr id="55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5328599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366</xdr:row>
      <xdr:rowOff>279400</xdr:rowOff>
    </xdr:from>
    <xdr:to>
      <xdr:col>10</xdr:col>
      <xdr:colOff>196850</xdr:colOff>
      <xdr:row>366</xdr:row>
      <xdr:rowOff>498475</xdr:rowOff>
    </xdr:to>
    <xdr:pic>
      <xdr:nvPicPr>
        <xdr:cNvPr id="55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6348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366</xdr:row>
      <xdr:rowOff>257175</xdr:rowOff>
    </xdr:from>
    <xdr:to>
      <xdr:col>10</xdr:col>
      <xdr:colOff>514350</xdr:colOff>
      <xdr:row>366</xdr:row>
      <xdr:rowOff>476250</xdr:rowOff>
    </xdr:to>
    <xdr:pic>
      <xdr:nvPicPr>
        <xdr:cNvPr id="55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63464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366</xdr:row>
      <xdr:rowOff>279400</xdr:rowOff>
    </xdr:from>
    <xdr:to>
      <xdr:col>3</xdr:col>
      <xdr:colOff>196850</xdr:colOff>
      <xdr:row>366</xdr:row>
      <xdr:rowOff>498475</xdr:rowOff>
    </xdr:to>
    <xdr:pic>
      <xdr:nvPicPr>
        <xdr:cNvPr id="55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6348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366</xdr:row>
      <xdr:rowOff>257175</xdr:rowOff>
    </xdr:from>
    <xdr:to>
      <xdr:col>3</xdr:col>
      <xdr:colOff>514350</xdr:colOff>
      <xdr:row>366</xdr:row>
      <xdr:rowOff>476250</xdr:rowOff>
    </xdr:to>
    <xdr:pic>
      <xdr:nvPicPr>
        <xdr:cNvPr id="55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63464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366</xdr:row>
      <xdr:rowOff>279400</xdr:rowOff>
    </xdr:from>
    <xdr:to>
      <xdr:col>10</xdr:col>
      <xdr:colOff>196850</xdr:colOff>
      <xdr:row>366</xdr:row>
      <xdr:rowOff>498475</xdr:rowOff>
    </xdr:to>
    <xdr:pic>
      <xdr:nvPicPr>
        <xdr:cNvPr id="55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6348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366</xdr:row>
      <xdr:rowOff>257175</xdr:rowOff>
    </xdr:from>
    <xdr:to>
      <xdr:col>10</xdr:col>
      <xdr:colOff>514350</xdr:colOff>
      <xdr:row>366</xdr:row>
      <xdr:rowOff>476250</xdr:rowOff>
    </xdr:to>
    <xdr:pic>
      <xdr:nvPicPr>
        <xdr:cNvPr id="55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63464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366</xdr:row>
      <xdr:rowOff>279400</xdr:rowOff>
    </xdr:from>
    <xdr:to>
      <xdr:col>3</xdr:col>
      <xdr:colOff>196850</xdr:colOff>
      <xdr:row>366</xdr:row>
      <xdr:rowOff>498475</xdr:rowOff>
    </xdr:to>
    <xdr:pic>
      <xdr:nvPicPr>
        <xdr:cNvPr id="55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6348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366</xdr:row>
      <xdr:rowOff>257175</xdr:rowOff>
    </xdr:from>
    <xdr:to>
      <xdr:col>3</xdr:col>
      <xdr:colOff>514350</xdr:colOff>
      <xdr:row>366</xdr:row>
      <xdr:rowOff>476250</xdr:rowOff>
    </xdr:to>
    <xdr:pic>
      <xdr:nvPicPr>
        <xdr:cNvPr id="55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63464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371</xdr:row>
      <xdr:rowOff>279400</xdr:rowOff>
    </xdr:from>
    <xdr:to>
      <xdr:col>10</xdr:col>
      <xdr:colOff>196850</xdr:colOff>
      <xdr:row>371</xdr:row>
      <xdr:rowOff>498475</xdr:rowOff>
    </xdr:to>
    <xdr:pic>
      <xdr:nvPicPr>
        <xdr:cNvPr id="55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666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371</xdr:row>
      <xdr:rowOff>257175</xdr:rowOff>
    </xdr:from>
    <xdr:to>
      <xdr:col>10</xdr:col>
      <xdr:colOff>514350</xdr:colOff>
      <xdr:row>371</xdr:row>
      <xdr:rowOff>476250</xdr:rowOff>
    </xdr:to>
    <xdr:pic>
      <xdr:nvPicPr>
        <xdr:cNvPr id="55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6660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371</xdr:row>
      <xdr:rowOff>279400</xdr:rowOff>
    </xdr:from>
    <xdr:to>
      <xdr:col>3</xdr:col>
      <xdr:colOff>196850</xdr:colOff>
      <xdr:row>371</xdr:row>
      <xdr:rowOff>498475</xdr:rowOff>
    </xdr:to>
    <xdr:pic>
      <xdr:nvPicPr>
        <xdr:cNvPr id="55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666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371</xdr:row>
      <xdr:rowOff>257175</xdr:rowOff>
    </xdr:from>
    <xdr:to>
      <xdr:col>3</xdr:col>
      <xdr:colOff>514350</xdr:colOff>
      <xdr:row>371</xdr:row>
      <xdr:rowOff>476250</xdr:rowOff>
    </xdr:to>
    <xdr:pic>
      <xdr:nvPicPr>
        <xdr:cNvPr id="55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6660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371</xdr:row>
      <xdr:rowOff>279400</xdr:rowOff>
    </xdr:from>
    <xdr:to>
      <xdr:col>10</xdr:col>
      <xdr:colOff>196850</xdr:colOff>
      <xdr:row>371</xdr:row>
      <xdr:rowOff>498475</xdr:rowOff>
    </xdr:to>
    <xdr:pic>
      <xdr:nvPicPr>
        <xdr:cNvPr id="55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666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371</xdr:row>
      <xdr:rowOff>257175</xdr:rowOff>
    </xdr:from>
    <xdr:to>
      <xdr:col>10</xdr:col>
      <xdr:colOff>514350</xdr:colOff>
      <xdr:row>371</xdr:row>
      <xdr:rowOff>476250</xdr:rowOff>
    </xdr:to>
    <xdr:pic>
      <xdr:nvPicPr>
        <xdr:cNvPr id="55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6660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371</xdr:row>
      <xdr:rowOff>279400</xdr:rowOff>
    </xdr:from>
    <xdr:to>
      <xdr:col>3</xdr:col>
      <xdr:colOff>196850</xdr:colOff>
      <xdr:row>371</xdr:row>
      <xdr:rowOff>498475</xdr:rowOff>
    </xdr:to>
    <xdr:pic>
      <xdr:nvPicPr>
        <xdr:cNvPr id="55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666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371</xdr:row>
      <xdr:rowOff>257175</xdr:rowOff>
    </xdr:from>
    <xdr:to>
      <xdr:col>3</xdr:col>
      <xdr:colOff>514350</xdr:colOff>
      <xdr:row>371</xdr:row>
      <xdr:rowOff>476250</xdr:rowOff>
    </xdr:to>
    <xdr:pic>
      <xdr:nvPicPr>
        <xdr:cNvPr id="55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6660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371</xdr:row>
      <xdr:rowOff>279400</xdr:rowOff>
    </xdr:from>
    <xdr:to>
      <xdr:col>10</xdr:col>
      <xdr:colOff>196850</xdr:colOff>
      <xdr:row>371</xdr:row>
      <xdr:rowOff>498475</xdr:rowOff>
    </xdr:to>
    <xdr:pic>
      <xdr:nvPicPr>
        <xdr:cNvPr id="55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666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371</xdr:row>
      <xdr:rowOff>257175</xdr:rowOff>
    </xdr:from>
    <xdr:to>
      <xdr:col>10</xdr:col>
      <xdr:colOff>514350</xdr:colOff>
      <xdr:row>371</xdr:row>
      <xdr:rowOff>476250</xdr:rowOff>
    </xdr:to>
    <xdr:pic>
      <xdr:nvPicPr>
        <xdr:cNvPr id="55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6660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371</xdr:row>
      <xdr:rowOff>279400</xdr:rowOff>
    </xdr:from>
    <xdr:to>
      <xdr:col>3</xdr:col>
      <xdr:colOff>196850</xdr:colOff>
      <xdr:row>371</xdr:row>
      <xdr:rowOff>498475</xdr:rowOff>
    </xdr:to>
    <xdr:pic>
      <xdr:nvPicPr>
        <xdr:cNvPr id="55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6662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371</xdr:row>
      <xdr:rowOff>257175</xdr:rowOff>
    </xdr:from>
    <xdr:to>
      <xdr:col>3</xdr:col>
      <xdr:colOff>514350</xdr:colOff>
      <xdr:row>371</xdr:row>
      <xdr:rowOff>476250</xdr:rowOff>
    </xdr:to>
    <xdr:pic>
      <xdr:nvPicPr>
        <xdr:cNvPr id="55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6660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376</xdr:row>
      <xdr:rowOff>279400</xdr:rowOff>
    </xdr:from>
    <xdr:to>
      <xdr:col>10</xdr:col>
      <xdr:colOff>196850</xdr:colOff>
      <xdr:row>376</xdr:row>
      <xdr:rowOff>498475</xdr:rowOff>
    </xdr:to>
    <xdr:pic>
      <xdr:nvPicPr>
        <xdr:cNvPr id="55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70079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376</xdr:row>
      <xdr:rowOff>257175</xdr:rowOff>
    </xdr:from>
    <xdr:to>
      <xdr:col>10</xdr:col>
      <xdr:colOff>514350</xdr:colOff>
      <xdr:row>376</xdr:row>
      <xdr:rowOff>476250</xdr:rowOff>
    </xdr:to>
    <xdr:pic>
      <xdr:nvPicPr>
        <xdr:cNvPr id="55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70057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376</xdr:row>
      <xdr:rowOff>279400</xdr:rowOff>
    </xdr:from>
    <xdr:to>
      <xdr:col>3</xdr:col>
      <xdr:colOff>196850</xdr:colOff>
      <xdr:row>376</xdr:row>
      <xdr:rowOff>498475</xdr:rowOff>
    </xdr:to>
    <xdr:pic>
      <xdr:nvPicPr>
        <xdr:cNvPr id="55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70079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376</xdr:row>
      <xdr:rowOff>257175</xdr:rowOff>
    </xdr:from>
    <xdr:to>
      <xdr:col>3</xdr:col>
      <xdr:colOff>514350</xdr:colOff>
      <xdr:row>376</xdr:row>
      <xdr:rowOff>476250</xdr:rowOff>
    </xdr:to>
    <xdr:pic>
      <xdr:nvPicPr>
        <xdr:cNvPr id="55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70057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376</xdr:row>
      <xdr:rowOff>279400</xdr:rowOff>
    </xdr:from>
    <xdr:to>
      <xdr:col>10</xdr:col>
      <xdr:colOff>196850</xdr:colOff>
      <xdr:row>376</xdr:row>
      <xdr:rowOff>498475</xdr:rowOff>
    </xdr:to>
    <xdr:pic>
      <xdr:nvPicPr>
        <xdr:cNvPr id="55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70079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376</xdr:row>
      <xdr:rowOff>257175</xdr:rowOff>
    </xdr:from>
    <xdr:to>
      <xdr:col>10</xdr:col>
      <xdr:colOff>514350</xdr:colOff>
      <xdr:row>376</xdr:row>
      <xdr:rowOff>476250</xdr:rowOff>
    </xdr:to>
    <xdr:pic>
      <xdr:nvPicPr>
        <xdr:cNvPr id="55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70057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376</xdr:row>
      <xdr:rowOff>279400</xdr:rowOff>
    </xdr:from>
    <xdr:to>
      <xdr:col>3</xdr:col>
      <xdr:colOff>196850</xdr:colOff>
      <xdr:row>376</xdr:row>
      <xdr:rowOff>498475</xdr:rowOff>
    </xdr:to>
    <xdr:pic>
      <xdr:nvPicPr>
        <xdr:cNvPr id="55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70079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376</xdr:row>
      <xdr:rowOff>257175</xdr:rowOff>
    </xdr:from>
    <xdr:to>
      <xdr:col>3</xdr:col>
      <xdr:colOff>514350</xdr:colOff>
      <xdr:row>376</xdr:row>
      <xdr:rowOff>476250</xdr:rowOff>
    </xdr:to>
    <xdr:pic>
      <xdr:nvPicPr>
        <xdr:cNvPr id="55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70057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381</xdr:row>
      <xdr:rowOff>279400</xdr:rowOff>
    </xdr:from>
    <xdr:to>
      <xdr:col>10</xdr:col>
      <xdr:colOff>196850</xdr:colOff>
      <xdr:row>381</xdr:row>
      <xdr:rowOff>498475</xdr:rowOff>
    </xdr:to>
    <xdr:pic>
      <xdr:nvPicPr>
        <xdr:cNvPr id="55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70079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381</xdr:row>
      <xdr:rowOff>257175</xdr:rowOff>
    </xdr:from>
    <xdr:to>
      <xdr:col>10</xdr:col>
      <xdr:colOff>514350</xdr:colOff>
      <xdr:row>381</xdr:row>
      <xdr:rowOff>476250</xdr:rowOff>
    </xdr:to>
    <xdr:pic>
      <xdr:nvPicPr>
        <xdr:cNvPr id="55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70057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381</xdr:row>
      <xdr:rowOff>279400</xdr:rowOff>
    </xdr:from>
    <xdr:to>
      <xdr:col>3</xdr:col>
      <xdr:colOff>196850</xdr:colOff>
      <xdr:row>381</xdr:row>
      <xdr:rowOff>498475</xdr:rowOff>
    </xdr:to>
    <xdr:pic>
      <xdr:nvPicPr>
        <xdr:cNvPr id="55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70079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381</xdr:row>
      <xdr:rowOff>257175</xdr:rowOff>
    </xdr:from>
    <xdr:to>
      <xdr:col>3</xdr:col>
      <xdr:colOff>514350</xdr:colOff>
      <xdr:row>381</xdr:row>
      <xdr:rowOff>476250</xdr:rowOff>
    </xdr:to>
    <xdr:pic>
      <xdr:nvPicPr>
        <xdr:cNvPr id="55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70057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381</xdr:row>
      <xdr:rowOff>279400</xdr:rowOff>
    </xdr:from>
    <xdr:to>
      <xdr:col>10</xdr:col>
      <xdr:colOff>196850</xdr:colOff>
      <xdr:row>381</xdr:row>
      <xdr:rowOff>498475</xdr:rowOff>
    </xdr:to>
    <xdr:pic>
      <xdr:nvPicPr>
        <xdr:cNvPr id="55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70079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381</xdr:row>
      <xdr:rowOff>257175</xdr:rowOff>
    </xdr:from>
    <xdr:to>
      <xdr:col>10</xdr:col>
      <xdr:colOff>514350</xdr:colOff>
      <xdr:row>381</xdr:row>
      <xdr:rowOff>476250</xdr:rowOff>
    </xdr:to>
    <xdr:pic>
      <xdr:nvPicPr>
        <xdr:cNvPr id="55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70057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381</xdr:row>
      <xdr:rowOff>279400</xdr:rowOff>
    </xdr:from>
    <xdr:to>
      <xdr:col>3</xdr:col>
      <xdr:colOff>196850</xdr:colOff>
      <xdr:row>381</xdr:row>
      <xdr:rowOff>498475</xdr:rowOff>
    </xdr:to>
    <xdr:pic>
      <xdr:nvPicPr>
        <xdr:cNvPr id="55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70079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381</xdr:row>
      <xdr:rowOff>257175</xdr:rowOff>
    </xdr:from>
    <xdr:to>
      <xdr:col>3</xdr:col>
      <xdr:colOff>514350</xdr:colOff>
      <xdr:row>381</xdr:row>
      <xdr:rowOff>476250</xdr:rowOff>
    </xdr:to>
    <xdr:pic>
      <xdr:nvPicPr>
        <xdr:cNvPr id="55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70057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386</xdr:row>
      <xdr:rowOff>279400</xdr:rowOff>
    </xdr:from>
    <xdr:to>
      <xdr:col>10</xdr:col>
      <xdr:colOff>196850</xdr:colOff>
      <xdr:row>386</xdr:row>
      <xdr:rowOff>498475</xdr:rowOff>
    </xdr:to>
    <xdr:pic>
      <xdr:nvPicPr>
        <xdr:cNvPr id="55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76523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386</xdr:row>
      <xdr:rowOff>257175</xdr:rowOff>
    </xdr:from>
    <xdr:to>
      <xdr:col>10</xdr:col>
      <xdr:colOff>514350</xdr:colOff>
      <xdr:row>386</xdr:row>
      <xdr:rowOff>476250</xdr:rowOff>
    </xdr:to>
    <xdr:pic>
      <xdr:nvPicPr>
        <xdr:cNvPr id="56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765008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386</xdr:row>
      <xdr:rowOff>279400</xdr:rowOff>
    </xdr:from>
    <xdr:to>
      <xdr:col>3</xdr:col>
      <xdr:colOff>196850</xdr:colOff>
      <xdr:row>386</xdr:row>
      <xdr:rowOff>498475</xdr:rowOff>
    </xdr:to>
    <xdr:pic>
      <xdr:nvPicPr>
        <xdr:cNvPr id="56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76523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386</xdr:row>
      <xdr:rowOff>257175</xdr:rowOff>
    </xdr:from>
    <xdr:to>
      <xdr:col>3</xdr:col>
      <xdr:colOff>514350</xdr:colOff>
      <xdr:row>386</xdr:row>
      <xdr:rowOff>476250</xdr:rowOff>
    </xdr:to>
    <xdr:pic>
      <xdr:nvPicPr>
        <xdr:cNvPr id="56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765008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386</xdr:row>
      <xdr:rowOff>279400</xdr:rowOff>
    </xdr:from>
    <xdr:to>
      <xdr:col>10</xdr:col>
      <xdr:colOff>196850</xdr:colOff>
      <xdr:row>386</xdr:row>
      <xdr:rowOff>498475</xdr:rowOff>
    </xdr:to>
    <xdr:pic>
      <xdr:nvPicPr>
        <xdr:cNvPr id="56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76523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386</xdr:row>
      <xdr:rowOff>257175</xdr:rowOff>
    </xdr:from>
    <xdr:to>
      <xdr:col>10</xdr:col>
      <xdr:colOff>514350</xdr:colOff>
      <xdr:row>386</xdr:row>
      <xdr:rowOff>476250</xdr:rowOff>
    </xdr:to>
    <xdr:pic>
      <xdr:nvPicPr>
        <xdr:cNvPr id="56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765008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386</xdr:row>
      <xdr:rowOff>279400</xdr:rowOff>
    </xdr:from>
    <xdr:to>
      <xdr:col>3</xdr:col>
      <xdr:colOff>196850</xdr:colOff>
      <xdr:row>386</xdr:row>
      <xdr:rowOff>498475</xdr:rowOff>
    </xdr:to>
    <xdr:pic>
      <xdr:nvPicPr>
        <xdr:cNvPr id="56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76523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386</xdr:row>
      <xdr:rowOff>257175</xdr:rowOff>
    </xdr:from>
    <xdr:to>
      <xdr:col>3</xdr:col>
      <xdr:colOff>514350</xdr:colOff>
      <xdr:row>386</xdr:row>
      <xdr:rowOff>476250</xdr:rowOff>
    </xdr:to>
    <xdr:pic>
      <xdr:nvPicPr>
        <xdr:cNvPr id="56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765008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390</xdr:row>
      <xdr:rowOff>279400</xdr:rowOff>
    </xdr:from>
    <xdr:to>
      <xdr:col>10</xdr:col>
      <xdr:colOff>196850</xdr:colOff>
      <xdr:row>390</xdr:row>
      <xdr:rowOff>498475</xdr:rowOff>
    </xdr:to>
    <xdr:pic>
      <xdr:nvPicPr>
        <xdr:cNvPr id="56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76523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390</xdr:row>
      <xdr:rowOff>257175</xdr:rowOff>
    </xdr:from>
    <xdr:to>
      <xdr:col>10</xdr:col>
      <xdr:colOff>514350</xdr:colOff>
      <xdr:row>390</xdr:row>
      <xdr:rowOff>476250</xdr:rowOff>
    </xdr:to>
    <xdr:pic>
      <xdr:nvPicPr>
        <xdr:cNvPr id="56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765008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390</xdr:row>
      <xdr:rowOff>279400</xdr:rowOff>
    </xdr:from>
    <xdr:to>
      <xdr:col>3</xdr:col>
      <xdr:colOff>196850</xdr:colOff>
      <xdr:row>390</xdr:row>
      <xdr:rowOff>498475</xdr:rowOff>
    </xdr:to>
    <xdr:pic>
      <xdr:nvPicPr>
        <xdr:cNvPr id="56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76523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390</xdr:row>
      <xdr:rowOff>257175</xdr:rowOff>
    </xdr:from>
    <xdr:to>
      <xdr:col>3</xdr:col>
      <xdr:colOff>514350</xdr:colOff>
      <xdr:row>390</xdr:row>
      <xdr:rowOff>476250</xdr:rowOff>
    </xdr:to>
    <xdr:pic>
      <xdr:nvPicPr>
        <xdr:cNvPr id="56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765008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390</xdr:row>
      <xdr:rowOff>279400</xdr:rowOff>
    </xdr:from>
    <xdr:to>
      <xdr:col>10</xdr:col>
      <xdr:colOff>196850</xdr:colOff>
      <xdr:row>390</xdr:row>
      <xdr:rowOff>498475</xdr:rowOff>
    </xdr:to>
    <xdr:pic>
      <xdr:nvPicPr>
        <xdr:cNvPr id="56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76523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390</xdr:row>
      <xdr:rowOff>257175</xdr:rowOff>
    </xdr:from>
    <xdr:to>
      <xdr:col>10</xdr:col>
      <xdr:colOff>514350</xdr:colOff>
      <xdr:row>390</xdr:row>
      <xdr:rowOff>476250</xdr:rowOff>
    </xdr:to>
    <xdr:pic>
      <xdr:nvPicPr>
        <xdr:cNvPr id="56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765008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390</xdr:row>
      <xdr:rowOff>279400</xdr:rowOff>
    </xdr:from>
    <xdr:to>
      <xdr:col>3</xdr:col>
      <xdr:colOff>196850</xdr:colOff>
      <xdr:row>390</xdr:row>
      <xdr:rowOff>498475</xdr:rowOff>
    </xdr:to>
    <xdr:pic>
      <xdr:nvPicPr>
        <xdr:cNvPr id="56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76523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390</xdr:row>
      <xdr:rowOff>257175</xdr:rowOff>
    </xdr:from>
    <xdr:to>
      <xdr:col>3</xdr:col>
      <xdr:colOff>514350</xdr:colOff>
      <xdr:row>390</xdr:row>
      <xdr:rowOff>476250</xdr:rowOff>
    </xdr:to>
    <xdr:pic>
      <xdr:nvPicPr>
        <xdr:cNvPr id="56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765008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395</xdr:row>
      <xdr:rowOff>279400</xdr:rowOff>
    </xdr:from>
    <xdr:to>
      <xdr:col>10</xdr:col>
      <xdr:colOff>196850</xdr:colOff>
      <xdr:row>395</xdr:row>
      <xdr:rowOff>498475</xdr:rowOff>
    </xdr:to>
    <xdr:pic>
      <xdr:nvPicPr>
        <xdr:cNvPr id="56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8296645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395</xdr:row>
      <xdr:rowOff>257175</xdr:rowOff>
    </xdr:from>
    <xdr:to>
      <xdr:col>10</xdr:col>
      <xdr:colOff>514350</xdr:colOff>
      <xdr:row>395</xdr:row>
      <xdr:rowOff>476250</xdr:rowOff>
    </xdr:to>
    <xdr:pic>
      <xdr:nvPicPr>
        <xdr:cNvPr id="56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8294423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395</xdr:row>
      <xdr:rowOff>279400</xdr:rowOff>
    </xdr:from>
    <xdr:to>
      <xdr:col>3</xdr:col>
      <xdr:colOff>196850</xdr:colOff>
      <xdr:row>395</xdr:row>
      <xdr:rowOff>498475</xdr:rowOff>
    </xdr:to>
    <xdr:pic>
      <xdr:nvPicPr>
        <xdr:cNvPr id="56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8296645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395</xdr:row>
      <xdr:rowOff>257175</xdr:rowOff>
    </xdr:from>
    <xdr:to>
      <xdr:col>3</xdr:col>
      <xdr:colOff>514350</xdr:colOff>
      <xdr:row>395</xdr:row>
      <xdr:rowOff>476250</xdr:rowOff>
    </xdr:to>
    <xdr:pic>
      <xdr:nvPicPr>
        <xdr:cNvPr id="56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8294423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395</xdr:row>
      <xdr:rowOff>279400</xdr:rowOff>
    </xdr:from>
    <xdr:to>
      <xdr:col>10</xdr:col>
      <xdr:colOff>196850</xdr:colOff>
      <xdr:row>395</xdr:row>
      <xdr:rowOff>498475</xdr:rowOff>
    </xdr:to>
    <xdr:pic>
      <xdr:nvPicPr>
        <xdr:cNvPr id="56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8296645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395</xdr:row>
      <xdr:rowOff>257175</xdr:rowOff>
    </xdr:from>
    <xdr:to>
      <xdr:col>10</xdr:col>
      <xdr:colOff>514350</xdr:colOff>
      <xdr:row>395</xdr:row>
      <xdr:rowOff>476250</xdr:rowOff>
    </xdr:to>
    <xdr:pic>
      <xdr:nvPicPr>
        <xdr:cNvPr id="56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8294423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395</xdr:row>
      <xdr:rowOff>279400</xdr:rowOff>
    </xdr:from>
    <xdr:to>
      <xdr:col>3</xdr:col>
      <xdr:colOff>196850</xdr:colOff>
      <xdr:row>395</xdr:row>
      <xdr:rowOff>498475</xdr:rowOff>
    </xdr:to>
    <xdr:pic>
      <xdr:nvPicPr>
        <xdr:cNvPr id="56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8296645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395</xdr:row>
      <xdr:rowOff>257175</xdr:rowOff>
    </xdr:from>
    <xdr:to>
      <xdr:col>3</xdr:col>
      <xdr:colOff>514350</xdr:colOff>
      <xdr:row>395</xdr:row>
      <xdr:rowOff>476250</xdr:rowOff>
    </xdr:to>
    <xdr:pic>
      <xdr:nvPicPr>
        <xdr:cNvPr id="56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8294423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400</xdr:row>
      <xdr:rowOff>279400</xdr:rowOff>
    </xdr:from>
    <xdr:to>
      <xdr:col>10</xdr:col>
      <xdr:colOff>196850</xdr:colOff>
      <xdr:row>400</xdr:row>
      <xdr:rowOff>498475</xdr:rowOff>
    </xdr:to>
    <xdr:pic>
      <xdr:nvPicPr>
        <xdr:cNvPr id="56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8296645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400</xdr:row>
      <xdr:rowOff>257175</xdr:rowOff>
    </xdr:from>
    <xdr:to>
      <xdr:col>10</xdr:col>
      <xdr:colOff>514350</xdr:colOff>
      <xdr:row>400</xdr:row>
      <xdr:rowOff>476250</xdr:rowOff>
    </xdr:to>
    <xdr:pic>
      <xdr:nvPicPr>
        <xdr:cNvPr id="56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8294423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400</xdr:row>
      <xdr:rowOff>279400</xdr:rowOff>
    </xdr:from>
    <xdr:to>
      <xdr:col>3</xdr:col>
      <xdr:colOff>196850</xdr:colOff>
      <xdr:row>400</xdr:row>
      <xdr:rowOff>498475</xdr:rowOff>
    </xdr:to>
    <xdr:pic>
      <xdr:nvPicPr>
        <xdr:cNvPr id="56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8296645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400</xdr:row>
      <xdr:rowOff>257175</xdr:rowOff>
    </xdr:from>
    <xdr:to>
      <xdr:col>3</xdr:col>
      <xdr:colOff>514350</xdr:colOff>
      <xdr:row>400</xdr:row>
      <xdr:rowOff>476250</xdr:rowOff>
    </xdr:to>
    <xdr:pic>
      <xdr:nvPicPr>
        <xdr:cNvPr id="56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8294423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400</xdr:row>
      <xdr:rowOff>279400</xdr:rowOff>
    </xdr:from>
    <xdr:to>
      <xdr:col>10</xdr:col>
      <xdr:colOff>196850</xdr:colOff>
      <xdr:row>400</xdr:row>
      <xdr:rowOff>498475</xdr:rowOff>
    </xdr:to>
    <xdr:pic>
      <xdr:nvPicPr>
        <xdr:cNvPr id="56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8296645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400</xdr:row>
      <xdr:rowOff>257175</xdr:rowOff>
    </xdr:from>
    <xdr:to>
      <xdr:col>10</xdr:col>
      <xdr:colOff>514350</xdr:colOff>
      <xdr:row>400</xdr:row>
      <xdr:rowOff>476250</xdr:rowOff>
    </xdr:to>
    <xdr:pic>
      <xdr:nvPicPr>
        <xdr:cNvPr id="56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8294423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400</xdr:row>
      <xdr:rowOff>279400</xdr:rowOff>
    </xdr:from>
    <xdr:to>
      <xdr:col>3</xdr:col>
      <xdr:colOff>196850</xdr:colOff>
      <xdr:row>400</xdr:row>
      <xdr:rowOff>498475</xdr:rowOff>
    </xdr:to>
    <xdr:pic>
      <xdr:nvPicPr>
        <xdr:cNvPr id="56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8296645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400</xdr:row>
      <xdr:rowOff>257175</xdr:rowOff>
    </xdr:from>
    <xdr:to>
      <xdr:col>3</xdr:col>
      <xdr:colOff>514350</xdr:colOff>
      <xdr:row>400</xdr:row>
      <xdr:rowOff>476250</xdr:rowOff>
    </xdr:to>
    <xdr:pic>
      <xdr:nvPicPr>
        <xdr:cNvPr id="56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8294423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405</xdr:row>
      <xdr:rowOff>279400</xdr:rowOff>
    </xdr:from>
    <xdr:to>
      <xdr:col>10</xdr:col>
      <xdr:colOff>196850</xdr:colOff>
      <xdr:row>405</xdr:row>
      <xdr:rowOff>498475</xdr:rowOff>
    </xdr:to>
    <xdr:pic>
      <xdr:nvPicPr>
        <xdr:cNvPr id="56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89092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405</xdr:row>
      <xdr:rowOff>257175</xdr:rowOff>
    </xdr:from>
    <xdr:to>
      <xdr:col>10</xdr:col>
      <xdr:colOff>514350</xdr:colOff>
      <xdr:row>405</xdr:row>
      <xdr:rowOff>476250</xdr:rowOff>
    </xdr:to>
    <xdr:pic>
      <xdr:nvPicPr>
        <xdr:cNvPr id="56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890701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405</xdr:row>
      <xdr:rowOff>279400</xdr:rowOff>
    </xdr:from>
    <xdr:to>
      <xdr:col>3</xdr:col>
      <xdr:colOff>196850</xdr:colOff>
      <xdr:row>405</xdr:row>
      <xdr:rowOff>498475</xdr:rowOff>
    </xdr:to>
    <xdr:pic>
      <xdr:nvPicPr>
        <xdr:cNvPr id="56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89092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405</xdr:row>
      <xdr:rowOff>257175</xdr:rowOff>
    </xdr:from>
    <xdr:to>
      <xdr:col>3</xdr:col>
      <xdr:colOff>514350</xdr:colOff>
      <xdr:row>405</xdr:row>
      <xdr:rowOff>476250</xdr:rowOff>
    </xdr:to>
    <xdr:pic>
      <xdr:nvPicPr>
        <xdr:cNvPr id="56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890701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405</xdr:row>
      <xdr:rowOff>279400</xdr:rowOff>
    </xdr:from>
    <xdr:to>
      <xdr:col>10</xdr:col>
      <xdr:colOff>196850</xdr:colOff>
      <xdr:row>405</xdr:row>
      <xdr:rowOff>498475</xdr:rowOff>
    </xdr:to>
    <xdr:pic>
      <xdr:nvPicPr>
        <xdr:cNvPr id="56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89092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405</xdr:row>
      <xdr:rowOff>257175</xdr:rowOff>
    </xdr:from>
    <xdr:to>
      <xdr:col>10</xdr:col>
      <xdr:colOff>514350</xdr:colOff>
      <xdr:row>405</xdr:row>
      <xdr:rowOff>476250</xdr:rowOff>
    </xdr:to>
    <xdr:pic>
      <xdr:nvPicPr>
        <xdr:cNvPr id="56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890701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405</xdr:row>
      <xdr:rowOff>279400</xdr:rowOff>
    </xdr:from>
    <xdr:to>
      <xdr:col>3</xdr:col>
      <xdr:colOff>196850</xdr:colOff>
      <xdr:row>405</xdr:row>
      <xdr:rowOff>498475</xdr:rowOff>
    </xdr:to>
    <xdr:pic>
      <xdr:nvPicPr>
        <xdr:cNvPr id="56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890923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405</xdr:row>
      <xdr:rowOff>257175</xdr:rowOff>
    </xdr:from>
    <xdr:to>
      <xdr:col>3</xdr:col>
      <xdr:colOff>514350</xdr:colOff>
      <xdr:row>405</xdr:row>
      <xdr:rowOff>476250</xdr:rowOff>
    </xdr:to>
    <xdr:pic>
      <xdr:nvPicPr>
        <xdr:cNvPr id="56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890701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959</xdr:row>
      <xdr:rowOff>279400</xdr:rowOff>
    </xdr:from>
    <xdr:to>
      <xdr:col>10</xdr:col>
      <xdr:colOff>196850</xdr:colOff>
      <xdr:row>959</xdr:row>
      <xdr:rowOff>498475</xdr:rowOff>
    </xdr:to>
    <xdr:pic>
      <xdr:nvPicPr>
        <xdr:cNvPr id="56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959</xdr:row>
      <xdr:rowOff>257175</xdr:rowOff>
    </xdr:from>
    <xdr:to>
      <xdr:col>10</xdr:col>
      <xdr:colOff>514350</xdr:colOff>
      <xdr:row>959</xdr:row>
      <xdr:rowOff>476250</xdr:rowOff>
    </xdr:to>
    <xdr:pic>
      <xdr:nvPicPr>
        <xdr:cNvPr id="56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02915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6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959</xdr:row>
      <xdr:rowOff>257175</xdr:rowOff>
    </xdr:from>
    <xdr:to>
      <xdr:col>3</xdr:col>
      <xdr:colOff>514350</xdr:colOff>
      <xdr:row>959</xdr:row>
      <xdr:rowOff>476250</xdr:rowOff>
    </xdr:to>
    <xdr:pic>
      <xdr:nvPicPr>
        <xdr:cNvPr id="56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2915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6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959</xdr:row>
      <xdr:rowOff>257175</xdr:rowOff>
    </xdr:from>
    <xdr:to>
      <xdr:col>3</xdr:col>
      <xdr:colOff>514350</xdr:colOff>
      <xdr:row>959</xdr:row>
      <xdr:rowOff>476250</xdr:rowOff>
    </xdr:to>
    <xdr:pic>
      <xdr:nvPicPr>
        <xdr:cNvPr id="56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2915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959</xdr:row>
      <xdr:rowOff>279400</xdr:rowOff>
    </xdr:from>
    <xdr:to>
      <xdr:col>10</xdr:col>
      <xdr:colOff>196850</xdr:colOff>
      <xdr:row>959</xdr:row>
      <xdr:rowOff>498475</xdr:rowOff>
    </xdr:to>
    <xdr:pic>
      <xdr:nvPicPr>
        <xdr:cNvPr id="56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959</xdr:row>
      <xdr:rowOff>257175</xdr:rowOff>
    </xdr:from>
    <xdr:to>
      <xdr:col>10</xdr:col>
      <xdr:colOff>514350</xdr:colOff>
      <xdr:row>959</xdr:row>
      <xdr:rowOff>476250</xdr:rowOff>
    </xdr:to>
    <xdr:pic>
      <xdr:nvPicPr>
        <xdr:cNvPr id="56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02915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6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959</xdr:row>
      <xdr:rowOff>257175</xdr:rowOff>
    </xdr:from>
    <xdr:to>
      <xdr:col>3</xdr:col>
      <xdr:colOff>514350</xdr:colOff>
      <xdr:row>959</xdr:row>
      <xdr:rowOff>476250</xdr:rowOff>
    </xdr:to>
    <xdr:pic>
      <xdr:nvPicPr>
        <xdr:cNvPr id="56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2915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6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959</xdr:row>
      <xdr:rowOff>257175</xdr:rowOff>
    </xdr:from>
    <xdr:to>
      <xdr:col>3</xdr:col>
      <xdr:colOff>514350</xdr:colOff>
      <xdr:row>959</xdr:row>
      <xdr:rowOff>476250</xdr:rowOff>
    </xdr:to>
    <xdr:pic>
      <xdr:nvPicPr>
        <xdr:cNvPr id="56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2915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959</xdr:row>
      <xdr:rowOff>279400</xdr:rowOff>
    </xdr:from>
    <xdr:to>
      <xdr:col>10</xdr:col>
      <xdr:colOff>196850</xdr:colOff>
      <xdr:row>959</xdr:row>
      <xdr:rowOff>498475</xdr:rowOff>
    </xdr:to>
    <xdr:pic>
      <xdr:nvPicPr>
        <xdr:cNvPr id="56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959</xdr:row>
      <xdr:rowOff>257175</xdr:rowOff>
    </xdr:from>
    <xdr:to>
      <xdr:col>10</xdr:col>
      <xdr:colOff>514350</xdr:colOff>
      <xdr:row>959</xdr:row>
      <xdr:rowOff>476250</xdr:rowOff>
    </xdr:to>
    <xdr:pic>
      <xdr:nvPicPr>
        <xdr:cNvPr id="56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02915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6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959</xdr:row>
      <xdr:rowOff>257175</xdr:rowOff>
    </xdr:from>
    <xdr:to>
      <xdr:col>3</xdr:col>
      <xdr:colOff>514350</xdr:colOff>
      <xdr:row>959</xdr:row>
      <xdr:rowOff>476250</xdr:rowOff>
    </xdr:to>
    <xdr:pic>
      <xdr:nvPicPr>
        <xdr:cNvPr id="56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2915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6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959</xdr:row>
      <xdr:rowOff>257175</xdr:rowOff>
    </xdr:from>
    <xdr:to>
      <xdr:col>3</xdr:col>
      <xdr:colOff>514350</xdr:colOff>
      <xdr:row>959</xdr:row>
      <xdr:rowOff>476250</xdr:rowOff>
    </xdr:to>
    <xdr:pic>
      <xdr:nvPicPr>
        <xdr:cNvPr id="56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2915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959</xdr:row>
      <xdr:rowOff>279400</xdr:rowOff>
    </xdr:from>
    <xdr:to>
      <xdr:col>10</xdr:col>
      <xdr:colOff>196850</xdr:colOff>
      <xdr:row>959</xdr:row>
      <xdr:rowOff>498475</xdr:rowOff>
    </xdr:to>
    <xdr:pic>
      <xdr:nvPicPr>
        <xdr:cNvPr id="56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959</xdr:row>
      <xdr:rowOff>257175</xdr:rowOff>
    </xdr:from>
    <xdr:to>
      <xdr:col>10</xdr:col>
      <xdr:colOff>514350</xdr:colOff>
      <xdr:row>959</xdr:row>
      <xdr:rowOff>476250</xdr:rowOff>
    </xdr:to>
    <xdr:pic>
      <xdr:nvPicPr>
        <xdr:cNvPr id="56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02915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6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959</xdr:row>
      <xdr:rowOff>257175</xdr:rowOff>
    </xdr:from>
    <xdr:to>
      <xdr:col>3</xdr:col>
      <xdr:colOff>514350</xdr:colOff>
      <xdr:row>959</xdr:row>
      <xdr:rowOff>476250</xdr:rowOff>
    </xdr:to>
    <xdr:pic>
      <xdr:nvPicPr>
        <xdr:cNvPr id="56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2915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6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959</xdr:row>
      <xdr:rowOff>257175</xdr:rowOff>
    </xdr:from>
    <xdr:to>
      <xdr:col>3</xdr:col>
      <xdr:colOff>514350</xdr:colOff>
      <xdr:row>959</xdr:row>
      <xdr:rowOff>476250</xdr:rowOff>
    </xdr:to>
    <xdr:pic>
      <xdr:nvPicPr>
        <xdr:cNvPr id="56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2915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959</xdr:row>
      <xdr:rowOff>279400</xdr:rowOff>
    </xdr:from>
    <xdr:to>
      <xdr:col>10</xdr:col>
      <xdr:colOff>196850</xdr:colOff>
      <xdr:row>959</xdr:row>
      <xdr:rowOff>498475</xdr:rowOff>
    </xdr:to>
    <xdr:pic>
      <xdr:nvPicPr>
        <xdr:cNvPr id="56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6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6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959</xdr:row>
      <xdr:rowOff>279400</xdr:rowOff>
    </xdr:from>
    <xdr:to>
      <xdr:col>10</xdr:col>
      <xdr:colOff>196850</xdr:colOff>
      <xdr:row>959</xdr:row>
      <xdr:rowOff>498475</xdr:rowOff>
    </xdr:to>
    <xdr:pic>
      <xdr:nvPicPr>
        <xdr:cNvPr id="56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6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6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959</xdr:row>
      <xdr:rowOff>279400</xdr:rowOff>
    </xdr:from>
    <xdr:to>
      <xdr:col>10</xdr:col>
      <xdr:colOff>196850</xdr:colOff>
      <xdr:row>959</xdr:row>
      <xdr:rowOff>498475</xdr:rowOff>
    </xdr:to>
    <xdr:pic>
      <xdr:nvPicPr>
        <xdr:cNvPr id="56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6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6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6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959</xdr:row>
      <xdr:rowOff>279400</xdr:rowOff>
    </xdr:from>
    <xdr:to>
      <xdr:col>10</xdr:col>
      <xdr:colOff>196850</xdr:colOff>
      <xdr:row>959</xdr:row>
      <xdr:rowOff>498475</xdr:rowOff>
    </xdr:to>
    <xdr:pic>
      <xdr:nvPicPr>
        <xdr:cNvPr id="56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6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6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959</xdr:row>
      <xdr:rowOff>279400</xdr:rowOff>
    </xdr:from>
    <xdr:to>
      <xdr:col>10</xdr:col>
      <xdr:colOff>196850</xdr:colOff>
      <xdr:row>959</xdr:row>
      <xdr:rowOff>498475</xdr:rowOff>
    </xdr:to>
    <xdr:pic>
      <xdr:nvPicPr>
        <xdr:cNvPr id="56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6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6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959</xdr:row>
      <xdr:rowOff>279400</xdr:rowOff>
    </xdr:from>
    <xdr:to>
      <xdr:col>10</xdr:col>
      <xdr:colOff>196850</xdr:colOff>
      <xdr:row>959</xdr:row>
      <xdr:rowOff>498475</xdr:rowOff>
    </xdr:to>
    <xdr:pic>
      <xdr:nvPicPr>
        <xdr:cNvPr id="56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6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6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959</xdr:row>
      <xdr:rowOff>279400</xdr:rowOff>
    </xdr:from>
    <xdr:to>
      <xdr:col>10</xdr:col>
      <xdr:colOff>196850</xdr:colOff>
      <xdr:row>959</xdr:row>
      <xdr:rowOff>498475</xdr:rowOff>
    </xdr:to>
    <xdr:pic>
      <xdr:nvPicPr>
        <xdr:cNvPr id="56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6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6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959</xdr:row>
      <xdr:rowOff>257175</xdr:rowOff>
    </xdr:from>
    <xdr:to>
      <xdr:col>3</xdr:col>
      <xdr:colOff>514350</xdr:colOff>
      <xdr:row>959</xdr:row>
      <xdr:rowOff>476250</xdr:rowOff>
    </xdr:to>
    <xdr:pic>
      <xdr:nvPicPr>
        <xdr:cNvPr id="56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2915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959</xdr:row>
      <xdr:rowOff>279400</xdr:rowOff>
    </xdr:from>
    <xdr:to>
      <xdr:col>10</xdr:col>
      <xdr:colOff>196850</xdr:colOff>
      <xdr:row>959</xdr:row>
      <xdr:rowOff>498475</xdr:rowOff>
    </xdr:to>
    <xdr:pic>
      <xdr:nvPicPr>
        <xdr:cNvPr id="56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959</xdr:row>
      <xdr:rowOff>257175</xdr:rowOff>
    </xdr:from>
    <xdr:to>
      <xdr:col>10</xdr:col>
      <xdr:colOff>514350</xdr:colOff>
      <xdr:row>959</xdr:row>
      <xdr:rowOff>476250</xdr:rowOff>
    </xdr:to>
    <xdr:pic>
      <xdr:nvPicPr>
        <xdr:cNvPr id="56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02915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6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959</xdr:row>
      <xdr:rowOff>257175</xdr:rowOff>
    </xdr:from>
    <xdr:to>
      <xdr:col>3</xdr:col>
      <xdr:colOff>514350</xdr:colOff>
      <xdr:row>959</xdr:row>
      <xdr:rowOff>476250</xdr:rowOff>
    </xdr:to>
    <xdr:pic>
      <xdr:nvPicPr>
        <xdr:cNvPr id="56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2915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6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959</xdr:row>
      <xdr:rowOff>279400</xdr:rowOff>
    </xdr:from>
    <xdr:to>
      <xdr:col>10</xdr:col>
      <xdr:colOff>196850</xdr:colOff>
      <xdr:row>959</xdr:row>
      <xdr:rowOff>498475</xdr:rowOff>
    </xdr:to>
    <xdr:pic>
      <xdr:nvPicPr>
        <xdr:cNvPr id="56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6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6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959</xdr:row>
      <xdr:rowOff>279400</xdr:rowOff>
    </xdr:from>
    <xdr:to>
      <xdr:col>10</xdr:col>
      <xdr:colOff>196850</xdr:colOff>
      <xdr:row>959</xdr:row>
      <xdr:rowOff>498475</xdr:rowOff>
    </xdr:to>
    <xdr:pic>
      <xdr:nvPicPr>
        <xdr:cNvPr id="56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6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6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959</xdr:row>
      <xdr:rowOff>279400</xdr:rowOff>
    </xdr:from>
    <xdr:to>
      <xdr:col>10</xdr:col>
      <xdr:colOff>196850</xdr:colOff>
      <xdr:row>959</xdr:row>
      <xdr:rowOff>498475</xdr:rowOff>
    </xdr:to>
    <xdr:pic>
      <xdr:nvPicPr>
        <xdr:cNvPr id="56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6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6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959</xdr:row>
      <xdr:rowOff>279400</xdr:rowOff>
    </xdr:from>
    <xdr:to>
      <xdr:col>10</xdr:col>
      <xdr:colOff>196850</xdr:colOff>
      <xdr:row>959</xdr:row>
      <xdr:rowOff>498475</xdr:rowOff>
    </xdr:to>
    <xdr:pic>
      <xdr:nvPicPr>
        <xdr:cNvPr id="57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959</xdr:row>
      <xdr:rowOff>279400</xdr:rowOff>
    </xdr:from>
    <xdr:to>
      <xdr:col>10</xdr:col>
      <xdr:colOff>196850</xdr:colOff>
      <xdr:row>959</xdr:row>
      <xdr:rowOff>498475</xdr:rowOff>
    </xdr:to>
    <xdr:pic>
      <xdr:nvPicPr>
        <xdr:cNvPr id="57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959</xdr:row>
      <xdr:rowOff>279400</xdr:rowOff>
    </xdr:from>
    <xdr:to>
      <xdr:col>10</xdr:col>
      <xdr:colOff>196850</xdr:colOff>
      <xdr:row>959</xdr:row>
      <xdr:rowOff>498475</xdr:rowOff>
    </xdr:to>
    <xdr:pic>
      <xdr:nvPicPr>
        <xdr:cNvPr id="57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959</xdr:row>
      <xdr:rowOff>279400</xdr:rowOff>
    </xdr:from>
    <xdr:to>
      <xdr:col>10</xdr:col>
      <xdr:colOff>196850</xdr:colOff>
      <xdr:row>959</xdr:row>
      <xdr:rowOff>498475</xdr:rowOff>
    </xdr:to>
    <xdr:pic>
      <xdr:nvPicPr>
        <xdr:cNvPr id="57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959</xdr:row>
      <xdr:rowOff>257175</xdr:rowOff>
    </xdr:from>
    <xdr:to>
      <xdr:col>3</xdr:col>
      <xdr:colOff>514350</xdr:colOff>
      <xdr:row>959</xdr:row>
      <xdr:rowOff>476250</xdr:rowOff>
    </xdr:to>
    <xdr:pic>
      <xdr:nvPicPr>
        <xdr:cNvPr id="57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2915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959</xdr:row>
      <xdr:rowOff>279400</xdr:rowOff>
    </xdr:from>
    <xdr:to>
      <xdr:col>10</xdr:col>
      <xdr:colOff>196850</xdr:colOff>
      <xdr:row>959</xdr:row>
      <xdr:rowOff>498475</xdr:rowOff>
    </xdr:to>
    <xdr:pic>
      <xdr:nvPicPr>
        <xdr:cNvPr id="57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959</xdr:row>
      <xdr:rowOff>257175</xdr:rowOff>
    </xdr:from>
    <xdr:to>
      <xdr:col>10</xdr:col>
      <xdr:colOff>514350</xdr:colOff>
      <xdr:row>959</xdr:row>
      <xdr:rowOff>476250</xdr:rowOff>
    </xdr:to>
    <xdr:pic>
      <xdr:nvPicPr>
        <xdr:cNvPr id="57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02915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959</xdr:row>
      <xdr:rowOff>257175</xdr:rowOff>
    </xdr:from>
    <xdr:to>
      <xdr:col>3</xdr:col>
      <xdr:colOff>514350</xdr:colOff>
      <xdr:row>959</xdr:row>
      <xdr:rowOff>476250</xdr:rowOff>
    </xdr:to>
    <xdr:pic>
      <xdr:nvPicPr>
        <xdr:cNvPr id="57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2915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959</xdr:row>
      <xdr:rowOff>279400</xdr:rowOff>
    </xdr:from>
    <xdr:to>
      <xdr:col>10</xdr:col>
      <xdr:colOff>196850</xdr:colOff>
      <xdr:row>959</xdr:row>
      <xdr:rowOff>498475</xdr:rowOff>
    </xdr:to>
    <xdr:pic>
      <xdr:nvPicPr>
        <xdr:cNvPr id="57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959</xdr:row>
      <xdr:rowOff>279400</xdr:rowOff>
    </xdr:from>
    <xdr:to>
      <xdr:col>10</xdr:col>
      <xdr:colOff>196850</xdr:colOff>
      <xdr:row>959</xdr:row>
      <xdr:rowOff>498475</xdr:rowOff>
    </xdr:to>
    <xdr:pic>
      <xdr:nvPicPr>
        <xdr:cNvPr id="57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959</xdr:row>
      <xdr:rowOff>279400</xdr:rowOff>
    </xdr:from>
    <xdr:to>
      <xdr:col>10</xdr:col>
      <xdr:colOff>196850</xdr:colOff>
      <xdr:row>959</xdr:row>
      <xdr:rowOff>498475</xdr:rowOff>
    </xdr:to>
    <xdr:pic>
      <xdr:nvPicPr>
        <xdr:cNvPr id="57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959</xdr:row>
      <xdr:rowOff>279400</xdr:rowOff>
    </xdr:from>
    <xdr:to>
      <xdr:col>10</xdr:col>
      <xdr:colOff>196850</xdr:colOff>
      <xdr:row>959</xdr:row>
      <xdr:rowOff>498475</xdr:rowOff>
    </xdr:to>
    <xdr:pic>
      <xdr:nvPicPr>
        <xdr:cNvPr id="57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959</xdr:row>
      <xdr:rowOff>279400</xdr:rowOff>
    </xdr:from>
    <xdr:to>
      <xdr:col>10</xdr:col>
      <xdr:colOff>196850</xdr:colOff>
      <xdr:row>959</xdr:row>
      <xdr:rowOff>498475</xdr:rowOff>
    </xdr:to>
    <xdr:pic>
      <xdr:nvPicPr>
        <xdr:cNvPr id="57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959</xdr:row>
      <xdr:rowOff>257175</xdr:rowOff>
    </xdr:from>
    <xdr:to>
      <xdr:col>3</xdr:col>
      <xdr:colOff>514350</xdr:colOff>
      <xdr:row>959</xdr:row>
      <xdr:rowOff>476250</xdr:rowOff>
    </xdr:to>
    <xdr:pic>
      <xdr:nvPicPr>
        <xdr:cNvPr id="57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2915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959</xdr:row>
      <xdr:rowOff>279400</xdr:rowOff>
    </xdr:from>
    <xdr:to>
      <xdr:col>10</xdr:col>
      <xdr:colOff>196850</xdr:colOff>
      <xdr:row>959</xdr:row>
      <xdr:rowOff>498475</xdr:rowOff>
    </xdr:to>
    <xdr:pic>
      <xdr:nvPicPr>
        <xdr:cNvPr id="57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959</xdr:row>
      <xdr:rowOff>257175</xdr:rowOff>
    </xdr:from>
    <xdr:to>
      <xdr:col>10</xdr:col>
      <xdr:colOff>514350</xdr:colOff>
      <xdr:row>959</xdr:row>
      <xdr:rowOff>476250</xdr:rowOff>
    </xdr:to>
    <xdr:pic>
      <xdr:nvPicPr>
        <xdr:cNvPr id="57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02915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959</xdr:row>
      <xdr:rowOff>257175</xdr:rowOff>
    </xdr:from>
    <xdr:to>
      <xdr:col>3</xdr:col>
      <xdr:colOff>514350</xdr:colOff>
      <xdr:row>959</xdr:row>
      <xdr:rowOff>476250</xdr:rowOff>
    </xdr:to>
    <xdr:pic>
      <xdr:nvPicPr>
        <xdr:cNvPr id="57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2915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959</xdr:row>
      <xdr:rowOff>279400</xdr:rowOff>
    </xdr:from>
    <xdr:to>
      <xdr:col>10</xdr:col>
      <xdr:colOff>196850</xdr:colOff>
      <xdr:row>959</xdr:row>
      <xdr:rowOff>498475</xdr:rowOff>
    </xdr:to>
    <xdr:pic>
      <xdr:nvPicPr>
        <xdr:cNvPr id="57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959</xdr:row>
      <xdr:rowOff>279400</xdr:rowOff>
    </xdr:from>
    <xdr:to>
      <xdr:col>10</xdr:col>
      <xdr:colOff>196850</xdr:colOff>
      <xdr:row>959</xdr:row>
      <xdr:rowOff>498475</xdr:rowOff>
    </xdr:to>
    <xdr:pic>
      <xdr:nvPicPr>
        <xdr:cNvPr id="57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959</xdr:row>
      <xdr:rowOff>279400</xdr:rowOff>
    </xdr:from>
    <xdr:to>
      <xdr:col>10</xdr:col>
      <xdr:colOff>196850</xdr:colOff>
      <xdr:row>959</xdr:row>
      <xdr:rowOff>498475</xdr:rowOff>
    </xdr:to>
    <xdr:pic>
      <xdr:nvPicPr>
        <xdr:cNvPr id="57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959</xdr:row>
      <xdr:rowOff>257175</xdr:rowOff>
    </xdr:from>
    <xdr:to>
      <xdr:col>3</xdr:col>
      <xdr:colOff>514350</xdr:colOff>
      <xdr:row>959</xdr:row>
      <xdr:rowOff>476250</xdr:rowOff>
    </xdr:to>
    <xdr:pic>
      <xdr:nvPicPr>
        <xdr:cNvPr id="57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2915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959</xdr:row>
      <xdr:rowOff>279400</xdr:rowOff>
    </xdr:from>
    <xdr:to>
      <xdr:col>10</xdr:col>
      <xdr:colOff>196850</xdr:colOff>
      <xdr:row>959</xdr:row>
      <xdr:rowOff>498475</xdr:rowOff>
    </xdr:to>
    <xdr:pic>
      <xdr:nvPicPr>
        <xdr:cNvPr id="57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959</xdr:row>
      <xdr:rowOff>257175</xdr:rowOff>
    </xdr:from>
    <xdr:to>
      <xdr:col>10</xdr:col>
      <xdr:colOff>514350</xdr:colOff>
      <xdr:row>959</xdr:row>
      <xdr:rowOff>476250</xdr:rowOff>
    </xdr:to>
    <xdr:pic>
      <xdr:nvPicPr>
        <xdr:cNvPr id="57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02915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959</xdr:row>
      <xdr:rowOff>257175</xdr:rowOff>
    </xdr:from>
    <xdr:to>
      <xdr:col>3</xdr:col>
      <xdr:colOff>514350</xdr:colOff>
      <xdr:row>959</xdr:row>
      <xdr:rowOff>476250</xdr:rowOff>
    </xdr:to>
    <xdr:pic>
      <xdr:nvPicPr>
        <xdr:cNvPr id="57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2915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959</xdr:row>
      <xdr:rowOff>279400</xdr:rowOff>
    </xdr:from>
    <xdr:to>
      <xdr:col>10</xdr:col>
      <xdr:colOff>196850</xdr:colOff>
      <xdr:row>959</xdr:row>
      <xdr:rowOff>498475</xdr:rowOff>
    </xdr:to>
    <xdr:pic>
      <xdr:nvPicPr>
        <xdr:cNvPr id="57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959</xdr:row>
      <xdr:rowOff>279400</xdr:rowOff>
    </xdr:from>
    <xdr:to>
      <xdr:col>10</xdr:col>
      <xdr:colOff>196850</xdr:colOff>
      <xdr:row>959</xdr:row>
      <xdr:rowOff>498475</xdr:rowOff>
    </xdr:to>
    <xdr:pic>
      <xdr:nvPicPr>
        <xdr:cNvPr id="57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959</xdr:row>
      <xdr:rowOff>279400</xdr:rowOff>
    </xdr:from>
    <xdr:to>
      <xdr:col>10</xdr:col>
      <xdr:colOff>196850</xdr:colOff>
      <xdr:row>959</xdr:row>
      <xdr:rowOff>498475</xdr:rowOff>
    </xdr:to>
    <xdr:pic>
      <xdr:nvPicPr>
        <xdr:cNvPr id="57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959</xdr:row>
      <xdr:rowOff>279400</xdr:rowOff>
    </xdr:from>
    <xdr:to>
      <xdr:col>10</xdr:col>
      <xdr:colOff>196850</xdr:colOff>
      <xdr:row>959</xdr:row>
      <xdr:rowOff>498475</xdr:rowOff>
    </xdr:to>
    <xdr:pic>
      <xdr:nvPicPr>
        <xdr:cNvPr id="57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959</xdr:row>
      <xdr:rowOff>279400</xdr:rowOff>
    </xdr:from>
    <xdr:to>
      <xdr:col>10</xdr:col>
      <xdr:colOff>196850</xdr:colOff>
      <xdr:row>959</xdr:row>
      <xdr:rowOff>498475</xdr:rowOff>
    </xdr:to>
    <xdr:pic>
      <xdr:nvPicPr>
        <xdr:cNvPr id="57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959</xdr:row>
      <xdr:rowOff>257175</xdr:rowOff>
    </xdr:from>
    <xdr:to>
      <xdr:col>3</xdr:col>
      <xdr:colOff>514350</xdr:colOff>
      <xdr:row>959</xdr:row>
      <xdr:rowOff>476250</xdr:rowOff>
    </xdr:to>
    <xdr:pic>
      <xdr:nvPicPr>
        <xdr:cNvPr id="57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2915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959</xdr:row>
      <xdr:rowOff>279400</xdr:rowOff>
    </xdr:from>
    <xdr:to>
      <xdr:col>10</xdr:col>
      <xdr:colOff>196850</xdr:colOff>
      <xdr:row>959</xdr:row>
      <xdr:rowOff>498475</xdr:rowOff>
    </xdr:to>
    <xdr:pic>
      <xdr:nvPicPr>
        <xdr:cNvPr id="57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959</xdr:row>
      <xdr:rowOff>257175</xdr:rowOff>
    </xdr:from>
    <xdr:to>
      <xdr:col>10</xdr:col>
      <xdr:colOff>514350</xdr:colOff>
      <xdr:row>959</xdr:row>
      <xdr:rowOff>476250</xdr:rowOff>
    </xdr:to>
    <xdr:pic>
      <xdr:nvPicPr>
        <xdr:cNvPr id="57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02915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959</xdr:row>
      <xdr:rowOff>257175</xdr:rowOff>
    </xdr:from>
    <xdr:to>
      <xdr:col>3</xdr:col>
      <xdr:colOff>514350</xdr:colOff>
      <xdr:row>959</xdr:row>
      <xdr:rowOff>476250</xdr:rowOff>
    </xdr:to>
    <xdr:pic>
      <xdr:nvPicPr>
        <xdr:cNvPr id="57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2915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959</xdr:row>
      <xdr:rowOff>279400</xdr:rowOff>
    </xdr:from>
    <xdr:to>
      <xdr:col>10</xdr:col>
      <xdr:colOff>196850</xdr:colOff>
      <xdr:row>959</xdr:row>
      <xdr:rowOff>498475</xdr:rowOff>
    </xdr:to>
    <xdr:pic>
      <xdr:nvPicPr>
        <xdr:cNvPr id="57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959</xdr:row>
      <xdr:rowOff>279400</xdr:rowOff>
    </xdr:from>
    <xdr:to>
      <xdr:col>10</xdr:col>
      <xdr:colOff>196850</xdr:colOff>
      <xdr:row>959</xdr:row>
      <xdr:rowOff>498475</xdr:rowOff>
    </xdr:to>
    <xdr:pic>
      <xdr:nvPicPr>
        <xdr:cNvPr id="57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959</xdr:row>
      <xdr:rowOff>279400</xdr:rowOff>
    </xdr:from>
    <xdr:to>
      <xdr:col>3</xdr:col>
      <xdr:colOff>196850</xdr:colOff>
      <xdr:row>959</xdr:row>
      <xdr:rowOff>498475</xdr:rowOff>
    </xdr:to>
    <xdr:pic>
      <xdr:nvPicPr>
        <xdr:cNvPr id="57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2937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959</xdr:row>
      <xdr:rowOff>228600</xdr:rowOff>
    </xdr:from>
    <xdr:to>
      <xdr:col>3</xdr:col>
      <xdr:colOff>260350</xdr:colOff>
      <xdr:row>959</xdr:row>
      <xdr:rowOff>447675</xdr:rowOff>
    </xdr:to>
    <xdr:pic>
      <xdr:nvPicPr>
        <xdr:cNvPr id="57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028869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959</xdr:row>
      <xdr:rowOff>231775</xdr:rowOff>
    </xdr:from>
    <xdr:to>
      <xdr:col>3</xdr:col>
      <xdr:colOff>539750</xdr:colOff>
      <xdr:row>959</xdr:row>
      <xdr:rowOff>450850</xdr:rowOff>
    </xdr:to>
    <xdr:pic>
      <xdr:nvPicPr>
        <xdr:cNvPr id="57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028901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959</xdr:row>
      <xdr:rowOff>228600</xdr:rowOff>
    </xdr:from>
    <xdr:to>
      <xdr:col>10</xdr:col>
      <xdr:colOff>260350</xdr:colOff>
      <xdr:row>959</xdr:row>
      <xdr:rowOff>447675</xdr:rowOff>
    </xdr:to>
    <xdr:pic>
      <xdr:nvPicPr>
        <xdr:cNvPr id="57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2028869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959</xdr:row>
      <xdr:rowOff>231775</xdr:rowOff>
    </xdr:from>
    <xdr:to>
      <xdr:col>10</xdr:col>
      <xdr:colOff>539750</xdr:colOff>
      <xdr:row>959</xdr:row>
      <xdr:rowOff>450850</xdr:rowOff>
    </xdr:to>
    <xdr:pic>
      <xdr:nvPicPr>
        <xdr:cNvPr id="57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2028901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959</xdr:row>
      <xdr:rowOff>228600</xdr:rowOff>
    </xdr:from>
    <xdr:to>
      <xdr:col>3</xdr:col>
      <xdr:colOff>260350</xdr:colOff>
      <xdr:row>959</xdr:row>
      <xdr:rowOff>447675</xdr:rowOff>
    </xdr:to>
    <xdr:pic>
      <xdr:nvPicPr>
        <xdr:cNvPr id="57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028869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959</xdr:row>
      <xdr:rowOff>231775</xdr:rowOff>
    </xdr:from>
    <xdr:to>
      <xdr:col>3</xdr:col>
      <xdr:colOff>539750</xdr:colOff>
      <xdr:row>959</xdr:row>
      <xdr:rowOff>450850</xdr:rowOff>
    </xdr:to>
    <xdr:pic>
      <xdr:nvPicPr>
        <xdr:cNvPr id="57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028901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959</xdr:row>
      <xdr:rowOff>228600</xdr:rowOff>
    </xdr:from>
    <xdr:to>
      <xdr:col>3</xdr:col>
      <xdr:colOff>260350</xdr:colOff>
      <xdr:row>959</xdr:row>
      <xdr:rowOff>447675</xdr:rowOff>
    </xdr:to>
    <xdr:pic>
      <xdr:nvPicPr>
        <xdr:cNvPr id="57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028869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959</xdr:row>
      <xdr:rowOff>231775</xdr:rowOff>
    </xdr:from>
    <xdr:to>
      <xdr:col>3</xdr:col>
      <xdr:colOff>539750</xdr:colOff>
      <xdr:row>959</xdr:row>
      <xdr:rowOff>450850</xdr:rowOff>
    </xdr:to>
    <xdr:pic>
      <xdr:nvPicPr>
        <xdr:cNvPr id="57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2028901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959</xdr:row>
      <xdr:rowOff>228600</xdr:rowOff>
    </xdr:from>
    <xdr:to>
      <xdr:col>10</xdr:col>
      <xdr:colOff>260350</xdr:colOff>
      <xdr:row>959</xdr:row>
      <xdr:rowOff>447675</xdr:rowOff>
    </xdr:to>
    <xdr:pic>
      <xdr:nvPicPr>
        <xdr:cNvPr id="57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2028869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959</xdr:row>
      <xdr:rowOff>231775</xdr:rowOff>
    </xdr:from>
    <xdr:to>
      <xdr:col>10</xdr:col>
      <xdr:colOff>539750</xdr:colOff>
      <xdr:row>959</xdr:row>
      <xdr:rowOff>450850</xdr:rowOff>
    </xdr:to>
    <xdr:pic>
      <xdr:nvPicPr>
        <xdr:cNvPr id="57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2028901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959</xdr:row>
      <xdr:rowOff>228600</xdr:rowOff>
    </xdr:from>
    <xdr:to>
      <xdr:col>3</xdr:col>
      <xdr:colOff>260350</xdr:colOff>
      <xdr:row>959</xdr:row>
      <xdr:rowOff>447675</xdr:rowOff>
    </xdr:to>
    <xdr:pic>
      <xdr:nvPicPr>
        <xdr:cNvPr id="57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2028869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959</xdr:row>
      <xdr:rowOff>287804</xdr:rowOff>
    </xdr:from>
    <xdr:to>
      <xdr:col>3</xdr:col>
      <xdr:colOff>465044</xdr:colOff>
      <xdr:row>959</xdr:row>
      <xdr:rowOff>506879</xdr:rowOff>
    </xdr:to>
    <xdr:pic>
      <xdr:nvPicPr>
        <xdr:cNvPr id="57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0528" y="20294618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959</xdr:row>
      <xdr:rowOff>228600</xdr:rowOff>
    </xdr:from>
    <xdr:to>
      <xdr:col>10</xdr:col>
      <xdr:colOff>260350</xdr:colOff>
      <xdr:row>959</xdr:row>
      <xdr:rowOff>447675</xdr:rowOff>
    </xdr:to>
    <xdr:pic>
      <xdr:nvPicPr>
        <xdr:cNvPr id="57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2028869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959</xdr:row>
      <xdr:rowOff>231775</xdr:rowOff>
    </xdr:from>
    <xdr:to>
      <xdr:col>10</xdr:col>
      <xdr:colOff>539750</xdr:colOff>
      <xdr:row>959</xdr:row>
      <xdr:rowOff>450850</xdr:rowOff>
    </xdr:to>
    <xdr:pic>
      <xdr:nvPicPr>
        <xdr:cNvPr id="57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2028901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963</xdr:row>
      <xdr:rowOff>279400</xdr:rowOff>
    </xdr:from>
    <xdr:to>
      <xdr:col>10</xdr:col>
      <xdr:colOff>196850</xdr:colOff>
      <xdr:row>963</xdr:row>
      <xdr:rowOff>498475</xdr:rowOff>
    </xdr:to>
    <xdr:pic>
      <xdr:nvPicPr>
        <xdr:cNvPr id="57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963</xdr:row>
      <xdr:rowOff>257175</xdr:rowOff>
    </xdr:from>
    <xdr:to>
      <xdr:col>10</xdr:col>
      <xdr:colOff>514350</xdr:colOff>
      <xdr:row>963</xdr:row>
      <xdr:rowOff>476250</xdr:rowOff>
    </xdr:to>
    <xdr:pic>
      <xdr:nvPicPr>
        <xdr:cNvPr id="57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6832183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7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963</xdr:row>
      <xdr:rowOff>257175</xdr:rowOff>
    </xdr:from>
    <xdr:to>
      <xdr:col>3</xdr:col>
      <xdr:colOff>514350</xdr:colOff>
      <xdr:row>963</xdr:row>
      <xdr:rowOff>476250</xdr:rowOff>
    </xdr:to>
    <xdr:pic>
      <xdr:nvPicPr>
        <xdr:cNvPr id="57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832183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7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963</xdr:row>
      <xdr:rowOff>257175</xdr:rowOff>
    </xdr:from>
    <xdr:to>
      <xdr:col>3</xdr:col>
      <xdr:colOff>514350</xdr:colOff>
      <xdr:row>963</xdr:row>
      <xdr:rowOff>476250</xdr:rowOff>
    </xdr:to>
    <xdr:pic>
      <xdr:nvPicPr>
        <xdr:cNvPr id="57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832183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963</xdr:row>
      <xdr:rowOff>279400</xdr:rowOff>
    </xdr:from>
    <xdr:to>
      <xdr:col>10</xdr:col>
      <xdr:colOff>196850</xdr:colOff>
      <xdr:row>963</xdr:row>
      <xdr:rowOff>498475</xdr:rowOff>
    </xdr:to>
    <xdr:pic>
      <xdr:nvPicPr>
        <xdr:cNvPr id="58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963</xdr:row>
      <xdr:rowOff>257175</xdr:rowOff>
    </xdr:from>
    <xdr:to>
      <xdr:col>10</xdr:col>
      <xdr:colOff>514350</xdr:colOff>
      <xdr:row>963</xdr:row>
      <xdr:rowOff>476250</xdr:rowOff>
    </xdr:to>
    <xdr:pic>
      <xdr:nvPicPr>
        <xdr:cNvPr id="58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6832183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963</xdr:row>
      <xdr:rowOff>257175</xdr:rowOff>
    </xdr:from>
    <xdr:to>
      <xdr:col>3</xdr:col>
      <xdr:colOff>514350</xdr:colOff>
      <xdr:row>963</xdr:row>
      <xdr:rowOff>476250</xdr:rowOff>
    </xdr:to>
    <xdr:pic>
      <xdr:nvPicPr>
        <xdr:cNvPr id="58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832183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963</xdr:row>
      <xdr:rowOff>257175</xdr:rowOff>
    </xdr:from>
    <xdr:to>
      <xdr:col>3</xdr:col>
      <xdr:colOff>514350</xdr:colOff>
      <xdr:row>963</xdr:row>
      <xdr:rowOff>476250</xdr:rowOff>
    </xdr:to>
    <xdr:pic>
      <xdr:nvPicPr>
        <xdr:cNvPr id="58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832183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963</xdr:row>
      <xdr:rowOff>279400</xdr:rowOff>
    </xdr:from>
    <xdr:to>
      <xdr:col>10</xdr:col>
      <xdr:colOff>196850</xdr:colOff>
      <xdr:row>963</xdr:row>
      <xdr:rowOff>498475</xdr:rowOff>
    </xdr:to>
    <xdr:pic>
      <xdr:nvPicPr>
        <xdr:cNvPr id="58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963</xdr:row>
      <xdr:rowOff>257175</xdr:rowOff>
    </xdr:from>
    <xdr:to>
      <xdr:col>10</xdr:col>
      <xdr:colOff>514350</xdr:colOff>
      <xdr:row>963</xdr:row>
      <xdr:rowOff>476250</xdr:rowOff>
    </xdr:to>
    <xdr:pic>
      <xdr:nvPicPr>
        <xdr:cNvPr id="58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6832183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963</xdr:row>
      <xdr:rowOff>257175</xdr:rowOff>
    </xdr:from>
    <xdr:to>
      <xdr:col>3</xdr:col>
      <xdr:colOff>514350</xdr:colOff>
      <xdr:row>963</xdr:row>
      <xdr:rowOff>476250</xdr:rowOff>
    </xdr:to>
    <xdr:pic>
      <xdr:nvPicPr>
        <xdr:cNvPr id="58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832183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963</xdr:row>
      <xdr:rowOff>257175</xdr:rowOff>
    </xdr:from>
    <xdr:to>
      <xdr:col>3</xdr:col>
      <xdr:colOff>514350</xdr:colOff>
      <xdr:row>963</xdr:row>
      <xdr:rowOff>476250</xdr:rowOff>
    </xdr:to>
    <xdr:pic>
      <xdr:nvPicPr>
        <xdr:cNvPr id="58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832183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963</xdr:row>
      <xdr:rowOff>279400</xdr:rowOff>
    </xdr:from>
    <xdr:to>
      <xdr:col>10</xdr:col>
      <xdr:colOff>196850</xdr:colOff>
      <xdr:row>963</xdr:row>
      <xdr:rowOff>498475</xdr:rowOff>
    </xdr:to>
    <xdr:pic>
      <xdr:nvPicPr>
        <xdr:cNvPr id="58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963</xdr:row>
      <xdr:rowOff>257175</xdr:rowOff>
    </xdr:from>
    <xdr:to>
      <xdr:col>10</xdr:col>
      <xdr:colOff>514350</xdr:colOff>
      <xdr:row>963</xdr:row>
      <xdr:rowOff>476250</xdr:rowOff>
    </xdr:to>
    <xdr:pic>
      <xdr:nvPicPr>
        <xdr:cNvPr id="58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6832183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963</xdr:row>
      <xdr:rowOff>257175</xdr:rowOff>
    </xdr:from>
    <xdr:to>
      <xdr:col>3</xdr:col>
      <xdr:colOff>514350</xdr:colOff>
      <xdr:row>963</xdr:row>
      <xdr:rowOff>476250</xdr:rowOff>
    </xdr:to>
    <xdr:pic>
      <xdr:nvPicPr>
        <xdr:cNvPr id="58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832183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963</xdr:row>
      <xdr:rowOff>257175</xdr:rowOff>
    </xdr:from>
    <xdr:to>
      <xdr:col>3</xdr:col>
      <xdr:colOff>514350</xdr:colOff>
      <xdr:row>963</xdr:row>
      <xdr:rowOff>476250</xdr:rowOff>
    </xdr:to>
    <xdr:pic>
      <xdr:nvPicPr>
        <xdr:cNvPr id="58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832183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963</xdr:row>
      <xdr:rowOff>279400</xdr:rowOff>
    </xdr:from>
    <xdr:to>
      <xdr:col>10</xdr:col>
      <xdr:colOff>196850</xdr:colOff>
      <xdr:row>963</xdr:row>
      <xdr:rowOff>498475</xdr:rowOff>
    </xdr:to>
    <xdr:pic>
      <xdr:nvPicPr>
        <xdr:cNvPr id="58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963</xdr:row>
      <xdr:rowOff>279400</xdr:rowOff>
    </xdr:from>
    <xdr:to>
      <xdr:col>10</xdr:col>
      <xdr:colOff>196850</xdr:colOff>
      <xdr:row>963</xdr:row>
      <xdr:rowOff>498475</xdr:rowOff>
    </xdr:to>
    <xdr:pic>
      <xdr:nvPicPr>
        <xdr:cNvPr id="58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963</xdr:row>
      <xdr:rowOff>279400</xdr:rowOff>
    </xdr:from>
    <xdr:to>
      <xdr:col>10</xdr:col>
      <xdr:colOff>196850</xdr:colOff>
      <xdr:row>963</xdr:row>
      <xdr:rowOff>498475</xdr:rowOff>
    </xdr:to>
    <xdr:pic>
      <xdr:nvPicPr>
        <xdr:cNvPr id="58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963</xdr:row>
      <xdr:rowOff>279400</xdr:rowOff>
    </xdr:from>
    <xdr:to>
      <xdr:col>10</xdr:col>
      <xdr:colOff>196850</xdr:colOff>
      <xdr:row>963</xdr:row>
      <xdr:rowOff>498475</xdr:rowOff>
    </xdr:to>
    <xdr:pic>
      <xdr:nvPicPr>
        <xdr:cNvPr id="58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963</xdr:row>
      <xdr:rowOff>279400</xdr:rowOff>
    </xdr:from>
    <xdr:to>
      <xdr:col>10</xdr:col>
      <xdr:colOff>196850</xdr:colOff>
      <xdr:row>963</xdr:row>
      <xdr:rowOff>498475</xdr:rowOff>
    </xdr:to>
    <xdr:pic>
      <xdr:nvPicPr>
        <xdr:cNvPr id="58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963</xdr:row>
      <xdr:rowOff>279400</xdr:rowOff>
    </xdr:from>
    <xdr:to>
      <xdr:col>10</xdr:col>
      <xdr:colOff>196850</xdr:colOff>
      <xdr:row>963</xdr:row>
      <xdr:rowOff>498475</xdr:rowOff>
    </xdr:to>
    <xdr:pic>
      <xdr:nvPicPr>
        <xdr:cNvPr id="58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963</xdr:row>
      <xdr:rowOff>279400</xdr:rowOff>
    </xdr:from>
    <xdr:to>
      <xdr:col>10</xdr:col>
      <xdr:colOff>196850</xdr:colOff>
      <xdr:row>963</xdr:row>
      <xdr:rowOff>498475</xdr:rowOff>
    </xdr:to>
    <xdr:pic>
      <xdr:nvPicPr>
        <xdr:cNvPr id="58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963</xdr:row>
      <xdr:rowOff>257175</xdr:rowOff>
    </xdr:from>
    <xdr:to>
      <xdr:col>3</xdr:col>
      <xdr:colOff>514350</xdr:colOff>
      <xdr:row>963</xdr:row>
      <xdr:rowOff>476250</xdr:rowOff>
    </xdr:to>
    <xdr:pic>
      <xdr:nvPicPr>
        <xdr:cNvPr id="58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832183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963</xdr:row>
      <xdr:rowOff>279400</xdr:rowOff>
    </xdr:from>
    <xdr:to>
      <xdr:col>10</xdr:col>
      <xdr:colOff>196850</xdr:colOff>
      <xdr:row>963</xdr:row>
      <xdr:rowOff>498475</xdr:rowOff>
    </xdr:to>
    <xdr:pic>
      <xdr:nvPicPr>
        <xdr:cNvPr id="58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963</xdr:row>
      <xdr:rowOff>257175</xdr:rowOff>
    </xdr:from>
    <xdr:to>
      <xdr:col>10</xdr:col>
      <xdr:colOff>514350</xdr:colOff>
      <xdr:row>963</xdr:row>
      <xdr:rowOff>476250</xdr:rowOff>
    </xdr:to>
    <xdr:pic>
      <xdr:nvPicPr>
        <xdr:cNvPr id="58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6832183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963</xdr:row>
      <xdr:rowOff>257175</xdr:rowOff>
    </xdr:from>
    <xdr:to>
      <xdr:col>3</xdr:col>
      <xdr:colOff>514350</xdr:colOff>
      <xdr:row>963</xdr:row>
      <xdr:rowOff>476250</xdr:rowOff>
    </xdr:to>
    <xdr:pic>
      <xdr:nvPicPr>
        <xdr:cNvPr id="58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832183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963</xdr:row>
      <xdr:rowOff>279400</xdr:rowOff>
    </xdr:from>
    <xdr:to>
      <xdr:col>10</xdr:col>
      <xdr:colOff>196850</xdr:colOff>
      <xdr:row>963</xdr:row>
      <xdr:rowOff>498475</xdr:rowOff>
    </xdr:to>
    <xdr:pic>
      <xdr:nvPicPr>
        <xdr:cNvPr id="58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963</xdr:row>
      <xdr:rowOff>279400</xdr:rowOff>
    </xdr:from>
    <xdr:to>
      <xdr:col>10</xdr:col>
      <xdr:colOff>196850</xdr:colOff>
      <xdr:row>963</xdr:row>
      <xdr:rowOff>498475</xdr:rowOff>
    </xdr:to>
    <xdr:pic>
      <xdr:nvPicPr>
        <xdr:cNvPr id="58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963</xdr:row>
      <xdr:rowOff>279400</xdr:rowOff>
    </xdr:from>
    <xdr:to>
      <xdr:col>10</xdr:col>
      <xdr:colOff>196850</xdr:colOff>
      <xdr:row>963</xdr:row>
      <xdr:rowOff>498475</xdr:rowOff>
    </xdr:to>
    <xdr:pic>
      <xdr:nvPicPr>
        <xdr:cNvPr id="58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963</xdr:row>
      <xdr:rowOff>279400</xdr:rowOff>
    </xdr:from>
    <xdr:to>
      <xdr:col>10</xdr:col>
      <xdr:colOff>196850</xdr:colOff>
      <xdr:row>963</xdr:row>
      <xdr:rowOff>498475</xdr:rowOff>
    </xdr:to>
    <xdr:pic>
      <xdr:nvPicPr>
        <xdr:cNvPr id="58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963</xdr:row>
      <xdr:rowOff>279400</xdr:rowOff>
    </xdr:from>
    <xdr:to>
      <xdr:col>10</xdr:col>
      <xdr:colOff>196850</xdr:colOff>
      <xdr:row>963</xdr:row>
      <xdr:rowOff>498475</xdr:rowOff>
    </xdr:to>
    <xdr:pic>
      <xdr:nvPicPr>
        <xdr:cNvPr id="58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963</xdr:row>
      <xdr:rowOff>279400</xdr:rowOff>
    </xdr:from>
    <xdr:to>
      <xdr:col>10</xdr:col>
      <xdr:colOff>196850</xdr:colOff>
      <xdr:row>963</xdr:row>
      <xdr:rowOff>498475</xdr:rowOff>
    </xdr:to>
    <xdr:pic>
      <xdr:nvPicPr>
        <xdr:cNvPr id="58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963</xdr:row>
      <xdr:rowOff>279400</xdr:rowOff>
    </xdr:from>
    <xdr:to>
      <xdr:col>10</xdr:col>
      <xdr:colOff>196850</xdr:colOff>
      <xdr:row>963</xdr:row>
      <xdr:rowOff>498475</xdr:rowOff>
    </xdr:to>
    <xdr:pic>
      <xdr:nvPicPr>
        <xdr:cNvPr id="58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963</xdr:row>
      <xdr:rowOff>257175</xdr:rowOff>
    </xdr:from>
    <xdr:to>
      <xdr:col>3</xdr:col>
      <xdr:colOff>514350</xdr:colOff>
      <xdr:row>963</xdr:row>
      <xdr:rowOff>476250</xdr:rowOff>
    </xdr:to>
    <xdr:pic>
      <xdr:nvPicPr>
        <xdr:cNvPr id="58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832183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963</xdr:row>
      <xdr:rowOff>279400</xdr:rowOff>
    </xdr:from>
    <xdr:to>
      <xdr:col>10</xdr:col>
      <xdr:colOff>196850</xdr:colOff>
      <xdr:row>963</xdr:row>
      <xdr:rowOff>498475</xdr:rowOff>
    </xdr:to>
    <xdr:pic>
      <xdr:nvPicPr>
        <xdr:cNvPr id="58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963</xdr:row>
      <xdr:rowOff>257175</xdr:rowOff>
    </xdr:from>
    <xdr:to>
      <xdr:col>10</xdr:col>
      <xdr:colOff>514350</xdr:colOff>
      <xdr:row>963</xdr:row>
      <xdr:rowOff>476250</xdr:rowOff>
    </xdr:to>
    <xdr:pic>
      <xdr:nvPicPr>
        <xdr:cNvPr id="58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6832183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963</xdr:row>
      <xdr:rowOff>257175</xdr:rowOff>
    </xdr:from>
    <xdr:to>
      <xdr:col>3</xdr:col>
      <xdr:colOff>514350</xdr:colOff>
      <xdr:row>963</xdr:row>
      <xdr:rowOff>476250</xdr:rowOff>
    </xdr:to>
    <xdr:pic>
      <xdr:nvPicPr>
        <xdr:cNvPr id="58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832183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963</xdr:row>
      <xdr:rowOff>279400</xdr:rowOff>
    </xdr:from>
    <xdr:to>
      <xdr:col>10</xdr:col>
      <xdr:colOff>196850</xdr:colOff>
      <xdr:row>963</xdr:row>
      <xdr:rowOff>498475</xdr:rowOff>
    </xdr:to>
    <xdr:pic>
      <xdr:nvPicPr>
        <xdr:cNvPr id="58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963</xdr:row>
      <xdr:rowOff>279400</xdr:rowOff>
    </xdr:from>
    <xdr:to>
      <xdr:col>10</xdr:col>
      <xdr:colOff>196850</xdr:colOff>
      <xdr:row>963</xdr:row>
      <xdr:rowOff>498475</xdr:rowOff>
    </xdr:to>
    <xdr:pic>
      <xdr:nvPicPr>
        <xdr:cNvPr id="58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963</xdr:row>
      <xdr:rowOff>279400</xdr:rowOff>
    </xdr:from>
    <xdr:to>
      <xdr:col>10</xdr:col>
      <xdr:colOff>196850</xdr:colOff>
      <xdr:row>963</xdr:row>
      <xdr:rowOff>498475</xdr:rowOff>
    </xdr:to>
    <xdr:pic>
      <xdr:nvPicPr>
        <xdr:cNvPr id="58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963</xdr:row>
      <xdr:rowOff>279400</xdr:rowOff>
    </xdr:from>
    <xdr:to>
      <xdr:col>10</xdr:col>
      <xdr:colOff>196850</xdr:colOff>
      <xdr:row>963</xdr:row>
      <xdr:rowOff>498475</xdr:rowOff>
    </xdr:to>
    <xdr:pic>
      <xdr:nvPicPr>
        <xdr:cNvPr id="58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963</xdr:row>
      <xdr:rowOff>279400</xdr:rowOff>
    </xdr:from>
    <xdr:to>
      <xdr:col>10</xdr:col>
      <xdr:colOff>196850</xdr:colOff>
      <xdr:row>963</xdr:row>
      <xdr:rowOff>498475</xdr:rowOff>
    </xdr:to>
    <xdr:pic>
      <xdr:nvPicPr>
        <xdr:cNvPr id="58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963</xdr:row>
      <xdr:rowOff>257175</xdr:rowOff>
    </xdr:from>
    <xdr:to>
      <xdr:col>3</xdr:col>
      <xdr:colOff>514350</xdr:colOff>
      <xdr:row>963</xdr:row>
      <xdr:rowOff>476250</xdr:rowOff>
    </xdr:to>
    <xdr:pic>
      <xdr:nvPicPr>
        <xdr:cNvPr id="58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832183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963</xdr:row>
      <xdr:rowOff>279400</xdr:rowOff>
    </xdr:from>
    <xdr:to>
      <xdr:col>10</xdr:col>
      <xdr:colOff>196850</xdr:colOff>
      <xdr:row>963</xdr:row>
      <xdr:rowOff>498475</xdr:rowOff>
    </xdr:to>
    <xdr:pic>
      <xdr:nvPicPr>
        <xdr:cNvPr id="58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963</xdr:row>
      <xdr:rowOff>257175</xdr:rowOff>
    </xdr:from>
    <xdr:to>
      <xdr:col>10</xdr:col>
      <xdr:colOff>514350</xdr:colOff>
      <xdr:row>963</xdr:row>
      <xdr:rowOff>476250</xdr:rowOff>
    </xdr:to>
    <xdr:pic>
      <xdr:nvPicPr>
        <xdr:cNvPr id="58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6832183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963</xdr:row>
      <xdr:rowOff>257175</xdr:rowOff>
    </xdr:from>
    <xdr:to>
      <xdr:col>3</xdr:col>
      <xdr:colOff>514350</xdr:colOff>
      <xdr:row>963</xdr:row>
      <xdr:rowOff>476250</xdr:rowOff>
    </xdr:to>
    <xdr:pic>
      <xdr:nvPicPr>
        <xdr:cNvPr id="58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832183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963</xdr:row>
      <xdr:rowOff>279400</xdr:rowOff>
    </xdr:from>
    <xdr:to>
      <xdr:col>10</xdr:col>
      <xdr:colOff>196850</xdr:colOff>
      <xdr:row>963</xdr:row>
      <xdr:rowOff>498475</xdr:rowOff>
    </xdr:to>
    <xdr:pic>
      <xdr:nvPicPr>
        <xdr:cNvPr id="58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963</xdr:row>
      <xdr:rowOff>279400</xdr:rowOff>
    </xdr:from>
    <xdr:to>
      <xdr:col>10</xdr:col>
      <xdr:colOff>196850</xdr:colOff>
      <xdr:row>963</xdr:row>
      <xdr:rowOff>498475</xdr:rowOff>
    </xdr:to>
    <xdr:pic>
      <xdr:nvPicPr>
        <xdr:cNvPr id="58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8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963</xdr:row>
      <xdr:rowOff>279400</xdr:rowOff>
    </xdr:from>
    <xdr:to>
      <xdr:col>10</xdr:col>
      <xdr:colOff>196850</xdr:colOff>
      <xdr:row>963</xdr:row>
      <xdr:rowOff>498475</xdr:rowOff>
    </xdr:to>
    <xdr:pic>
      <xdr:nvPicPr>
        <xdr:cNvPr id="59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9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9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963</xdr:row>
      <xdr:rowOff>257175</xdr:rowOff>
    </xdr:from>
    <xdr:to>
      <xdr:col>3</xdr:col>
      <xdr:colOff>514350</xdr:colOff>
      <xdr:row>963</xdr:row>
      <xdr:rowOff>476250</xdr:rowOff>
    </xdr:to>
    <xdr:pic>
      <xdr:nvPicPr>
        <xdr:cNvPr id="59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832183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963</xdr:row>
      <xdr:rowOff>279400</xdr:rowOff>
    </xdr:from>
    <xdr:to>
      <xdr:col>10</xdr:col>
      <xdr:colOff>196850</xdr:colOff>
      <xdr:row>963</xdr:row>
      <xdr:rowOff>498475</xdr:rowOff>
    </xdr:to>
    <xdr:pic>
      <xdr:nvPicPr>
        <xdr:cNvPr id="59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963</xdr:row>
      <xdr:rowOff>257175</xdr:rowOff>
    </xdr:from>
    <xdr:to>
      <xdr:col>10</xdr:col>
      <xdr:colOff>514350</xdr:colOff>
      <xdr:row>963</xdr:row>
      <xdr:rowOff>476250</xdr:rowOff>
    </xdr:to>
    <xdr:pic>
      <xdr:nvPicPr>
        <xdr:cNvPr id="59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6832183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9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963</xdr:row>
      <xdr:rowOff>257175</xdr:rowOff>
    </xdr:from>
    <xdr:to>
      <xdr:col>3</xdr:col>
      <xdr:colOff>514350</xdr:colOff>
      <xdr:row>963</xdr:row>
      <xdr:rowOff>476250</xdr:rowOff>
    </xdr:to>
    <xdr:pic>
      <xdr:nvPicPr>
        <xdr:cNvPr id="59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832183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9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963</xdr:row>
      <xdr:rowOff>279400</xdr:rowOff>
    </xdr:from>
    <xdr:to>
      <xdr:col>10</xdr:col>
      <xdr:colOff>196850</xdr:colOff>
      <xdr:row>963</xdr:row>
      <xdr:rowOff>498475</xdr:rowOff>
    </xdr:to>
    <xdr:pic>
      <xdr:nvPicPr>
        <xdr:cNvPr id="59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9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9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963</xdr:row>
      <xdr:rowOff>279400</xdr:rowOff>
    </xdr:from>
    <xdr:to>
      <xdr:col>10</xdr:col>
      <xdr:colOff>196850</xdr:colOff>
      <xdr:row>963</xdr:row>
      <xdr:rowOff>498475</xdr:rowOff>
    </xdr:to>
    <xdr:pic>
      <xdr:nvPicPr>
        <xdr:cNvPr id="59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9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9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963</xdr:row>
      <xdr:rowOff>279400</xdr:rowOff>
    </xdr:from>
    <xdr:to>
      <xdr:col>10</xdr:col>
      <xdr:colOff>196850</xdr:colOff>
      <xdr:row>963</xdr:row>
      <xdr:rowOff>498475</xdr:rowOff>
    </xdr:to>
    <xdr:pic>
      <xdr:nvPicPr>
        <xdr:cNvPr id="59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9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9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963</xdr:row>
      <xdr:rowOff>279400</xdr:rowOff>
    </xdr:from>
    <xdr:to>
      <xdr:col>10</xdr:col>
      <xdr:colOff>196850</xdr:colOff>
      <xdr:row>963</xdr:row>
      <xdr:rowOff>498475</xdr:rowOff>
    </xdr:to>
    <xdr:pic>
      <xdr:nvPicPr>
        <xdr:cNvPr id="59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9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9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963</xdr:row>
      <xdr:rowOff>279400</xdr:rowOff>
    </xdr:from>
    <xdr:to>
      <xdr:col>10</xdr:col>
      <xdr:colOff>196850</xdr:colOff>
      <xdr:row>963</xdr:row>
      <xdr:rowOff>498475</xdr:rowOff>
    </xdr:to>
    <xdr:pic>
      <xdr:nvPicPr>
        <xdr:cNvPr id="59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9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9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963</xdr:row>
      <xdr:rowOff>257175</xdr:rowOff>
    </xdr:from>
    <xdr:to>
      <xdr:col>3</xdr:col>
      <xdr:colOff>514350</xdr:colOff>
      <xdr:row>963</xdr:row>
      <xdr:rowOff>476250</xdr:rowOff>
    </xdr:to>
    <xdr:pic>
      <xdr:nvPicPr>
        <xdr:cNvPr id="59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832183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963</xdr:row>
      <xdr:rowOff>279400</xdr:rowOff>
    </xdr:from>
    <xdr:to>
      <xdr:col>10</xdr:col>
      <xdr:colOff>196850</xdr:colOff>
      <xdr:row>963</xdr:row>
      <xdr:rowOff>498475</xdr:rowOff>
    </xdr:to>
    <xdr:pic>
      <xdr:nvPicPr>
        <xdr:cNvPr id="59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963</xdr:row>
      <xdr:rowOff>257175</xdr:rowOff>
    </xdr:from>
    <xdr:to>
      <xdr:col>10</xdr:col>
      <xdr:colOff>514350</xdr:colOff>
      <xdr:row>963</xdr:row>
      <xdr:rowOff>476250</xdr:rowOff>
    </xdr:to>
    <xdr:pic>
      <xdr:nvPicPr>
        <xdr:cNvPr id="59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6832183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9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963</xdr:row>
      <xdr:rowOff>257175</xdr:rowOff>
    </xdr:from>
    <xdr:to>
      <xdr:col>3</xdr:col>
      <xdr:colOff>514350</xdr:colOff>
      <xdr:row>963</xdr:row>
      <xdr:rowOff>476250</xdr:rowOff>
    </xdr:to>
    <xdr:pic>
      <xdr:nvPicPr>
        <xdr:cNvPr id="59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832183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9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963</xdr:row>
      <xdr:rowOff>279400</xdr:rowOff>
    </xdr:from>
    <xdr:to>
      <xdr:col>10</xdr:col>
      <xdr:colOff>196850</xdr:colOff>
      <xdr:row>963</xdr:row>
      <xdr:rowOff>498475</xdr:rowOff>
    </xdr:to>
    <xdr:pic>
      <xdr:nvPicPr>
        <xdr:cNvPr id="59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9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9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963</xdr:row>
      <xdr:rowOff>279400</xdr:rowOff>
    </xdr:from>
    <xdr:to>
      <xdr:col>10</xdr:col>
      <xdr:colOff>196850</xdr:colOff>
      <xdr:row>963</xdr:row>
      <xdr:rowOff>498475</xdr:rowOff>
    </xdr:to>
    <xdr:pic>
      <xdr:nvPicPr>
        <xdr:cNvPr id="59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963</xdr:row>
      <xdr:rowOff>279400</xdr:rowOff>
    </xdr:from>
    <xdr:to>
      <xdr:col>3</xdr:col>
      <xdr:colOff>196850</xdr:colOff>
      <xdr:row>963</xdr:row>
      <xdr:rowOff>498475</xdr:rowOff>
    </xdr:to>
    <xdr:pic>
      <xdr:nvPicPr>
        <xdr:cNvPr id="59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3240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963</xdr:row>
      <xdr:rowOff>228600</xdr:rowOff>
    </xdr:from>
    <xdr:to>
      <xdr:col>3</xdr:col>
      <xdr:colOff>260350</xdr:colOff>
      <xdr:row>963</xdr:row>
      <xdr:rowOff>447675</xdr:rowOff>
    </xdr:to>
    <xdr:pic>
      <xdr:nvPicPr>
        <xdr:cNvPr id="59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6831897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963</xdr:row>
      <xdr:rowOff>231775</xdr:rowOff>
    </xdr:from>
    <xdr:to>
      <xdr:col>3</xdr:col>
      <xdr:colOff>539750</xdr:colOff>
      <xdr:row>963</xdr:row>
      <xdr:rowOff>450850</xdr:rowOff>
    </xdr:to>
    <xdr:pic>
      <xdr:nvPicPr>
        <xdr:cNvPr id="59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6831929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963</xdr:row>
      <xdr:rowOff>228600</xdr:rowOff>
    </xdr:from>
    <xdr:to>
      <xdr:col>10</xdr:col>
      <xdr:colOff>260350</xdr:colOff>
      <xdr:row>963</xdr:row>
      <xdr:rowOff>447675</xdr:rowOff>
    </xdr:to>
    <xdr:pic>
      <xdr:nvPicPr>
        <xdr:cNvPr id="59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6831897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963</xdr:row>
      <xdr:rowOff>231775</xdr:rowOff>
    </xdr:from>
    <xdr:to>
      <xdr:col>10</xdr:col>
      <xdr:colOff>539750</xdr:colOff>
      <xdr:row>963</xdr:row>
      <xdr:rowOff>450850</xdr:rowOff>
    </xdr:to>
    <xdr:pic>
      <xdr:nvPicPr>
        <xdr:cNvPr id="59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6831929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963</xdr:row>
      <xdr:rowOff>228600</xdr:rowOff>
    </xdr:from>
    <xdr:to>
      <xdr:col>3</xdr:col>
      <xdr:colOff>260350</xdr:colOff>
      <xdr:row>963</xdr:row>
      <xdr:rowOff>447675</xdr:rowOff>
    </xdr:to>
    <xdr:pic>
      <xdr:nvPicPr>
        <xdr:cNvPr id="59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6831897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963</xdr:row>
      <xdr:rowOff>231775</xdr:rowOff>
    </xdr:from>
    <xdr:to>
      <xdr:col>3</xdr:col>
      <xdr:colOff>539750</xdr:colOff>
      <xdr:row>963</xdr:row>
      <xdr:rowOff>450850</xdr:rowOff>
    </xdr:to>
    <xdr:pic>
      <xdr:nvPicPr>
        <xdr:cNvPr id="59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6831929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963</xdr:row>
      <xdr:rowOff>228600</xdr:rowOff>
    </xdr:from>
    <xdr:to>
      <xdr:col>3</xdr:col>
      <xdr:colOff>260350</xdr:colOff>
      <xdr:row>963</xdr:row>
      <xdr:rowOff>447675</xdr:rowOff>
    </xdr:to>
    <xdr:pic>
      <xdr:nvPicPr>
        <xdr:cNvPr id="59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6831897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963</xdr:row>
      <xdr:rowOff>231775</xdr:rowOff>
    </xdr:from>
    <xdr:to>
      <xdr:col>3</xdr:col>
      <xdr:colOff>539750</xdr:colOff>
      <xdr:row>963</xdr:row>
      <xdr:rowOff>450850</xdr:rowOff>
    </xdr:to>
    <xdr:pic>
      <xdr:nvPicPr>
        <xdr:cNvPr id="59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5234" y="6831929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963</xdr:row>
      <xdr:rowOff>228600</xdr:rowOff>
    </xdr:from>
    <xdr:to>
      <xdr:col>10</xdr:col>
      <xdr:colOff>260350</xdr:colOff>
      <xdr:row>963</xdr:row>
      <xdr:rowOff>447675</xdr:rowOff>
    </xdr:to>
    <xdr:pic>
      <xdr:nvPicPr>
        <xdr:cNvPr id="59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6831897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963</xdr:row>
      <xdr:rowOff>231775</xdr:rowOff>
    </xdr:from>
    <xdr:to>
      <xdr:col>10</xdr:col>
      <xdr:colOff>539750</xdr:colOff>
      <xdr:row>963</xdr:row>
      <xdr:rowOff>450850</xdr:rowOff>
    </xdr:to>
    <xdr:pic>
      <xdr:nvPicPr>
        <xdr:cNvPr id="59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6831929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963</xdr:row>
      <xdr:rowOff>228600</xdr:rowOff>
    </xdr:from>
    <xdr:to>
      <xdr:col>3</xdr:col>
      <xdr:colOff>260350</xdr:colOff>
      <xdr:row>963</xdr:row>
      <xdr:rowOff>447675</xdr:rowOff>
    </xdr:to>
    <xdr:pic>
      <xdr:nvPicPr>
        <xdr:cNvPr id="59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4409" y="6831897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245969</xdr:colOff>
      <xdr:row>963</xdr:row>
      <xdr:rowOff>287804</xdr:rowOff>
    </xdr:from>
    <xdr:to>
      <xdr:col>3</xdr:col>
      <xdr:colOff>465044</xdr:colOff>
      <xdr:row>963</xdr:row>
      <xdr:rowOff>506879</xdr:rowOff>
    </xdr:to>
    <xdr:pic>
      <xdr:nvPicPr>
        <xdr:cNvPr id="59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0528" y="68324898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963</xdr:row>
      <xdr:rowOff>228600</xdr:rowOff>
    </xdr:from>
    <xdr:to>
      <xdr:col>10</xdr:col>
      <xdr:colOff>260350</xdr:colOff>
      <xdr:row>963</xdr:row>
      <xdr:rowOff>447675</xdr:rowOff>
    </xdr:to>
    <xdr:pic>
      <xdr:nvPicPr>
        <xdr:cNvPr id="59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92350" y="6831897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963</xdr:row>
      <xdr:rowOff>231775</xdr:rowOff>
    </xdr:from>
    <xdr:to>
      <xdr:col>10</xdr:col>
      <xdr:colOff>539750</xdr:colOff>
      <xdr:row>963</xdr:row>
      <xdr:rowOff>450850</xdr:rowOff>
    </xdr:to>
    <xdr:pic>
      <xdr:nvPicPr>
        <xdr:cNvPr id="59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3175" y="6831929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625</xdr:row>
      <xdr:rowOff>279400</xdr:rowOff>
    </xdr:from>
    <xdr:to>
      <xdr:col>10</xdr:col>
      <xdr:colOff>196850</xdr:colOff>
      <xdr:row>625</xdr:row>
      <xdr:rowOff>498475</xdr:rowOff>
    </xdr:to>
    <xdr:pic>
      <xdr:nvPicPr>
        <xdr:cNvPr id="59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478303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625</xdr:row>
      <xdr:rowOff>257175</xdr:rowOff>
    </xdr:from>
    <xdr:to>
      <xdr:col>10</xdr:col>
      <xdr:colOff>514350</xdr:colOff>
      <xdr:row>625</xdr:row>
      <xdr:rowOff>476250</xdr:rowOff>
    </xdr:to>
    <xdr:pic>
      <xdr:nvPicPr>
        <xdr:cNvPr id="59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4782814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625</xdr:row>
      <xdr:rowOff>279400</xdr:rowOff>
    </xdr:from>
    <xdr:to>
      <xdr:col>3</xdr:col>
      <xdr:colOff>196850</xdr:colOff>
      <xdr:row>625</xdr:row>
      <xdr:rowOff>498475</xdr:rowOff>
    </xdr:to>
    <xdr:pic>
      <xdr:nvPicPr>
        <xdr:cNvPr id="59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478303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625</xdr:row>
      <xdr:rowOff>257175</xdr:rowOff>
    </xdr:from>
    <xdr:to>
      <xdr:col>3</xdr:col>
      <xdr:colOff>514350</xdr:colOff>
      <xdr:row>625</xdr:row>
      <xdr:rowOff>476250</xdr:rowOff>
    </xdr:to>
    <xdr:pic>
      <xdr:nvPicPr>
        <xdr:cNvPr id="59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4782814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632</xdr:row>
      <xdr:rowOff>279400</xdr:rowOff>
    </xdr:from>
    <xdr:to>
      <xdr:col>10</xdr:col>
      <xdr:colOff>196850</xdr:colOff>
      <xdr:row>632</xdr:row>
      <xdr:rowOff>498475</xdr:rowOff>
    </xdr:to>
    <xdr:pic>
      <xdr:nvPicPr>
        <xdr:cNvPr id="59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48439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632</xdr:row>
      <xdr:rowOff>257175</xdr:rowOff>
    </xdr:from>
    <xdr:to>
      <xdr:col>10</xdr:col>
      <xdr:colOff>514350</xdr:colOff>
      <xdr:row>632</xdr:row>
      <xdr:rowOff>476250</xdr:rowOff>
    </xdr:to>
    <xdr:pic>
      <xdr:nvPicPr>
        <xdr:cNvPr id="59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48436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632</xdr:row>
      <xdr:rowOff>279400</xdr:rowOff>
    </xdr:from>
    <xdr:to>
      <xdr:col>3</xdr:col>
      <xdr:colOff>196850</xdr:colOff>
      <xdr:row>632</xdr:row>
      <xdr:rowOff>498475</xdr:rowOff>
    </xdr:to>
    <xdr:pic>
      <xdr:nvPicPr>
        <xdr:cNvPr id="59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48439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632</xdr:row>
      <xdr:rowOff>257175</xdr:rowOff>
    </xdr:from>
    <xdr:to>
      <xdr:col>3</xdr:col>
      <xdr:colOff>514350</xdr:colOff>
      <xdr:row>632</xdr:row>
      <xdr:rowOff>476250</xdr:rowOff>
    </xdr:to>
    <xdr:pic>
      <xdr:nvPicPr>
        <xdr:cNvPr id="59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48436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639</xdr:row>
      <xdr:rowOff>279400</xdr:rowOff>
    </xdr:from>
    <xdr:to>
      <xdr:col>10</xdr:col>
      <xdr:colOff>196850</xdr:colOff>
      <xdr:row>639</xdr:row>
      <xdr:rowOff>498475</xdr:rowOff>
    </xdr:to>
    <xdr:pic>
      <xdr:nvPicPr>
        <xdr:cNvPr id="59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490574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639</xdr:row>
      <xdr:rowOff>257175</xdr:rowOff>
    </xdr:from>
    <xdr:to>
      <xdr:col>10</xdr:col>
      <xdr:colOff>514350</xdr:colOff>
      <xdr:row>639</xdr:row>
      <xdr:rowOff>476250</xdr:rowOff>
    </xdr:to>
    <xdr:pic>
      <xdr:nvPicPr>
        <xdr:cNvPr id="59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4905518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639</xdr:row>
      <xdr:rowOff>279400</xdr:rowOff>
    </xdr:from>
    <xdr:to>
      <xdr:col>3</xdr:col>
      <xdr:colOff>196850</xdr:colOff>
      <xdr:row>639</xdr:row>
      <xdr:rowOff>498475</xdr:rowOff>
    </xdr:to>
    <xdr:pic>
      <xdr:nvPicPr>
        <xdr:cNvPr id="59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490574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639</xdr:row>
      <xdr:rowOff>257175</xdr:rowOff>
    </xdr:from>
    <xdr:to>
      <xdr:col>3</xdr:col>
      <xdr:colOff>514350</xdr:colOff>
      <xdr:row>639</xdr:row>
      <xdr:rowOff>476250</xdr:rowOff>
    </xdr:to>
    <xdr:pic>
      <xdr:nvPicPr>
        <xdr:cNvPr id="59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4905518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643</xdr:row>
      <xdr:rowOff>279400</xdr:rowOff>
    </xdr:from>
    <xdr:to>
      <xdr:col>10</xdr:col>
      <xdr:colOff>196850</xdr:colOff>
      <xdr:row>643</xdr:row>
      <xdr:rowOff>498475</xdr:rowOff>
    </xdr:to>
    <xdr:pic>
      <xdr:nvPicPr>
        <xdr:cNvPr id="59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49683072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643</xdr:row>
      <xdr:rowOff>257175</xdr:rowOff>
    </xdr:from>
    <xdr:to>
      <xdr:col>10</xdr:col>
      <xdr:colOff>514350</xdr:colOff>
      <xdr:row>643</xdr:row>
      <xdr:rowOff>476250</xdr:rowOff>
    </xdr:to>
    <xdr:pic>
      <xdr:nvPicPr>
        <xdr:cNvPr id="59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49680849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643</xdr:row>
      <xdr:rowOff>279400</xdr:rowOff>
    </xdr:from>
    <xdr:to>
      <xdr:col>3</xdr:col>
      <xdr:colOff>196850</xdr:colOff>
      <xdr:row>643</xdr:row>
      <xdr:rowOff>498475</xdr:rowOff>
    </xdr:to>
    <xdr:pic>
      <xdr:nvPicPr>
        <xdr:cNvPr id="59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49683072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643</xdr:row>
      <xdr:rowOff>257175</xdr:rowOff>
    </xdr:from>
    <xdr:to>
      <xdr:col>3</xdr:col>
      <xdr:colOff>514350</xdr:colOff>
      <xdr:row>643</xdr:row>
      <xdr:rowOff>476250</xdr:rowOff>
    </xdr:to>
    <xdr:pic>
      <xdr:nvPicPr>
        <xdr:cNvPr id="59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49680849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646</xdr:row>
      <xdr:rowOff>279400</xdr:rowOff>
    </xdr:from>
    <xdr:to>
      <xdr:col>10</xdr:col>
      <xdr:colOff>196850</xdr:colOff>
      <xdr:row>646</xdr:row>
      <xdr:rowOff>498475</xdr:rowOff>
    </xdr:to>
    <xdr:pic>
      <xdr:nvPicPr>
        <xdr:cNvPr id="59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499650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646</xdr:row>
      <xdr:rowOff>257175</xdr:rowOff>
    </xdr:from>
    <xdr:to>
      <xdr:col>10</xdr:col>
      <xdr:colOff>514350</xdr:colOff>
      <xdr:row>646</xdr:row>
      <xdr:rowOff>476250</xdr:rowOff>
    </xdr:to>
    <xdr:pic>
      <xdr:nvPicPr>
        <xdr:cNvPr id="59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4996286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646</xdr:row>
      <xdr:rowOff>279400</xdr:rowOff>
    </xdr:from>
    <xdr:to>
      <xdr:col>3</xdr:col>
      <xdr:colOff>196850</xdr:colOff>
      <xdr:row>646</xdr:row>
      <xdr:rowOff>498475</xdr:rowOff>
    </xdr:to>
    <xdr:pic>
      <xdr:nvPicPr>
        <xdr:cNvPr id="59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499650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646</xdr:row>
      <xdr:rowOff>257175</xdr:rowOff>
    </xdr:from>
    <xdr:to>
      <xdr:col>3</xdr:col>
      <xdr:colOff>514350</xdr:colOff>
      <xdr:row>646</xdr:row>
      <xdr:rowOff>476250</xdr:rowOff>
    </xdr:to>
    <xdr:pic>
      <xdr:nvPicPr>
        <xdr:cNvPr id="59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4996286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657</xdr:row>
      <xdr:rowOff>279400</xdr:rowOff>
    </xdr:from>
    <xdr:to>
      <xdr:col>10</xdr:col>
      <xdr:colOff>196850</xdr:colOff>
      <xdr:row>657</xdr:row>
      <xdr:rowOff>498475</xdr:rowOff>
    </xdr:to>
    <xdr:pic>
      <xdr:nvPicPr>
        <xdr:cNvPr id="59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48439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657</xdr:row>
      <xdr:rowOff>257175</xdr:rowOff>
    </xdr:from>
    <xdr:to>
      <xdr:col>10</xdr:col>
      <xdr:colOff>514350</xdr:colOff>
      <xdr:row>657</xdr:row>
      <xdr:rowOff>476250</xdr:rowOff>
    </xdr:to>
    <xdr:pic>
      <xdr:nvPicPr>
        <xdr:cNvPr id="59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48436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657</xdr:row>
      <xdr:rowOff>279400</xdr:rowOff>
    </xdr:from>
    <xdr:to>
      <xdr:col>3</xdr:col>
      <xdr:colOff>196850</xdr:colOff>
      <xdr:row>657</xdr:row>
      <xdr:rowOff>498475</xdr:rowOff>
    </xdr:to>
    <xdr:pic>
      <xdr:nvPicPr>
        <xdr:cNvPr id="59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48439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657</xdr:row>
      <xdr:rowOff>257175</xdr:rowOff>
    </xdr:from>
    <xdr:to>
      <xdr:col>3</xdr:col>
      <xdr:colOff>514350</xdr:colOff>
      <xdr:row>657</xdr:row>
      <xdr:rowOff>476250</xdr:rowOff>
    </xdr:to>
    <xdr:pic>
      <xdr:nvPicPr>
        <xdr:cNvPr id="59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48436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664</xdr:row>
      <xdr:rowOff>279400</xdr:rowOff>
    </xdr:from>
    <xdr:to>
      <xdr:col>10</xdr:col>
      <xdr:colOff>196850</xdr:colOff>
      <xdr:row>664</xdr:row>
      <xdr:rowOff>498475</xdr:rowOff>
    </xdr:to>
    <xdr:pic>
      <xdr:nvPicPr>
        <xdr:cNvPr id="59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490574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664</xdr:row>
      <xdr:rowOff>257175</xdr:rowOff>
    </xdr:from>
    <xdr:to>
      <xdr:col>10</xdr:col>
      <xdr:colOff>514350</xdr:colOff>
      <xdr:row>664</xdr:row>
      <xdr:rowOff>476250</xdr:rowOff>
    </xdr:to>
    <xdr:pic>
      <xdr:nvPicPr>
        <xdr:cNvPr id="59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4905518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664</xdr:row>
      <xdr:rowOff>279400</xdr:rowOff>
    </xdr:from>
    <xdr:to>
      <xdr:col>3</xdr:col>
      <xdr:colOff>196850</xdr:colOff>
      <xdr:row>664</xdr:row>
      <xdr:rowOff>498475</xdr:rowOff>
    </xdr:to>
    <xdr:pic>
      <xdr:nvPicPr>
        <xdr:cNvPr id="59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4905741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664</xdr:row>
      <xdr:rowOff>257175</xdr:rowOff>
    </xdr:from>
    <xdr:to>
      <xdr:col>3</xdr:col>
      <xdr:colOff>514350</xdr:colOff>
      <xdr:row>664</xdr:row>
      <xdr:rowOff>476250</xdr:rowOff>
    </xdr:to>
    <xdr:pic>
      <xdr:nvPicPr>
        <xdr:cNvPr id="59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4905518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671</xdr:row>
      <xdr:rowOff>279400</xdr:rowOff>
    </xdr:from>
    <xdr:to>
      <xdr:col>10</xdr:col>
      <xdr:colOff>196850</xdr:colOff>
      <xdr:row>671</xdr:row>
      <xdr:rowOff>498475</xdr:rowOff>
    </xdr:to>
    <xdr:pic>
      <xdr:nvPicPr>
        <xdr:cNvPr id="59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49683072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671</xdr:row>
      <xdr:rowOff>257175</xdr:rowOff>
    </xdr:from>
    <xdr:to>
      <xdr:col>10</xdr:col>
      <xdr:colOff>514350</xdr:colOff>
      <xdr:row>671</xdr:row>
      <xdr:rowOff>476250</xdr:rowOff>
    </xdr:to>
    <xdr:pic>
      <xdr:nvPicPr>
        <xdr:cNvPr id="59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49680849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671</xdr:row>
      <xdr:rowOff>279400</xdr:rowOff>
    </xdr:from>
    <xdr:to>
      <xdr:col>3</xdr:col>
      <xdr:colOff>196850</xdr:colOff>
      <xdr:row>671</xdr:row>
      <xdr:rowOff>498475</xdr:rowOff>
    </xdr:to>
    <xdr:pic>
      <xdr:nvPicPr>
        <xdr:cNvPr id="59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49683072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671</xdr:row>
      <xdr:rowOff>257175</xdr:rowOff>
    </xdr:from>
    <xdr:to>
      <xdr:col>3</xdr:col>
      <xdr:colOff>514350</xdr:colOff>
      <xdr:row>671</xdr:row>
      <xdr:rowOff>476250</xdr:rowOff>
    </xdr:to>
    <xdr:pic>
      <xdr:nvPicPr>
        <xdr:cNvPr id="59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49680849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675</xdr:row>
      <xdr:rowOff>279400</xdr:rowOff>
    </xdr:from>
    <xdr:to>
      <xdr:col>10</xdr:col>
      <xdr:colOff>196850</xdr:colOff>
      <xdr:row>675</xdr:row>
      <xdr:rowOff>498475</xdr:rowOff>
    </xdr:to>
    <xdr:pic>
      <xdr:nvPicPr>
        <xdr:cNvPr id="59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502209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675</xdr:row>
      <xdr:rowOff>257175</xdr:rowOff>
    </xdr:from>
    <xdr:to>
      <xdr:col>10</xdr:col>
      <xdr:colOff>514350</xdr:colOff>
      <xdr:row>675</xdr:row>
      <xdr:rowOff>476250</xdr:rowOff>
    </xdr:to>
    <xdr:pic>
      <xdr:nvPicPr>
        <xdr:cNvPr id="59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502187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675</xdr:row>
      <xdr:rowOff>279400</xdr:rowOff>
    </xdr:from>
    <xdr:to>
      <xdr:col>3</xdr:col>
      <xdr:colOff>196850</xdr:colOff>
      <xdr:row>675</xdr:row>
      <xdr:rowOff>498475</xdr:rowOff>
    </xdr:to>
    <xdr:pic>
      <xdr:nvPicPr>
        <xdr:cNvPr id="59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502209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675</xdr:row>
      <xdr:rowOff>257175</xdr:rowOff>
    </xdr:from>
    <xdr:to>
      <xdr:col>3</xdr:col>
      <xdr:colOff>514350</xdr:colOff>
      <xdr:row>675</xdr:row>
      <xdr:rowOff>476250</xdr:rowOff>
    </xdr:to>
    <xdr:pic>
      <xdr:nvPicPr>
        <xdr:cNvPr id="59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502187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417</xdr:row>
      <xdr:rowOff>279400</xdr:rowOff>
    </xdr:from>
    <xdr:to>
      <xdr:col>10</xdr:col>
      <xdr:colOff>196850</xdr:colOff>
      <xdr:row>417</xdr:row>
      <xdr:rowOff>498475</xdr:rowOff>
    </xdr:to>
    <xdr:pic>
      <xdr:nvPicPr>
        <xdr:cNvPr id="59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3735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417</xdr:row>
      <xdr:rowOff>257175</xdr:rowOff>
    </xdr:from>
    <xdr:to>
      <xdr:col>10</xdr:col>
      <xdr:colOff>514350</xdr:colOff>
      <xdr:row>417</xdr:row>
      <xdr:rowOff>476250</xdr:rowOff>
    </xdr:to>
    <xdr:pic>
      <xdr:nvPicPr>
        <xdr:cNvPr id="59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3732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417</xdr:row>
      <xdr:rowOff>279400</xdr:rowOff>
    </xdr:from>
    <xdr:to>
      <xdr:col>3</xdr:col>
      <xdr:colOff>196850</xdr:colOff>
      <xdr:row>417</xdr:row>
      <xdr:rowOff>498475</xdr:rowOff>
    </xdr:to>
    <xdr:pic>
      <xdr:nvPicPr>
        <xdr:cNvPr id="59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3735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417</xdr:row>
      <xdr:rowOff>257175</xdr:rowOff>
    </xdr:from>
    <xdr:to>
      <xdr:col>3</xdr:col>
      <xdr:colOff>514350</xdr:colOff>
      <xdr:row>417</xdr:row>
      <xdr:rowOff>476250</xdr:rowOff>
    </xdr:to>
    <xdr:pic>
      <xdr:nvPicPr>
        <xdr:cNvPr id="59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3732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424</xdr:row>
      <xdr:rowOff>279400</xdr:rowOff>
    </xdr:from>
    <xdr:to>
      <xdr:col>10</xdr:col>
      <xdr:colOff>196850</xdr:colOff>
      <xdr:row>424</xdr:row>
      <xdr:rowOff>498475</xdr:rowOff>
    </xdr:to>
    <xdr:pic>
      <xdr:nvPicPr>
        <xdr:cNvPr id="59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402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424</xdr:row>
      <xdr:rowOff>257175</xdr:rowOff>
    </xdr:from>
    <xdr:to>
      <xdr:col>10</xdr:col>
      <xdr:colOff>514350</xdr:colOff>
      <xdr:row>424</xdr:row>
      <xdr:rowOff>476250</xdr:rowOff>
    </xdr:to>
    <xdr:pic>
      <xdr:nvPicPr>
        <xdr:cNvPr id="59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03798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424</xdr:row>
      <xdr:rowOff>279400</xdr:rowOff>
    </xdr:from>
    <xdr:to>
      <xdr:col>3</xdr:col>
      <xdr:colOff>196850</xdr:colOff>
      <xdr:row>424</xdr:row>
      <xdr:rowOff>498475</xdr:rowOff>
    </xdr:to>
    <xdr:pic>
      <xdr:nvPicPr>
        <xdr:cNvPr id="59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402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424</xdr:row>
      <xdr:rowOff>257175</xdr:rowOff>
    </xdr:from>
    <xdr:to>
      <xdr:col>3</xdr:col>
      <xdr:colOff>514350</xdr:colOff>
      <xdr:row>424</xdr:row>
      <xdr:rowOff>476250</xdr:rowOff>
    </xdr:to>
    <xdr:pic>
      <xdr:nvPicPr>
        <xdr:cNvPr id="60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3798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431</xdr:row>
      <xdr:rowOff>279400</xdr:rowOff>
    </xdr:from>
    <xdr:to>
      <xdr:col>10</xdr:col>
      <xdr:colOff>196850</xdr:colOff>
      <xdr:row>431</xdr:row>
      <xdr:rowOff>498475</xdr:rowOff>
    </xdr:to>
    <xdr:pic>
      <xdr:nvPicPr>
        <xdr:cNvPr id="60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27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431</xdr:row>
      <xdr:rowOff>257175</xdr:rowOff>
    </xdr:from>
    <xdr:to>
      <xdr:col>10</xdr:col>
      <xdr:colOff>514350</xdr:colOff>
      <xdr:row>431</xdr:row>
      <xdr:rowOff>476250</xdr:rowOff>
    </xdr:to>
    <xdr:pic>
      <xdr:nvPicPr>
        <xdr:cNvPr id="60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6505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431</xdr:row>
      <xdr:rowOff>279400</xdr:rowOff>
    </xdr:from>
    <xdr:to>
      <xdr:col>3</xdr:col>
      <xdr:colOff>196850</xdr:colOff>
      <xdr:row>431</xdr:row>
      <xdr:rowOff>498475</xdr:rowOff>
    </xdr:to>
    <xdr:pic>
      <xdr:nvPicPr>
        <xdr:cNvPr id="60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27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431</xdr:row>
      <xdr:rowOff>257175</xdr:rowOff>
    </xdr:from>
    <xdr:to>
      <xdr:col>3</xdr:col>
      <xdr:colOff>514350</xdr:colOff>
      <xdr:row>431</xdr:row>
      <xdr:rowOff>476250</xdr:rowOff>
    </xdr:to>
    <xdr:pic>
      <xdr:nvPicPr>
        <xdr:cNvPr id="60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505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435</xdr:row>
      <xdr:rowOff>279400</xdr:rowOff>
    </xdr:from>
    <xdr:to>
      <xdr:col>10</xdr:col>
      <xdr:colOff>196850</xdr:colOff>
      <xdr:row>435</xdr:row>
      <xdr:rowOff>498475</xdr:rowOff>
    </xdr:to>
    <xdr:pic>
      <xdr:nvPicPr>
        <xdr:cNvPr id="60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176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435</xdr:row>
      <xdr:rowOff>257175</xdr:rowOff>
    </xdr:from>
    <xdr:to>
      <xdr:col>10</xdr:col>
      <xdr:colOff>514350</xdr:colOff>
      <xdr:row>435</xdr:row>
      <xdr:rowOff>476250</xdr:rowOff>
    </xdr:to>
    <xdr:pic>
      <xdr:nvPicPr>
        <xdr:cNvPr id="60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31545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435</xdr:row>
      <xdr:rowOff>279400</xdr:rowOff>
    </xdr:from>
    <xdr:to>
      <xdr:col>3</xdr:col>
      <xdr:colOff>196850</xdr:colOff>
      <xdr:row>435</xdr:row>
      <xdr:rowOff>498475</xdr:rowOff>
    </xdr:to>
    <xdr:pic>
      <xdr:nvPicPr>
        <xdr:cNvPr id="60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176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435</xdr:row>
      <xdr:rowOff>257175</xdr:rowOff>
    </xdr:from>
    <xdr:to>
      <xdr:col>3</xdr:col>
      <xdr:colOff>514350</xdr:colOff>
      <xdr:row>435</xdr:row>
      <xdr:rowOff>476250</xdr:rowOff>
    </xdr:to>
    <xdr:pic>
      <xdr:nvPicPr>
        <xdr:cNvPr id="60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31545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597</xdr:row>
      <xdr:rowOff>279400</xdr:rowOff>
    </xdr:from>
    <xdr:to>
      <xdr:col>10</xdr:col>
      <xdr:colOff>196850</xdr:colOff>
      <xdr:row>597</xdr:row>
      <xdr:rowOff>498475</xdr:rowOff>
    </xdr:to>
    <xdr:pic>
      <xdr:nvPicPr>
        <xdr:cNvPr id="60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6527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597</xdr:row>
      <xdr:rowOff>257175</xdr:rowOff>
    </xdr:from>
    <xdr:to>
      <xdr:col>10</xdr:col>
      <xdr:colOff>514350</xdr:colOff>
      <xdr:row>597</xdr:row>
      <xdr:rowOff>476250</xdr:rowOff>
    </xdr:to>
    <xdr:pic>
      <xdr:nvPicPr>
        <xdr:cNvPr id="60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6505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597</xdr:row>
      <xdr:rowOff>279400</xdr:rowOff>
    </xdr:from>
    <xdr:to>
      <xdr:col>3</xdr:col>
      <xdr:colOff>196850</xdr:colOff>
      <xdr:row>597</xdr:row>
      <xdr:rowOff>498475</xdr:rowOff>
    </xdr:to>
    <xdr:pic>
      <xdr:nvPicPr>
        <xdr:cNvPr id="60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6527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597</xdr:row>
      <xdr:rowOff>257175</xdr:rowOff>
    </xdr:from>
    <xdr:to>
      <xdr:col>3</xdr:col>
      <xdr:colOff>514350</xdr:colOff>
      <xdr:row>597</xdr:row>
      <xdr:rowOff>476250</xdr:rowOff>
    </xdr:to>
    <xdr:pic>
      <xdr:nvPicPr>
        <xdr:cNvPr id="60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6505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604</xdr:row>
      <xdr:rowOff>279400</xdr:rowOff>
    </xdr:from>
    <xdr:to>
      <xdr:col>10</xdr:col>
      <xdr:colOff>196850</xdr:colOff>
      <xdr:row>604</xdr:row>
      <xdr:rowOff>498475</xdr:rowOff>
    </xdr:to>
    <xdr:pic>
      <xdr:nvPicPr>
        <xdr:cNvPr id="60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332060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604</xdr:row>
      <xdr:rowOff>257175</xdr:rowOff>
    </xdr:from>
    <xdr:to>
      <xdr:col>10</xdr:col>
      <xdr:colOff>514350</xdr:colOff>
      <xdr:row>604</xdr:row>
      <xdr:rowOff>476250</xdr:rowOff>
    </xdr:to>
    <xdr:pic>
      <xdr:nvPicPr>
        <xdr:cNvPr id="60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3318379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604</xdr:row>
      <xdr:rowOff>279400</xdr:rowOff>
    </xdr:from>
    <xdr:to>
      <xdr:col>3</xdr:col>
      <xdr:colOff>196850</xdr:colOff>
      <xdr:row>604</xdr:row>
      <xdr:rowOff>498475</xdr:rowOff>
    </xdr:to>
    <xdr:pic>
      <xdr:nvPicPr>
        <xdr:cNvPr id="60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332060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604</xdr:row>
      <xdr:rowOff>257175</xdr:rowOff>
    </xdr:from>
    <xdr:to>
      <xdr:col>3</xdr:col>
      <xdr:colOff>514350</xdr:colOff>
      <xdr:row>604</xdr:row>
      <xdr:rowOff>476250</xdr:rowOff>
    </xdr:to>
    <xdr:pic>
      <xdr:nvPicPr>
        <xdr:cNvPr id="60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3318379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611</xdr:row>
      <xdr:rowOff>279400</xdr:rowOff>
    </xdr:from>
    <xdr:to>
      <xdr:col>10</xdr:col>
      <xdr:colOff>196850</xdr:colOff>
      <xdr:row>611</xdr:row>
      <xdr:rowOff>498475</xdr:rowOff>
    </xdr:to>
    <xdr:pic>
      <xdr:nvPicPr>
        <xdr:cNvPr id="60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3899572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611</xdr:row>
      <xdr:rowOff>257175</xdr:rowOff>
    </xdr:from>
    <xdr:to>
      <xdr:col>10</xdr:col>
      <xdr:colOff>514350</xdr:colOff>
      <xdr:row>611</xdr:row>
      <xdr:rowOff>476250</xdr:rowOff>
    </xdr:to>
    <xdr:pic>
      <xdr:nvPicPr>
        <xdr:cNvPr id="60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3897349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611</xdr:row>
      <xdr:rowOff>279400</xdr:rowOff>
    </xdr:from>
    <xdr:to>
      <xdr:col>3</xdr:col>
      <xdr:colOff>196850</xdr:colOff>
      <xdr:row>611</xdr:row>
      <xdr:rowOff>498475</xdr:rowOff>
    </xdr:to>
    <xdr:pic>
      <xdr:nvPicPr>
        <xdr:cNvPr id="60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3899572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611</xdr:row>
      <xdr:rowOff>257175</xdr:rowOff>
    </xdr:from>
    <xdr:to>
      <xdr:col>3</xdr:col>
      <xdr:colOff>514350</xdr:colOff>
      <xdr:row>611</xdr:row>
      <xdr:rowOff>476250</xdr:rowOff>
    </xdr:to>
    <xdr:pic>
      <xdr:nvPicPr>
        <xdr:cNvPr id="60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3897349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615</xdr:row>
      <xdr:rowOff>279400</xdr:rowOff>
    </xdr:from>
    <xdr:to>
      <xdr:col>10</xdr:col>
      <xdr:colOff>196850</xdr:colOff>
      <xdr:row>615</xdr:row>
      <xdr:rowOff>498475</xdr:rowOff>
    </xdr:to>
    <xdr:pic>
      <xdr:nvPicPr>
        <xdr:cNvPr id="60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4444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615</xdr:row>
      <xdr:rowOff>257175</xdr:rowOff>
    </xdr:from>
    <xdr:to>
      <xdr:col>10</xdr:col>
      <xdr:colOff>514350</xdr:colOff>
      <xdr:row>615</xdr:row>
      <xdr:rowOff>476250</xdr:rowOff>
    </xdr:to>
    <xdr:pic>
      <xdr:nvPicPr>
        <xdr:cNvPr id="60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4442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615</xdr:row>
      <xdr:rowOff>279400</xdr:rowOff>
    </xdr:from>
    <xdr:to>
      <xdr:col>3</xdr:col>
      <xdr:colOff>196850</xdr:colOff>
      <xdr:row>615</xdr:row>
      <xdr:rowOff>498475</xdr:rowOff>
    </xdr:to>
    <xdr:pic>
      <xdr:nvPicPr>
        <xdr:cNvPr id="60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4444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615</xdr:row>
      <xdr:rowOff>257175</xdr:rowOff>
    </xdr:from>
    <xdr:to>
      <xdr:col>3</xdr:col>
      <xdr:colOff>514350</xdr:colOff>
      <xdr:row>615</xdr:row>
      <xdr:rowOff>476250</xdr:rowOff>
    </xdr:to>
    <xdr:pic>
      <xdr:nvPicPr>
        <xdr:cNvPr id="60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4442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445</xdr:row>
      <xdr:rowOff>279400</xdr:rowOff>
    </xdr:from>
    <xdr:to>
      <xdr:col>10</xdr:col>
      <xdr:colOff>196850</xdr:colOff>
      <xdr:row>445</xdr:row>
      <xdr:rowOff>498475</xdr:rowOff>
    </xdr:to>
    <xdr:pic>
      <xdr:nvPicPr>
        <xdr:cNvPr id="60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3176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445</xdr:row>
      <xdr:rowOff>257175</xdr:rowOff>
    </xdr:from>
    <xdr:to>
      <xdr:col>10</xdr:col>
      <xdr:colOff>514350</xdr:colOff>
      <xdr:row>445</xdr:row>
      <xdr:rowOff>476250</xdr:rowOff>
    </xdr:to>
    <xdr:pic>
      <xdr:nvPicPr>
        <xdr:cNvPr id="60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31545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445</xdr:row>
      <xdr:rowOff>279400</xdr:rowOff>
    </xdr:from>
    <xdr:to>
      <xdr:col>3</xdr:col>
      <xdr:colOff>196850</xdr:colOff>
      <xdr:row>445</xdr:row>
      <xdr:rowOff>498475</xdr:rowOff>
    </xdr:to>
    <xdr:pic>
      <xdr:nvPicPr>
        <xdr:cNvPr id="60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31767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445</xdr:row>
      <xdr:rowOff>257175</xdr:rowOff>
    </xdr:from>
    <xdr:to>
      <xdr:col>3</xdr:col>
      <xdr:colOff>514350</xdr:colOff>
      <xdr:row>445</xdr:row>
      <xdr:rowOff>476250</xdr:rowOff>
    </xdr:to>
    <xdr:pic>
      <xdr:nvPicPr>
        <xdr:cNvPr id="60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31545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452</xdr:row>
      <xdr:rowOff>279400</xdr:rowOff>
    </xdr:from>
    <xdr:to>
      <xdr:col>10</xdr:col>
      <xdr:colOff>196850</xdr:colOff>
      <xdr:row>452</xdr:row>
      <xdr:rowOff>498475</xdr:rowOff>
    </xdr:to>
    <xdr:pic>
      <xdr:nvPicPr>
        <xdr:cNvPr id="60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334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452</xdr:row>
      <xdr:rowOff>257175</xdr:rowOff>
    </xdr:from>
    <xdr:to>
      <xdr:col>10</xdr:col>
      <xdr:colOff>514350</xdr:colOff>
      <xdr:row>452</xdr:row>
      <xdr:rowOff>476250</xdr:rowOff>
    </xdr:to>
    <xdr:pic>
      <xdr:nvPicPr>
        <xdr:cNvPr id="60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334079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452</xdr:row>
      <xdr:rowOff>279400</xdr:rowOff>
    </xdr:from>
    <xdr:to>
      <xdr:col>3</xdr:col>
      <xdr:colOff>196850</xdr:colOff>
      <xdr:row>452</xdr:row>
      <xdr:rowOff>498475</xdr:rowOff>
    </xdr:to>
    <xdr:pic>
      <xdr:nvPicPr>
        <xdr:cNvPr id="60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334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452</xdr:row>
      <xdr:rowOff>257175</xdr:rowOff>
    </xdr:from>
    <xdr:to>
      <xdr:col>3</xdr:col>
      <xdr:colOff>514350</xdr:colOff>
      <xdr:row>452</xdr:row>
      <xdr:rowOff>476250</xdr:rowOff>
    </xdr:to>
    <xdr:pic>
      <xdr:nvPicPr>
        <xdr:cNvPr id="60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334079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459</xdr:row>
      <xdr:rowOff>279400</xdr:rowOff>
    </xdr:from>
    <xdr:to>
      <xdr:col>10</xdr:col>
      <xdr:colOff>196850</xdr:colOff>
      <xdr:row>459</xdr:row>
      <xdr:rowOff>498475</xdr:rowOff>
    </xdr:to>
    <xdr:pic>
      <xdr:nvPicPr>
        <xdr:cNvPr id="60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334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459</xdr:row>
      <xdr:rowOff>257175</xdr:rowOff>
    </xdr:from>
    <xdr:to>
      <xdr:col>10</xdr:col>
      <xdr:colOff>514350</xdr:colOff>
      <xdr:row>459</xdr:row>
      <xdr:rowOff>476250</xdr:rowOff>
    </xdr:to>
    <xdr:pic>
      <xdr:nvPicPr>
        <xdr:cNvPr id="60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334079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459</xdr:row>
      <xdr:rowOff>279400</xdr:rowOff>
    </xdr:from>
    <xdr:to>
      <xdr:col>3</xdr:col>
      <xdr:colOff>196850</xdr:colOff>
      <xdr:row>459</xdr:row>
      <xdr:rowOff>498475</xdr:rowOff>
    </xdr:to>
    <xdr:pic>
      <xdr:nvPicPr>
        <xdr:cNvPr id="60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33430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459</xdr:row>
      <xdr:rowOff>257175</xdr:rowOff>
    </xdr:from>
    <xdr:to>
      <xdr:col>3</xdr:col>
      <xdr:colOff>514350</xdr:colOff>
      <xdr:row>459</xdr:row>
      <xdr:rowOff>476250</xdr:rowOff>
    </xdr:to>
    <xdr:pic>
      <xdr:nvPicPr>
        <xdr:cNvPr id="60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334079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463</xdr:row>
      <xdr:rowOff>279400</xdr:rowOff>
    </xdr:from>
    <xdr:to>
      <xdr:col>10</xdr:col>
      <xdr:colOff>196850</xdr:colOff>
      <xdr:row>463</xdr:row>
      <xdr:rowOff>498475</xdr:rowOff>
    </xdr:to>
    <xdr:pic>
      <xdr:nvPicPr>
        <xdr:cNvPr id="60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445052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463</xdr:row>
      <xdr:rowOff>257175</xdr:rowOff>
    </xdr:from>
    <xdr:to>
      <xdr:col>10</xdr:col>
      <xdr:colOff>514350</xdr:colOff>
      <xdr:row>463</xdr:row>
      <xdr:rowOff>476250</xdr:rowOff>
    </xdr:to>
    <xdr:pic>
      <xdr:nvPicPr>
        <xdr:cNvPr id="60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444830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463</xdr:row>
      <xdr:rowOff>279400</xdr:rowOff>
    </xdr:from>
    <xdr:to>
      <xdr:col>3</xdr:col>
      <xdr:colOff>196850</xdr:colOff>
      <xdr:row>463</xdr:row>
      <xdr:rowOff>498475</xdr:rowOff>
    </xdr:to>
    <xdr:pic>
      <xdr:nvPicPr>
        <xdr:cNvPr id="60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445052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463</xdr:row>
      <xdr:rowOff>257175</xdr:rowOff>
    </xdr:from>
    <xdr:to>
      <xdr:col>3</xdr:col>
      <xdr:colOff>514350</xdr:colOff>
      <xdr:row>463</xdr:row>
      <xdr:rowOff>476250</xdr:rowOff>
    </xdr:to>
    <xdr:pic>
      <xdr:nvPicPr>
        <xdr:cNvPr id="60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444830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473</xdr:row>
      <xdr:rowOff>279400</xdr:rowOff>
    </xdr:from>
    <xdr:to>
      <xdr:col>10</xdr:col>
      <xdr:colOff>196850</xdr:colOff>
      <xdr:row>473</xdr:row>
      <xdr:rowOff>498475</xdr:rowOff>
    </xdr:to>
    <xdr:pic>
      <xdr:nvPicPr>
        <xdr:cNvPr id="60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20804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473</xdr:row>
      <xdr:rowOff>257175</xdr:rowOff>
    </xdr:from>
    <xdr:to>
      <xdr:col>10</xdr:col>
      <xdr:colOff>514350</xdr:colOff>
      <xdr:row>473</xdr:row>
      <xdr:rowOff>476250</xdr:rowOff>
    </xdr:to>
    <xdr:pic>
      <xdr:nvPicPr>
        <xdr:cNvPr id="60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20782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473</xdr:row>
      <xdr:rowOff>279400</xdr:rowOff>
    </xdr:from>
    <xdr:to>
      <xdr:col>3</xdr:col>
      <xdr:colOff>196850</xdr:colOff>
      <xdr:row>473</xdr:row>
      <xdr:rowOff>498475</xdr:rowOff>
    </xdr:to>
    <xdr:pic>
      <xdr:nvPicPr>
        <xdr:cNvPr id="60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20804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473</xdr:row>
      <xdr:rowOff>257175</xdr:rowOff>
    </xdr:from>
    <xdr:to>
      <xdr:col>3</xdr:col>
      <xdr:colOff>514350</xdr:colOff>
      <xdr:row>473</xdr:row>
      <xdr:rowOff>476250</xdr:rowOff>
    </xdr:to>
    <xdr:pic>
      <xdr:nvPicPr>
        <xdr:cNvPr id="60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20782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480</xdr:row>
      <xdr:rowOff>279400</xdr:rowOff>
    </xdr:from>
    <xdr:to>
      <xdr:col>10</xdr:col>
      <xdr:colOff>196850</xdr:colOff>
      <xdr:row>480</xdr:row>
      <xdr:rowOff>498475</xdr:rowOff>
    </xdr:to>
    <xdr:pic>
      <xdr:nvPicPr>
        <xdr:cNvPr id="60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31263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480</xdr:row>
      <xdr:rowOff>257175</xdr:rowOff>
    </xdr:from>
    <xdr:to>
      <xdr:col>10</xdr:col>
      <xdr:colOff>514350</xdr:colOff>
      <xdr:row>480</xdr:row>
      <xdr:rowOff>476250</xdr:rowOff>
    </xdr:to>
    <xdr:pic>
      <xdr:nvPicPr>
        <xdr:cNvPr id="60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312414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480</xdr:row>
      <xdr:rowOff>279400</xdr:rowOff>
    </xdr:from>
    <xdr:to>
      <xdr:col>3</xdr:col>
      <xdr:colOff>196850</xdr:colOff>
      <xdr:row>480</xdr:row>
      <xdr:rowOff>498475</xdr:rowOff>
    </xdr:to>
    <xdr:pic>
      <xdr:nvPicPr>
        <xdr:cNvPr id="60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31263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480</xdr:row>
      <xdr:rowOff>257175</xdr:rowOff>
    </xdr:from>
    <xdr:to>
      <xdr:col>3</xdr:col>
      <xdr:colOff>514350</xdr:colOff>
      <xdr:row>480</xdr:row>
      <xdr:rowOff>476250</xdr:rowOff>
    </xdr:to>
    <xdr:pic>
      <xdr:nvPicPr>
        <xdr:cNvPr id="60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312414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487</xdr:row>
      <xdr:rowOff>279400</xdr:rowOff>
    </xdr:from>
    <xdr:to>
      <xdr:col>10</xdr:col>
      <xdr:colOff>196850</xdr:colOff>
      <xdr:row>487</xdr:row>
      <xdr:rowOff>498475</xdr:rowOff>
    </xdr:to>
    <xdr:pic>
      <xdr:nvPicPr>
        <xdr:cNvPr id="60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31263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487</xdr:row>
      <xdr:rowOff>257175</xdr:rowOff>
    </xdr:from>
    <xdr:to>
      <xdr:col>10</xdr:col>
      <xdr:colOff>514350</xdr:colOff>
      <xdr:row>487</xdr:row>
      <xdr:rowOff>476250</xdr:rowOff>
    </xdr:to>
    <xdr:pic>
      <xdr:nvPicPr>
        <xdr:cNvPr id="60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312414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487</xdr:row>
      <xdr:rowOff>279400</xdr:rowOff>
    </xdr:from>
    <xdr:to>
      <xdr:col>3</xdr:col>
      <xdr:colOff>196850</xdr:colOff>
      <xdr:row>487</xdr:row>
      <xdr:rowOff>498475</xdr:rowOff>
    </xdr:to>
    <xdr:pic>
      <xdr:nvPicPr>
        <xdr:cNvPr id="60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31263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487</xdr:row>
      <xdr:rowOff>257175</xdr:rowOff>
    </xdr:from>
    <xdr:to>
      <xdr:col>3</xdr:col>
      <xdr:colOff>514350</xdr:colOff>
      <xdr:row>487</xdr:row>
      <xdr:rowOff>476250</xdr:rowOff>
    </xdr:to>
    <xdr:pic>
      <xdr:nvPicPr>
        <xdr:cNvPr id="60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312414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491</xdr:row>
      <xdr:rowOff>279400</xdr:rowOff>
    </xdr:from>
    <xdr:to>
      <xdr:col>10</xdr:col>
      <xdr:colOff>196850</xdr:colOff>
      <xdr:row>491</xdr:row>
      <xdr:rowOff>498475</xdr:rowOff>
    </xdr:to>
    <xdr:pic>
      <xdr:nvPicPr>
        <xdr:cNvPr id="60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366424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491</xdr:row>
      <xdr:rowOff>257175</xdr:rowOff>
    </xdr:from>
    <xdr:to>
      <xdr:col>10</xdr:col>
      <xdr:colOff>514350</xdr:colOff>
      <xdr:row>491</xdr:row>
      <xdr:rowOff>476250</xdr:rowOff>
    </xdr:to>
    <xdr:pic>
      <xdr:nvPicPr>
        <xdr:cNvPr id="60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366202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491</xdr:row>
      <xdr:rowOff>279400</xdr:rowOff>
    </xdr:from>
    <xdr:to>
      <xdr:col>3</xdr:col>
      <xdr:colOff>196850</xdr:colOff>
      <xdr:row>491</xdr:row>
      <xdr:rowOff>498475</xdr:rowOff>
    </xdr:to>
    <xdr:pic>
      <xdr:nvPicPr>
        <xdr:cNvPr id="60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366424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491</xdr:row>
      <xdr:rowOff>257175</xdr:rowOff>
    </xdr:from>
    <xdr:to>
      <xdr:col>3</xdr:col>
      <xdr:colOff>514350</xdr:colOff>
      <xdr:row>491</xdr:row>
      <xdr:rowOff>476250</xdr:rowOff>
    </xdr:to>
    <xdr:pic>
      <xdr:nvPicPr>
        <xdr:cNvPr id="60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366202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494</xdr:row>
      <xdr:rowOff>279400</xdr:rowOff>
    </xdr:from>
    <xdr:to>
      <xdr:col>10</xdr:col>
      <xdr:colOff>196850</xdr:colOff>
      <xdr:row>494</xdr:row>
      <xdr:rowOff>498475</xdr:rowOff>
    </xdr:to>
    <xdr:pic>
      <xdr:nvPicPr>
        <xdr:cNvPr id="60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449535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494</xdr:row>
      <xdr:rowOff>257175</xdr:rowOff>
    </xdr:from>
    <xdr:to>
      <xdr:col>10</xdr:col>
      <xdr:colOff>514350</xdr:colOff>
      <xdr:row>494</xdr:row>
      <xdr:rowOff>476250</xdr:rowOff>
    </xdr:to>
    <xdr:pic>
      <xdr:nvPicPr>
        <xdr:cNvPr id="60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4493129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494</xdr:row>
      <xdr:rowOff>279400</xdr:rowOff>
    </xdr:from>
    <xdr:to>
      <xdr:col>3</xdr:col>
      <xdr:colOff>196850</xdr:colOff>
      <xdr:row>494</xdr:row>
      <xdr:rowOff>498475</xdr:rowOff>
    </xdr:to>
    <xdr:pic>
      <xdr:nvPicPr>
        <xdr:cNvPr id="60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449535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494</xdr:row>
      <xdr:rowOff>257175</xdr:rowOff>
    </xdr:from>
    <xdr:to>
      <xdr:col>3</xdr:col>
      <xdr:colOff>514350</xdr:colOff>
      <xdr:row>494</xdr:row>
      <xdr:rowOff>476250</xdr:rowOff>
    </xdr:to>
    <xdr:pic>
      <xdr:nvPicPr>
        <xdr:cNvPr id="60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4493129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500</xdr:row>
      <xdr:rowOff>279400</xdr:rowOff>
    </xdr:from>
    <xdr:to>
      <xdr:col>10</xdr:col>
      <xdr:colOff>196850</xdr:colOff>
      <xdr:row>500</xdr:row>
      <xdr:rowOff>498475</xdr:rowOff>
    </xdr:to>
    <xdr:pic>
      <xdr:nvPicPr>
        <xdr:cNvPr id="60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36695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500</xdr:row>
      <xdr:rowOff>257175</xdr:rowOff>
    </xdr:from>
    <xdr:to>
      <xdr:col>10</xdr:col>
      <xdr:colOff>514350</xdr:colOff>
      <xdr:row>500</xdr:row>
      <xdr:rowOff>476250</xdr:rowOff>
    </xdr:to>
    <xdr:pic>
      <xdr:nvPicPr>
        <xdr:cNvPr id="60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36693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500</xdr:row>
      <xdr:rowOff>279400</xdr:rowOff>
    </xdr:from>
    <xdr:to>
      <xdr:col>3</xdr:col>
      <xdr:colOff>196850</xdr:colOff>
      <xdr:row>500</xdr:row>
      <xdr:rowOff>498475</xdr:rowOff>
    </xdr:to>
    <xdr:pic>
      <xdr:nvPicPr>
        <xdr:cNvPr id="60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36695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500</xdr:row>
      <xdr:rowOff>257175</xdr:rowOff>
    </xdr:from>
    <xdr:to>
      <xdr:col>3</xdr:col>
      <xdr:colOff>514350</xdr:colOff>
      <xdr:row>500</xdr:row>
      <xdr:rowOff>476250</xdr:rowOff>
    </xdr:to>
    <xdr:pic>
      <xdr:nvPicPr>
        <xdr:cNvPr id="60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36693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503</xdr:row>
      <xdr:rowOff>279400</xdr:rowOff>
    </xdr:from>
    <xdr:to>
      <xdr:col>10</xdr:col>
      <xdr:colOff>196850</xdr:colOff>
      <xdr:row>503</xdr:row>
      <xdr:rowOff>498475</xdr:rowOff>
    </xdr:to>
    <xdr:pic>
      <xdr:nvPicPr>
        <xdr:cNvPr id="60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36695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503</xdr:row>
      <xdr:rowOff>257175</xdr:rowOff>
    </xdr:from>
    <xdr:to>
      <xdr:col>10</xdr:col>
      <xdr:colOff>514350</xdr:colOff>
      <xdr:row>503</xdr:row>
      <xdr:rowOff>476250</xdr:rowOff>
    </xdr:to>
    <xdr:pic>
      <xdr:nvPicPr>
        <xdr:cNvPr id="60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36693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503</xdr:row>
      <xdr:rowOff>279400</xdr:rowOff>
    </xdr:from>
    <xdr:to>
      <xdr:col>3</xdr:col>
      <xdr:colOff>196850</xdr:colOff>
      <xdr:row>503</xdr:row>
      <xdr:rowOff>498475</xdr:rowOff>
    </xdr:to>
    <xdr:pic>
      <xdr:nvPicPr>
        <xdr:cNvPr id="60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366954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503</xdr:row>
      <xdr:rowOff>257175</xdr:rowOff>
    </xdr:from>
    <xdr:to>
      <xdr:col>3</xdr:col>
      <xdr:colOff>514350</xdr:colOff>
      <xdr:row>503</xdr:row>
      <xdr:rowOff>476250</xdr:rowOff>
    </xdr:to>
    <xdr:pic>
      <xdr:nvPicPr>
        <xdr:cNvPr id="60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366932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506</xdr:row>
      <xdr:rowOff>279400</xdr:rowOff>
    </xdr:from>
    <xdr:to>
      <xdr:col>10</xdr:col>
      <xdr:colOff>196850</xdr:colOff>
      <xdr:row>506</xdr:row>
      <xdr:rowOff>498475</xdr:rowOff>
    </xdr:to>
    <xdr:pic>
      <xdr:nvPicPr>
        <xdr:cNvPr id="60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37143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506</xdr:row>
      <xdr:rowOff>257175</xdr:rowOff>
    </xdr:from>
    <xdr:to>
      <xdr:col>10</xdr:col>
      <xdr:colOff>514350</xdr:colOff>
      <xdr:row>506</xdr:row>
      <xdr:rowOff>476250</xdr:rowOff>
    </xdr:to>
    <xdr:pic>
      <xdr:nvPicPr>
        <xdr:cNvPr id="60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371414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506</xdr:row>
      <xdr:rowOff>279400</xdr:rowOff>
    </xdr:from>
    <xdr:to>
      <xdr:col>3</xdr:col>
      <xdr:colOff>196850</xdr:colOff>
      <xdr:row>506</xdr:row>
      <xdr:rowOff>498475</xdr:rowOff>
    </xdr:to>
    <xdr:pic>
      <xdr:nvPicPr>
        <xdr:cNvPr id="60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37143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506</xdr:row>
      <xdr:rowOff>257175</xdr:rowOff>
    </xdr:from>
    <xdr:to>
      <xdr:col>3</xdr:col>
      <xdr:colOff>514350</xdr:colOff>
      <xdr:row>506</xdr:row>
      <xdr:rowOff>476250</xdr:rowOff>
    </xdr:to>
    <xdr:pic>
      <xdr:nvPicPr>
        <xdr:cNvPr id="60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371414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513</xdr:row>
      <xdr:rowOff>279400</xdr:rowOff>
    </xdr:from>
    <xdr:to>
      <xdr:col>10</xdr:col>
      <xdr:colOff>196850</xdr:colOff>
      <xdr:row>513</xdr:row>
      <xdr:rowOff>498475</xdr:rowOff>
    </xdr:to>
    <xdr:pic>
      <xdr:nvPicPr>
        <xdr:cNvPr id="60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36011895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513</xdr:row>
      <xdr:rowOff>257175</xdr:rowOff>
    </xdr:from>
    <xdr:to>
      <xdr:col>10</xdr:col>
      <xdr:colOff>514350</xdr:colOff>
      <xdr:row>513</xdr:row>
      <xdr:rowOff>476250</xdr:rowOff>
    </xdr:to>
    <xdr:pic>
      <xdr:nvPicPr>
        <xdr:cNvPr id="60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36009673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513</xdr:row>
      <xdr:rowOff>279400</xdr:rowOff>
    </xdr:from>
    <xdr:to>
      <xdr:col>3</xdr:col>
      <xdr:colOff>196850</xdr:colOff>
      <xdr:row>513</xdr:row>
      <xdr:rowOff>498475</xdr:rowOff>
    </xdr:to>
    <xdr:pic>
      <xdr:nvPicPr>
        <xdr:cNvPr id="60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36011895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513</xdr:row>
      <xdr:rowOff>257175</xdr:rowOff>
    </xdr:from>
    <xdr:to>
      <xdr:col>3</xdr:col>
      <xdr:colOff>514350</xdr:colOff>
      <xdr:row>513</xdr:row>
      <xdr:rowOff>476250</xdr:rowOff>
    </xdr:to>
    <xdr:pic>
      <xdr:nvPicPr>
        <xdr:cNvPr id="60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36009673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520</xdr:row>
      <xdr:rowOff>279400</xdr:rowOff>
    </xdr:from>
    <xdr:to>
      <xdr:col>10</xdr:col>
      <xdr:colOff>196850</xdr:colOff>
      <xdr:row>520</xdr:row>
      <xdr:rowOff>498475</xdr:rowOff>
    </xdr:to>
    <xdr:pic>
      <xdr:nvPicPr>
        <xdr:cNvPr id="60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37948645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520</xdr:row>
      <xdr:rowOff>257175</xdr:rowOff>
    </xdr:from>
    <xdr:to>
      <xdr:col>10</xdr:col>
      <xdr:colOff>514350</xdr:colOff>
      <xdr:row>520</xdr:row>
      <xdr:rowOff>476250</xdr:rowOff>
    </xdr:to>
    <xdr:pic>
      <xdr:nvPicPr>
        <xdr:cNvPr id="60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37946423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520</xdr:row>
      <xdr:rowOff>279400</xdr:rowOff>
    </xdr:from>
    <xdr:to>
      <xdr:col>3</xdr:col>
      <xdr:colOff>196850</xdr:colOff>
      <xdr:row>520</xdr:row>
      <xdr:rowOff>498475</xdr:rowOff>
    </xdr:to>
    <xdr:pic>
      <xdr:nvPicPr>
        <xdr:cNvPr id="60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37948645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520</xdr:row>
      <xdr:rowOff>257175</xdr:rowOff>
    </xdr:from>
    <xdr:to>
      <xdr:col>3</xdr:col>
      <xdr:colOff>514350</xdr:colOff>
      <xdr:row>520</xdr:row>
      <xdr:rowOff>476250</xdr:rowOff>
    </xdr:to>
    <xdr:pic>
      <xdr:nvPicPr>
        <xdr:cNvPr id="60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37946423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527</xdr:row>
      <xdr:rowOff>279400</xdr:rowOff>
    </xdr:from>
    <xdr:to>
      <xdr:col>10</xdr:col>
      <xdr:colOff>196850</xdr:colOff>
      <xdr:row>527</xdr:row>
      <xdr:rowOff>498475</xdr:rowOff>
    </xdr:to>
    <xdr:pic>
      <xdr:nvPicPr>
        <xdr:cNvPr id="60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37948645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527</xdr:row>
      <xdr:rowOff>257175</xdr:rowOff>
    </xdr:from>
    <xdr:to>
      <xdr:col>10</xdr:col>
      <xdr:colOff>514350</xdr:colOff>
      <xdr:row>527</xdr:row>
      <xdr:rowOff>476250</xdr:rowOff>
    </xdr:to>
    <xdr:pic>
      <xdr:nvPicPr>
        <xdr:cNvPr id="60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37946423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527</xdr:row>
      <xdr:rowOff>279400</xdr:rowOff>
    </xdr:from>
    <xdr:to>
      <xdr:col>3</xdr:col>
      <xdr:colOff>196850</xdr:colOff>
      <xdr:row>527</xdr:row>
      <xdr:rowOff>498475</xdr:rowOff>
    </xdr:to>
    <xdr:pic>
      <xdr:nvPicPr>
        <xdr:cNvPr id="60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37948645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527</xdr:row>
      <xdr:rowOff>257175</xdr:rowOff>
    </xdr:from>
    <xdr:to>
      <xdr:col>3</xdr:col>
      <xdr:colOff>514350</xdr:colOff>
      <xdr:row>527</xdr:row>
      <xdr:rowOff>476250</xdr:rowOff>
    </xdr:to>
    <xdr:pic>
      <xdr:nvPicPr>
        <xdr:cNvPr id="60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37946423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531</xdr:row>
      <xdr:rowOff>279400</xdr:rowOff>
    </xdr:from>
    <xdr:to>
      <xdr:col>10</xdr:col>
      <xdr:colOff>196850</xdr:colOff>
      <xdr:row>531</xdr:row>
      <xdr:rowOff>498475</xdr:rowOff>
    </xdr:to>
    <xdr:pic>
      <xdr:nvPicPr>
        <xdr:cNvPr id="60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391532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531</xdr:row>
      <xdr:rowOff>257175</xdr:rowOff>
    </xdr:from>
    <xdr:to>
      <xdr:col>10</xdr:col>
      <xdr:colOff>514350</xdr:colOff>
      <xdr:row>531</xdr:row>
      <xdr:rowOff>476250</xdr:rowOff>
    </xdr:to>
    <xdr:pic>
      <xdr:nvPicPr>
        <xdr:cNvPr id="60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391510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531</xdr:row>
      <xdr:rowOff>279400</xdr:rowOff>
    </xdr:from>
    <xdr:to>
      <xdr:col>3</xdr:col>
      <xdr:colOff>196850</xdr:colOff>
      <xdr:row>531</xdr:row>
      <xdr:rowOff>498475</xdr:rowOff>
    </xdr:to>
    <xdr:pic>
      <xdr:nvPicPr>
        <xdr:cNvPr id="60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391532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531</xdr:row>
      <xdr:rowOff>257175</xdr:rowOff>
    </xdr:from>
    <xdr:to>
      <xdr:col>3</xdr:col>
      <xdr:colOff>514350</xdr:colOff>
      <xdr:row>531</xdr:row>
      <xdr:rowOff>476250</xdr:rowOff>
    </xdr:to>
    <xdr:pic>
      <xdr:nvPicPr>
        <xdr:cNvPr id="60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391510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685</xdr:row>
      <xdr:rowOff>279400</xdr:rowOff>
    </xdr:from>
    <xdr:to>
      <xdr:col>10</xdr:col>
      <xdr:colOff>196850</xdr:colOff>
      <xdr:row>685</xdr:row>
      <xdr:rowOff>498475</xdr:rowOff>
    </xdr:to>
    <xdr:pic>
      <xdr:nvPicPr>
        <xdr:cNvPr id="60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512145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685</xdr:row>
      <xdr:rowOff>257175</xdr:rowOff>
    </xdr:from>
    <xdr:to>
      <xdr:col>10</xdr:col>
      <xdr:colOff>514350</xdr:colOff>
      <xdr:row>685</xdr:row>
      <xdr:rowOff>476250</xdr:rowOff>
    </xdr:to>
    <xdr:pic>
      <xdr:nvPicPr>
        <xdr:cNvPr id="60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5121232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685</xdr:row>
      <xdr:rowOff>279400</xdr:rowOff>
    </xdr:from>
    <xdr:to>
      <xdr:col>3</xdr:col>
      <xdr:colOff>196850</xdr:colOff>
      <xdr:row>685</xdr:row>
      <xdr:rowOff>498475</xdr:rowOff>
    </xdr:to>
    <xdr:pic>
      <xdr:nvPicPr>
        <xdr:cNvPr id="60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512145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685</xdr:row>
      <xdr:rowOff>257175</xdr:rowOff>
    </xdr:from>
    <xdr:to>
      <xdr:col>3</xdr:col>
      <xdr:colOff>514350</xdr:colOff>
      <xdr:row>685</xdr:row>
      <xdr:rowOff>476250</xdr:rowOff>
    </xdr:to>
    <xdr:pic>
      <xdr:nvPicPr>
        <xdr:cNvPr id="60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5121232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692</xdr:row>
      <xdr:rowOff>279400</xdr:rowOff>
    </xdr:from>
    <xdr:to>
      <xdr:col>10</xdr:col>
      <xdr:colOff>196850</xdr:colOff>
      <xdr:row>692</xdr:row>
      <xdr:rowOff>498475</xdr:rowOff>
    </xdr:to>
    <xdr:pic>
      <xdr:nvPicPr>
        <xdr:cNvPr id="60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522734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692</xdr:row>
      <xdr:rowOff>257175</xdr:rowOff>
    </xdr:from>
    <xdr:to>
      <xdr:col>10</xdr:col>
      <xdr:colOff>514350</xdr:colOff>
      <xdr:row>692</xdr:row>
      <xdr:rowOff>476250</xdr:rowOff>
    </xdr:to>
    <xdr:pic>
      <xdr:nvPicPr>
        <xdr:cNvPr id="60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522712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692</xdr:row>
      <xdr:rowOff>279400</xdr:rowOff>
    </xdr:from>
    <xdr:to>
      <xdr:col>3</xdr:col>
      <xdr:colOff>196850</xdr:colOff>
      <xdr:row>692</xdr:row>
      <xdr:rowOff>498475</xdr:rowOff>
    </xdr:to>
    <xdr:pic>
      <xdr:nvPicPr>
        <xdr:cNvPr id="60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522734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692</xdr:row>
      <xdr:rowOff>257175</xdr:rowOff>
    </xdr:from>
    <xdr:to>
      <xdr:col>3</xdr:col>
      <xdr:colOff>514350</xdr:colOff>
      <xdr:row>692</xdr:row>
      <xdr:rowOff>476250</xdr:rowOff>
    </xdr:to>
    <xdr:pic>
      <xdr:nvPicPr>
        <xdr:cNvPr id="60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522712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699</xdr:row>
      <xdr:rowOff>279400</xdr:rowOff>
    </xdr:from>
    <xdr:to>
      <xdr:col>10</xdr:col>
      <xdr:colOff>196850</xdr:colOff>
      <xdr:row>699</xdr:row>
      <xdr:rowOff>498475</xdr:rowOff>
    </xdr:to>
    <xdr:pic>
      <xdr:nvPicPr>
        <xdr:cNvPr id="60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522734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699</xdr:row>
      <xdr:rowOff>257175</xdr:rowOff>
    </xdr:from>
    <xdr:to>
      <xdr:col>10</xdr:col>
      <xdr:colOff>514350</xdr:colOff>
      <xdr:row>699</xdr:row>
      <xdr:rowOff>476250</xdr:rowOff>
    </xdr:to>
    <xdr:pic>
      <xdr:nvPicPr>
        <xdr:cNvPr id="60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522712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699</xdr:row>
      <xdr:rowOff>279400</xdr:rowOff>
    </xdr:from>
    <xdr:to>
      <xdr:col>3</xdr:col>
      <xdr:colOff>196850</xdr:colOff>
      <xdr:row>699</xdr:row>
      <xdr:rowOff>498475</xdr:rowOff>
    </xdr:to>
    <xdr:pic>
      <xdr:nvPicPr>
        <xdr:cNvPr id="60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522734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699</xdr:row>
      <xdr:rowOff>257175</xdr:rowOff>
    </xdr:from>
    <xdr:to>
      <xdr:col>3</xdr:col>
      <xdr:colOff>514350</xdr:colOff>
      <xdr:row>699</xdr:row>
      <xdr:rowOff>476250</xdr:rowOff>
    </xdr:to>
    <xdr:pic>
      <xdr:nvPicPr>
        <xdr:cNvPr id="61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522712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703</xdr:row>
      <xdr:rowOff>279400</xdr:rowOff>
    </xdr:from>
    <xdr:to>
      <xdr:col>10</xdr:col>
      <xdr:colOff>196850</xdr:colOff>
      <xdr:row>703</xdr:row>
      <xdr:rowOff>498475</xdr:rowOff>
    </xdr:to>
    <xdr:pic>
      <xdr:nvPicPr>
        <xdr:cNvPr id="61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534071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703</xdr:row>
      <xdr:rowOff>257175</xdr:rowOff>
    </xdr:from>
    <xdr:to>
      <xdr:col>10</xdr:col>
      <xdr:colOff>514350</xdr:colOff>
      <xdr:row>703</xdr:row>
      <xdr:rowOff>476250</xdr:rowOff>
    </xdr:to>
    <xdr:pic>
      <xdr:nvPicPr>
        <xdr:cNvPr id="61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534049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703</xdr:row>
      <xdr:rowOff>279400</xdr:rowOff>
    </xdr:from>
    <xdr:to>
      <xdr:col>3</xdr:col>
      <xdr:colOff>196850</xdr:colOff>
      <xdr:row>703</xdr:row>
      <xdr:rowOff>498475</xdr:rowOff>
    </xdr:to>
    <xdr:pic>
      <xdr:nvPicPr>
        <xdr:cNvPr id="61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534071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703</xdr:row>
      <xdr:rowOff>257175</xdr:rowOff>
    </xdr:from>
    <xdr:to>
      <xdr:col>3</xdr:col>
      <xdr:colOff>514350</xdr:colOff>
      <xdr:row>703</xdr:row>
      <xdr:rowOff>476250</xdr:rowOff>
    </xdr:to>
    <xdr:pic>
      <xdr:nvPicPr>
        <xdr:cNvPr id="61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534049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713</xdr:row>
      <xdr:rowOff>279400</xdr:rowOff>
    </xdr:from>
    <xdr:to>
      <xdr:col>10</xdr:col>
      <xdr:colOff>196850</xdr:colOff>
      <xdr:row>713</xdr:row>
      <xdr:rowOff>498475</xdr:rowOff>
    </xdr:to>
    <xdr:pic>
      <xdr:nvPicPr>
        <xdr:cNvPr id="61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534071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713</xdr:row>
      <xdr:rowOff>257175</xdr:rowOff>
    </xdr:from>
    <xdr:to>
      <xdr:col>10</xdr:col>
      <xdr:colOff>514350</xdr:colOff>
      <xdr:row>713</xdr:row>
      <xdr:rowOff>476250</xdr:rowOff>
    </xdr:to>
    <xdr:pic>
      <xdr:nvPicPr>
        <xdr:cNvPr id="61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534049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713</xdr:row>
      <xdr:rowOff>279400</xdr:rowOff>
    </xdr:from>
    <xdr:to>
      <xdr:col>3</xdr:col>
      <xdr:colOff>196850</xdr:colOff>
      <xdr:row>713</xdr:row>
      <xdr:rowOff>498475</xdr:rowOff>
    </xdr:to>
    <xdr:pic>
      <xdr:nvPicPr>
        <xdr:cNvPr id="61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534071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713</xdr:row>
      <xdr:rowOff>257175</xdr:rowOff>
    </xdr:from>
    <xdr:to>
      <xdr:col>3</xdr:col>
      <xdr:colOff>514350</xdr:colOff>
      <xdr:row>713</xdr:row>
      <xdr:rowOff>476250</xdr:rowOff>
    </xdr:to>
    <xdr:pic>
      <xdr:nvPicPr>
        <xdr:cNvPr id="61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534049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720</xdr:row>
      <xdr:rowOff>279400</xdr:rowOff>
    </xdr:from>
    <xdr:to>
      <xdr:col>10</xdr:col>
      <xdr:colOff>196850</xdr:colOff>
      <xdr:row>720</xdr:row>
      <xdr:rowOff>498475</xdr:rowOff>
    </xdr:to>
    <xdr:pic>
      <xdr:nvPicPr>
        <xdr:cNvPr id="61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534071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720</xdr:row>
      <xdr:rowOff>257175</xdr:rowOff>
    </xdr:from>
    <xdr:to>
      <xdr:col>10</xdr:col>
      <xdr:colOff>514350</xdr:colOff>
      <xdr:row>720</xdr:row>
      <xdr:rowOff>476250</xdr:rowOff>
    </xdr:to>
    <xdr:pic>
      <xdr:nvPicPr>
        <xdr:cNvPr id="61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534049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720</xdr:row>
      <xdr:rowOff>279400</xdr:rowOff>
    </xdr:from>
    <xdr:to>
      <xdr:col>3</xdr:col>
      <xdr:colOff>196850</xdr:colOff>
      <xdr:row>720</xdr:row>
      <xdr:rowOff>498475</xdr:rowOff>
    </xdr:to>
    <xdr:pic>
      <xdr:nvPicPr>
        <xdr:cNvPr id="61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534071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720</xdr:row>
      <xdr:rowOff>257175</xdr:rowOff>
    </xdr:from>
    <xdr:to>
      <xdr:col>3</xdr:col>
      <xdr:colOff>514350</xdr:colOff>
      <xdr:row>720</xdr:row>
      <xdr:rowOff>476250</xdr:rowOff>
    </xdr:to>
    <xdr:pic>
      <xdr:nvPicPr>
        <xdr:cNvPr id="61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534049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727</xdr:row>
      <xdr:rowOff>279400</xdr:rowOff>
    </xdr:from>
    <xdr:to>
      <xdr:col>10</xdr:col>
      <xdr:colOff>196850</xdr:colOff>
      <xdr:row>727</xdr:row>
      <xdr:rowOff>498475</xdr:rowOff>
    </xdr:to>
    <xdr:pic>
      <xdr:nvPicPr>
        <xdr:cNvPr id="61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534071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727</xdr:row>
      <xdr:rowOff>257175</xdr:rowOff>
    </xdr:from>
    <xdr:to>
      <xdr:col>10</xdr:col>
      <xdr:colOff>514350</xdr:colOff>
      <xdr:row>727</xdr:row>
      <xdr:rowOff>476250</xdr:rowOff>
    </xdr:to>
    <xdr:pic>
      <xdr:nvPicPr>
        <xdr:cNvPr id="61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534049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727</xdr:row>
      <xdr:rowOff>279400</xdr:rowOff>
    </xdr:from>
    <xdr:to>
      <xdr:col>3</xdr:col>
      <xdr:colOff>196850</xdr:colOff>
      <xdr:row>727</xdr:row>
      <xdr:rowOff>498475</xdr:rowOff>
    </xdr:to>
    <xdr:pic>
      <xdr:nvPicPr>
        <xdr:cNvPr id="61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53407160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727</xdr:row>
      <xdr:rowOff>257175</xdr:rowOff>
    </xdr:from>
    <xdr:to>
      <xdr:col>3</xdr:col>
      <xdr:colOff>514350</xdr:colOff>
      <xdr:row>727</xdr:row>
      <xdr:rowOff>476250</xdr:rowOff>
    </xdr:to>
    <xdr:pic>
      <xdr:nvPicPr>
        <xdr:cNvPr id="61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53404938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731</xdr:row>
      <xdr:rowOff>279400</xdr:rowOff>
    </xdr:from>
    <xdr:to>
      <xdr:col>10</xdr:col>
      <xdr:colOff>196850</xdr:colOff>
      <xdr:row>731</xdr:row>
      <xdr:rowOff>498475</xdr:rowOff>
    </xdr:to>
    <xdr:pic>
      <xdr:nvPicPr>
        <xdr:cNvPr id="61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555923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731</xdr:row>
      <xdr:rowOff>257175</xdr:rowOff>
    </xdr:from>
    <xdr:to>
      <xdr:col>10</xdr:col>
      <xdr:colOff>514350</xdr:colOff>
      <xdr:row>731</xdr:row>
      <xdr:rowOff>476250</xdr:rowOff>
    </xdr:to>
    <xdr:pic>
      <xdr:nvPicPr>
        <xdr:cNvPr id="61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5559008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731</xdr:row>
      <xdr:rowOff>279400</xdr:rowOff>
    </xdr:from>
    <xdr:to>
      <xdr:col>3</xdr:col>
      <xdr:colOff>196850</xdr:colOff>
      <xdr:row>731</xdr:row>
      <xdr:rowOff>498475</xdr:rowOff>
    </xdr:to>
    <xdr:pic>
      <xdr:nvPicPr>
        <xdr:cNvPr id="61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555923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731</xdr:row>
      <xdr:rowOff>257175</xdr:rowOff>
    </xdr:from>
    <xdr:to>
      <xdr:col>3</xdr:col>
      <xdr:colOff>514350</xdr:colOff>
      <xdr:row>731</xdr:row>
      <xdr:rowOff>476250</xdr:rowOff>
    </xdr:to>
    <xdr:pic>
      <xdr:nvPicPr>
        <xdr:cNvPr id="61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5559008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741</xdr:row>
      <xdr:rowOff>279400</xdr:rowOff>
    </xdr:from>
    <xdr:to>
      <xdr:col>10</xdr:col>
      <xdr:colOff>196850</xdr:colOff>
      <xdr:row>741</xdr:row>
      <xdr:rowOff>498475</xdr:rowOff>
    </xdr:to>
    <xdr:pic>
      <xdr:nvPicPr>
        <xdr:cNvPr id="61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555923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741</xdr:row>
      <xdr:rowOff>257175</xdr:rowOff>
    </xdr:from>
    <xdr:to>
      <xdr:col>10</xdr:col>
      <xdr:colOff>514350</xdr:colOff>
      <xdr:row>741</xdr:row>
      <xdr:rowOff>476250</xdr:rowOff>
    </xdr:to>
    <xdr:pic>
      <xdr:nvPicPr>
        <xdr:cNvPr id="61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5559008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741</xdr:row>
      <xdr:rowOff>279400</xdr:rowOff>
    </xdr:from>
    <xdr:to>
      <xdr:col>3</xdr:col>
      <xdr:colOff>196850</xdr:colOff>
      <xdr:row>741</xdr:row>
      <xdr:rowOff>498475</xdr:rowOff>
    </xdr:to>
    <xdr:pic>
      <xdr:nvPicPr>
        <xdr:cNvPr id="61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555923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741</xdr:row>
      <xdr:rowOff>257175</xdr:rowOff>
    </xdr:from>
    <xdr:to>
      <xdr:col>3</xdr:col>
      <xdr:colOff>514350</xdr:colOff>
      <xdr:row>741</xdr:row>
      <xdr:rowOff>476250</xdr:rowOff>
    </xdr:to>
    <xdr:pic>
      <xdr:nvPicPr>
        <xdr:cNvPr id="61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5559008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748</xdr:row>
      <xdr:rowOff>279400</xdr:rowOff>
    </xdr:from>
    <xdr:to>
      <xdr:col>10</xdr:col>
      <xdr:colOff>196850</xdr:colOff>
      <xdr:row>748</xdr:row>
      <xdr:rowOff>498475</xdr:rowOff>
    </xdr:to>
    <xdr:pic>
      <xdr:nvPicPr>
        <xdr:cNvPr id="61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566195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748</xdr:row>
      <xdr:rowOff>257175</xdr:rowOff>
    </xdr:from>
    <xdr:to>
      <xdr:col>10</xdr:col>
      <xdr:colOff>514350</xdr:colOff>
      <xdr:row>748</xdr:row>
      <xdr:rowOff>476250</xdr:rowOff>
    </xdr:to>
    <xdr:pic>
      <xdr:nvPicPr>
        <xdr:cNvPr id="61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5661729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748</xdr:row>
      <xdr:rowOff>279400</xdr:rowOff>
    </xdr:from>
    <xdr:to>
      <xdr:col>3</xdr:col>
      <xdr:colOff>196850</xdr:colOff>
      <xdr:row>748</xdr:row>
      <xdr:rowOff>498475</xdr:rowOff>
    </xdr:to>
    <xdr:pic>
      <xdr:nvPicPr>
        <xdr:cNvPr id="61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566195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748</xdr:row>
      <xdr:rowOff>257175</xdr:rowOff>
    </xdr:from>
    <xdr:to>
      <xdr:col>3</xdr:col>
      <xdr:colOff>514350</xdr:colOff>
      <xdr:row>748</xdr:row>
      <xdr:rowOff>476250</xdr:rowOff>
    </xdr:to>
    <xdr:pic>
      <xdr:nvPicPr>
        <xdr:cNvPr id="61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5661729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755</xdr:row>
      <xdr:rowOff>279400</xdr:rowOff>
    </xdr:from>
    <xdr:to>
      <xdr:col>10</xdr:col>
      <xdr:colOff>196850</xdr:colOff>
      <xdr:row>755</xdr:row>
      <xdr:rowOff>498475</xdr:rowOff>
    </xdr:to>
    <xdr:pic>
      <xdr:nvPicPr>
        <xdr:cNvPr id="61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566195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755</xdr:row>
      <xdr:rowOff>257175</xdr:rowOff>
    </xdr:from>
    <xdr:to>
      <xdr:col>10</xdr:col>
      <xdr:colOff>514350</xdr:colOff>
      <xdr:row>755</xdr:row>
      <xdr:rowOff>476250</xdr:rowOff>
    </xdr:to>
    <xdr:pic>
      <xdr:nvPicPr>
        <xdr:cNvPr id="61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5661729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755</xdr:row>
      <xdr:rowOff>279400</xdr:rowOff>
    </xdr:from>
    <xdr:to>
      <xdr:col>3</xdr:col>
      <xdr:colOff>196850</xdr:colOff>
      <xdr:row>755</xdr:row>
      <xdr:rowOff>498475</xdr:rowOff>
    </xdr:to>
    <xdr:pic>
      <xdr:nvPicPr>
        <xdr:cNvPr id="61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5661951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755</xdr:row>
      <xdr:rowOff>257175</xdr:rowOff>
    </xdr:from>
    <xdr:to>
      <xdr:col>3</xdr:col>
      <xdr:colOff>514350</xdr:colOff>
      <xdr:row>755</xdr:row>
      <xdr:rowOff>476250</xdr:rowOff>
    </xdr:to>
    <xdr:pic>
      <xdr:nvPicPr>
        <xdr:cNvPr id="61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5661729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759</xdr:row>
      <xdr:rowOff>279400</xdr:rowOff>
    </xdr:from>
    <xdr:to>
      <xdr:col>10</xdr:col>
      <xdr:colOff>196850</xdr:colOff>
      <xdr:row>759</xdr:row>
      <xdr:rowOff>498475</xdr:rowOff>
    </xdr:to>
    <xdr:pic>
      <xdr:nvPicPr>
        <xdr:cNvPr id="61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577811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759</xdr:row>
      <xdr:rowOff>257175</xdr:rowOff>
    </xdr:from>
    <xdr:to>
      <xdr:col>10</xdr:col>
      <xdr:colOff>514350</xdr:colOff>
      <xdr:row>759</xdr:row>
      <xdr:rowOff>476250</xdr:rowOff>
    </xdr:to>
    <xdr:pic>
      <xdr:nvPicPr>
        <xdr:cNvPr id="61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577789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759</xdr:row>
      <xdr:rowOff>279400</xdr:rowOff>
    </xdr:from>
    <xdr:to>
      <xdr:col>3</xdr:col>
      <xdr:colOff>196850</xdr:colOff>
      <xdr:row>759</xdr:row>
      <xdr:rowOff>498475</xdr:rowOff>
    </xdr:to>
    <xdr:pic>
      <xdr:nvPicPr>
        <xdr:cNvPr id="61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577811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759</xdr:row>
      <xdr:rowOff>257175</xdr:rowOff>
    </xdr:from>
    <xdr:to>
      <xdr:col>3</xdr:col>
      <xdr:colOff>514350</xdr:colOff>
      <xdr:row>759</xdr:row>
      <xdr:rowOff>476250</xdr:rowOff>
    </xdr:to>
    <xdr:pic>
      <xdr:nvPicPr>
        <xdr:cNvPr id="61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577789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541</xdr:row>
      <xdr:rowOff>279400</xdr:rowOff>
    </xdr:from>
    <xdr:to>
      <xdr:col>10</xdr:col>
      <xdr:colOff>196850</xdr:colOff>
      <xdr:row>541</xdr:row>
      <xdr:rowOff>498475</xdr:rowOff>
    </xdr:to>
    <xdr:pic>
      <xdr:nvPicPr>
        <xdr:cNvPr id="61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391532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541</xdr:row>
      <xdr:rowOff>257175</xdr:rowOff>
    </xdr:from>
    <xdr:to>
      <xdr:col>10</xdr:col>
      <xdr:colOff>514350</xdr:colOff>
      <xdr:row>541</xdr:row>
      <xdr:rowOff>476250</xdr:rowOff>
    </xdr:to>
    <xdr:pic>
      <xdr:nvPicPr>
        <xdr:cNvPr id="61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391510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541</xdr:row>
      <xdr:rowOff>279400</xdr:rowOff>
    </xdr:from>
    <xdr:to>
      <xdr:col>3</xdr:col>
      <xdr:colOff>196850</xdr:colOff>
      <xdr:row>541</xdr:row>
      <xdr:rowOff>498475</xdr:rowOff>
    </xdr:to>
    <xdr:pic>
      <xdr:nvPicPr>
        <xdr:cNvPr id="61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3915327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541</xdr:row>
      <xdr:rowOff>257175</xdr:rowOff>
    </xdr:from>
    <xdr:to>
      <xdr:col>3</xdr:col>
      <xdr:colOff>514350</xdr:colOff>
      <xdr:row>541</xdr:row>
      <xdr:rowOff>476250</xdr:rowOff>
    </xdr:to>
    <xdr:pic>
      <xdr:nvPicPr>
        <xdr:cNvPr id="61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3915105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548</xdr:row>
      <xdr:rowOff>279400</xdr:rowOff>
    </xdr:from>
    <xdr:to>
      <xdr:col>10</xdr:col>
      <xdr:colOff>196850</xdr:colOff>
      <xdr:row>548</xdr:row>
      <xdr:rowOff>498475</xdr:rowOff>
    </xdr:to>
    <xdr:pic>
      <xdr:nvPicPr>
        <xdr:cNvPr id="61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40191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548</xdr:row>
      <xdr:rowOff>257175</xdr:rowOff>
    </xdr:from>
    <xdr:to>
      <xdr:col>10</xdr:col>
      <xdr:colOff>514350</xdr:colOff>
      <xdr:row>548</xdr:row>
      <xdr:rowOff>476250</xdr:rowOff>
    </xdr:to>
    <xdr:pic>
      <xdr:nvPicPr>
        <xdr:cNvPr id="61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401894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548</xdr:row>
      <xdr:rowOff>279400</xdr:rowOff>
    </xdr:from>
    <xdr:to>
      <xdr:col>3</xdr:col>
      <xdr:colOff>196850</xdr:colOff>
      <xdr:row>548</xdr:row>
      <xdr:rowOff>498475</xdr:rowOff>
    </xdr:to>
    <xdr:pic>
      <xdr:nvPicPr>
        <xdr:cNvPr id="61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40191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548</xdr:row>
      <xdr:rowOff>257175</xdr:rowOff>
    </xdr:from>
    <xdr:to>
      <xdr:col>3</xdr:col>
      <xdr:colOff>514350</xdr:colOff>
      <xdr:row>548</xdr:row>
      <xdr:rowOff>476250</xdr:rowOff>
    </xdr:to>
    <xdr:pic>
      <xdr:nvPicPr>
        <xdr:cNvPr id="61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401894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555</xdr:row>
      <xdr:rowOff>279400</xdr:rowOff>
    </xdr:from>
    <xdr:to>
      <xdr:col>10</xdr:col>
      <xdr:colOff>196850</xdr:colOff>
      <xdr:row>555</xdr:row>
      <xdr:rowOff>498475</xdr:rowOff>
    </xdr:to>
    <xdr:pic>
      <xdr:nvPicPr>
        <xdr:cNvPr id="61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40191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555</xdr:row>
      <xdr:rowOff>257175</xdr:rowOff>
    </xdr:from>
    <xdr:to>
      <xdr:col>10</xdr:col>
      <xdr:colOff>514350</xdr:colOff>
      <xdr:row>555</xdr:row>
      <xdr:rowOff>476250</xdr:rowOff>
    </xdr:to>
    <xdr:pic>
      <xdr:nvPicPr>
        <xdr:cNvPr id="61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401894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555</xdr:row>
      <xdr:rowOff>279400</xdr:rowOff>
    </xdr:from>
    <xdr:to>
      <xdr:col>3</xdr:col>
      <xdr:colOff>196850</xdr:colOff>
      <xdr:row>555</xdr:row>
      <xdr:rowOff>498475</xdr:rowOff>
    </xdr:to>
    <xdr:pic>
      <xdr:nvPicPr>
        <xdr:cNvPr id="61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401916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555</xdr:row>
      <xdr:rowOff>257175</xdr:rowOff>
    </xdr:from>
    <xdr:to>
      <xdr:col>3</xdr:col>
      <xdr:colOff>514350</xdr:colOff>
      <xdr:row>555</xdr:row>
      <xdr:rowOff>476250</xdr:rowOff>
    </xdr:to>
    <xdr:pic>
      <xdr:nvPicPr>
        <xdr:cNvPr id="61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401894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559</xdr:row>
      <xdr:rowOff>279400</xdr:rowOff>
    </xdr:from>
    <xdr:to>
      <xdr:col>10</xdr:col>
      <xdr:colOff>196850</xdr:colOff>
      <xdr:row>559</xdr:row>
      <xdr:rowOff>498475</xdr:rowOff>
    </xdr:to>
    <xdr:pic>
      <xdr:nvPicPr>
        <xdr:cNvPr id="61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413234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559</xdr:row>
      <xdr:rowOff>257175</xdr:rowOff>
    </xdr:from>
    <xdr:to>
      <xdr:col>10</xdr:col>
      <xdr:colOff>514350</xdr:colOff>
      <xdr:row>559</xdr:row>
      <xdr:rowOff>476250</xdr:rowOff>
    </xdr:to>
    <xdr:pic>
      <xdr:nvPicPr>
        <xdr:cNvPr id="61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413212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559</xdr:row>
      <xdr:rowOff>279400</xdr:rowOff>
    </xdr:from>
    <xdr:to>
      <xdr:col>3</xdr:col>
      <xdr:colOff>196850</xdr:colOff>
      <xdr:row>559</xdr:row>
      <xdr:rowOff>498475</xdr:rowOff>
    </xdr:to>
    <xdr:pic>
      <xdr:nvPicPr>
        <xdr:cNvPr id="61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413234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559</xdr:row>
      <xdr:rowOff>257175</xdr:rowOff>
    </xdr:from>
    <xdr:to>
      <xdr:col>3</xdr:col>
      <xdr:colOff>514350</xdr:colOff>
      <xdr:row>559</xdr:row>
      <xdr:rowOff>476250</xdr:rowOff>
    </xdr:to>
    <xdr:pic>
      <xdr:nvPicPr>
        <xdr:cNvPr id="61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413212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769</xdr:row>
      <xdr:rowOff>279400</xdr:rowOff>
    </xdr:from>
    <xdr:to>
      <xdr:col>10</xdr:col>
      <xdr:colOff>196850</xdr:colOff>
      <xdr:row>769</xdr:row>
      <xdr:rowOff>498475</xdr:rowOff>
    </xdr:to>
    <xdr:pic>
      <xdr:nvPicPr>
        <xdr:cNvPr id="61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5747302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769</xdr:row>
      <xdr:rowOff>257175</xdr:rowOff>
    </xdr:from>
    <xdr:to>
      <xdr:col>10</xdr:col>
      <xdr:colOff>514350</xdr:colOff>
      <xdr:row>769</xdr:row>
      <xdr:rowOff>476250</xdr:rowOff>
    </xdr:to>
    <xdr:pic>
      <xdr:nvPicPr>
        <xdr:cNvPr id="61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5747080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769</xdr:row>
      <xdr:rowOff>279400</xdr:rowOff>
    </xdr:from>
    <xdr:to>
      <xdr:col>3</xdr:col>
      <xdr:colOff>196850</xdr:colOff>
      <xdr:row>769</xdr:row>
      <xdr:rowOff>498475</xdr:rowOff>
    </xdr:to>
    <xdr:pic>
      <xdr:nvPicPr>
        <xdr:cNvPr id="61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57473028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769</xdr:row>
      <xdr:rowOff>257175</xdr:rowOff>
    </xdr:from>
    <xdr:to>
      <xdr:col>3</xdr:col>
      <xdr:colOff>514350</xdr:colOff>
      <xdr:row>769</xdr:row>
      <xdr:rowOff>476250</xdr:rowOff>
    </xdr:to>
    <xdr:pic>
      <xdr:nvPicPr>
        <xdr:cNvPr id="61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57470805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776</xdr:row>
      <xdr:rowOff>279400</xdr:rowOff>
    </xdr:from>
    <xdr:to>
      <xdr:col>10</xdr:col>
      <xdr:colOff>196850</xdr:colOff>
      <xdr:row>776</xdr:row>
      <xdr:rowOff>498475</xdr:rowOff>
    </xdr:to>
    <xdr:pic>
      <xdr:nvPicPr>
        <xdr:cNvPr id="61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585133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776</xdr:row>
      <xdr:rowOff>257175</xdr:rowOff>
    </xdr:from>
    <xdr:to>
      <xdr:col>10</xdr:col>
      <xdr:colOff>514350</xdr:colOff>
      <xdr:row>776</xdr:row>
      <xdr:rowOff>476250</xdr:rowOff>
    </xdr:to>
    <xdr:pic>
      <xdr:nvPicPr>
        <xdr:cNvPr id="61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5851108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776</xdr:row>
      <xdr:rowOff>279400</xdr:rowOff>
    </xdr:from>
    <xdr:to>
      <xdr:col>3</xdr:col>
      <xdr:colOff>196850</xdr:colOff>
      <xdr:row>776</xdr:row>
      <xdr:rowOff>498475</xdr:rowOff>
    </xdr:to>
    <xdr:pic>
      <xdr:nvPicPr>
        <xdr:cNvPr id="61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585133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776</xdr:row>
      <xdr:rowOff>257175</xdr:rowOff>
    </xdr:from>
    <xdr:to>
      <xdr:col>3</xdr:col>
      <xdr:colOff>514350</xdr:colOff>
      <xdr:row>776</xdr:row>
      <xdr:rowOff>476250</xdr:rowOff>
    </xdr:to>
    <xdr:pic>
      <xdr:nvPicPr>
        <xdr:cNvPr id="61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5851108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783</xdr:row>
      <xdr:rowOff>279400</xdr:rowOff>
    </xdr:from>
    <xdr:to>
      <xdr:col>10</xdr:col>
      <xdr:colOff>196850</xdr:colOff>
      <xdr:row>783</xdr:row>
      <xdr:rowOff>498475</xdr:rowOff>
    </xdr:to>
    <xdr:pic>
      <xdr:nvPicPr>
        <xdr:cNvPr id="61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585133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783</xdr:row>
      <xdr:rowOff>257175</xdr:rowOff>
    </xdr:from>
    <xdr:to>
      <xdr:col>10</xdr:col>
      <xdr:colOff>514350</xdr:colOff>
      <xdr:row>783</xdr:row>
      <xdr:rowOff>476250</xdr:rowOff>
    </xdr:to>
    <xdr:pic>
      <xdr:nvPicPr>
        <xdr:cNvPr id="61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5851108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783</xdr:row>
      <xdr:rowOff>279400</xdr:rowOff>
    </xdr:from>
    <xdr:to>
      <xdr:col>3</xdr:col>
      <xdr:colOff>196850</xdr:colOff>
      <xdr:row>783</xdr:row>
      <xdr:rowOff>498475</xdr:rowOff>
    </xdr:to>
    <xdr:pic>
      <xdr:nvPicPr>
        <xdr:cNvPr id="61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5851330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783</xdr:row>
      <xdr:rowOff>257175</xdr:rowOff>
    </xdr:from>
    <xdr:to>
      <xdr:col>3</xdr:col>
      <xdr:colOff>514350</xdr:colOff>
      <xdr:row>783</xdr:row>
      <xdr:rowOff>476250</xdr:rowOff>
    </xdr:to>
    <xdr:pic>
      <xdr:nvPicPr>
        <xdr:cNvPr id="61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5851108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787</xdr:row>
      <xdr:rowOff>279400</xdr:rowOff>
    </xdr:from>
    <xdr:to>
      <xdr:col>10</xdr:col>
      <xdr:colOff>196850</xdr:colOff>
      <xdr:row>787</xdr:row>
      <xdr:rowOff>498475</xdr:rowOff>
    </xdr:to>
    <xdr:pic>
      <xdr:nvPicPr>
        <xdr:cNvPr id="61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0145631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787</xdr:row>
      <xdr:rowOff>257175</xdr:rowOff>
    </xdr:from>
    <xdr:to>
      <xdr:col>10</xdr:col>
      <xdr:colOff>514350</xdr:colOff>
      <xdr:row>787</xdr:row>
      <xdr:rowOff>476250</xdr:rowOff>
    </xdr:to>
    <xdr:pic>
      <xdr:nvPicPr>
        <xdr:cNvPr id="61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60143408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787</xdr:row>
      <xdr:rowOff>279400</xdr:rowOff>
    </xdr:from>
    <xdr:to>
      <xdr:col>3</xdr:col>
      <xdr:colOff>196850</xdr:colOff>
      <xdr:row>787</xdr:row>
      <xdr:rowOff>498475</xdr:rowOff>
    </xdr:to>
    <xdr:pic>
      <xdr:nvPicPr>
        <xdr:cNvPr id="61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0145631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787</xdr:row>
      <xdr:rowOff>257175</xdr:rowOff>
    </xdr:from>
    <xdr:to>
      <xdr:col>3</xdr:col>
      <xdr:colOff>514350</xdr:colOff>
      <xdr:row>787</xdr:row>
      <xdr:rowOff>476250</xdr:rowOff>
    </xdr:to>
    <xdr:pic>
      <xdr:nvPicPr>
        <xdr:cNvPr id="61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0143408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797</xdr:row>
      <xdr:rowOff>279400</xdr:rowOff>
    </xdr:from>
    <xdr:to>
      <xdr:col>10</xdr:col>
      <xdr:colOff>196850</xdr:colOff>
      <xdr:row>797</xdr:row>
      <xdr:rowOff>498475</xdr:rowOff>
    </xdr:to>
    <xdr:pic>
      <xdr:nvPicPr>
        <xdr:cNvPr id="61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596170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797</xdr:row>
      <xdr:rowOff>257175</xdr:rowOff>
    </xdr:from>
    <xdr:to>
      <xdr:col>10</xdr:col>
      <xdr:colOff>514350</xdr:colOff>
      <xdr:row>797</xdr:row>
      <xdr:rowOff>476250</xdr:rowOff>
    </xdr:to>
    <xdr:pic>
      <xdr:nvPicPr>
        <xdr:cNvPr id="61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5961486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797</xdr:row>
      <xdr:rowOff>279400</xdr:rowOff>
    </xdr:from>
    <xdr:to>
      <xdr:col>3</xdr:col>
      <xdr:colOff>196850</xdr:colOff>
      <xdr:row>797</xdr:row>
      <xdr:rowOff>498475</xdr:rowOff>
    </xdr:to>
    <xdr:pic>
      <xdr:nvPicPr>
        <xdr:cNvPr id="61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596170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797</xdr:row>
      <xdr:rowOff>257175</xdr:rowOff>
    </xdr:from>
    <xdr:to>
      <xdr:col>3</xdr:col>
      <xdr:colOff>514350</xdr:colOff>
      <xdr:row>797</xdr:row>
      <xdr:rowOff>476250</xdr:rowOff>
    </xdr:to>
    <xdr:pic>
      <xdr:nvPicPr>
        <xdr:cNvPr id="61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5961486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804</xdr:row>
      <xdr:rowOff>279400</xdr:rowOff>
    </xdr:from>
    <xdr:to>
      <xdr:col>10</xdr:col>
      <xdr:colOff>196850</xdr:colOff>
      <xdr:row>804</xdr:row>
      <xdr:rowOff>498475</xdr:rowOff>
    </xdr:to>
    <xdr:pic>
      <xdr:nvPicPr>
        <xdr:cNvPr id="61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0676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804</xdr:row>
      <xdr:rowOff>257175</xdr:rowOff>
    </xdr:from>
    <xdr:to>
      <xdr:col>10</xdr:col>
      <xdr:colOff>514350</xdr:colOff>
      <xdr:row>804</xdr:row>
      <xdr:rowOff>476250</xdr:rowOff>
    </xdr:to>
    <xdr:pic>
      <xdr:nvPicPr>
        <xdr:cNvPr id="61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6067382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804</xdr:row>
      <xdr:rowOff>279400</xdr:rowOff>
    </xdr:from>
    <xdr:to>
      <xdr:col>3</xdr:col>
      <xdr:colOff>196850</xdr:colOff>
      <xdr:row>804</xdr:row>
      <xdr:rowOff>498475</xdr:rowOff>
    </xdr:to>
    <xdr:pic>
      <xdr:nvPicPr>
        <xdr:cNvPr id="61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0676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804</xdr:row>
      <xdr:rowOff>257175</xdr:rowOff>
    </xdr:from>
    <xdr:to>
      <xdr:col>3</xdr:col>
      <xdr:colOff>514350</xdr:colOff>
      <xdr:row>804</xdr:row>
      <xdr:rowOff>476250</xdr:rowOff>
    </xdr:to>
    <xdr:pic>
      <xdr:nvPicPr>
        <xdr:cNvPr id="61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067382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811</xdr:row>
      <xdr:rowOff>279400</xdr:rowOff>
    </xdr:from>
    <xdr:to>
      <xdr:col>10</xdr:col>
      <xdr:colOff>196850</xdr:colOff>
      <xdr:row>811</xdr:row>
      <xdr:rowOff>498475</xdr:rowOff>
    </xdr:to>
    <xdr:pic>
      <xdr:nvPicPr>
        <xdr:cNvPr id="61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0676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811</xdr:row>
      <xdr:rowOff>257175</xdr:rowOff>
    </xdr:from>
    <xdr:to>
      <xdr:col>10</xdr:col>
      <xdr:colOff>514350</xdr:colOff>
      <xdr:row>811</xdr:row>
      <xdr:rowOff>476250</xdr:rowOff>
    </xdr:to>
    <xdr:pic>
      <xdr:nvPicPr>
        <xdr:cNvPr id="61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6067382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811</xdr:row>
      <xdr:rowOff>279400</xdr:rowOff>
    </xdr:from>
    <xdr:to>
      <xdr:col>3</xdr:col>
      <xdr:colOff>196850</xdr:colOff>
      <xdr:row>811</xdr:row>
      <xdr:rowOff>498475</xdr:rowOff>
    </xdr:to>
    <xdr:pic>
      <xdr:nvPicPr>
        <xdr:cNvPr id="61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0676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811</xdr:row>
      <xdr:rowOff>257175</xdr:rowOff>
    </xdr:from>
    <xdr:to>
      <xdr:col>3</xdr:col>
      <xdr:colOff>514350</xdr:colOff>
      <xdr:row>811</xdr:row>
      <xdr:rowOff>476250</xdr:rowOff>
    </xdr:to>
    <xdr:pic>
      <xdr:nvPicPr>
        <xdr:cNvPr id="61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067382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815</xdr:row>
      <xdr:rowOff>279400</xdr:rowOff>
    </xdr:from>
    <xdr:to>
      <xdr:col>10</xdr:col>
      <xdr:colOff>196850</xdr:colOff>
      <xdr:row>815</xdr:row>
      <xdr:rowOff>498475</xdr:rowOff>
    </xdr:to>
    <xdr:pic>
      <xdr:nvPicPr>
        <xdr:cNvPr id="61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0676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815</xdr:row>
      <xdr:rowOff>257175</xdr:rowOff>
    </xdr:from>
    <xdr:to>
      <xdr:col>10</xdr:col>
      <xdr:colOff>514350</xdr:colOff>
      <xdr:row>815</xdr:row>
      <xdr:rowOff>476250</xdr:rowOff>
    </xdr:to>
    <xdr:pic>
      <xdr:nvPicPr>
        <xdr:cNvPr id="61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6067382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815</xdr:row>
      <xdr:rowOff>279400</xdr:rowOff>
    </xdr:from>
    <xdr:to>
      <xdr:col>3</xdr:col>
      <xdr:colOff>196850</xdr:colOff>
      <xdr:row>815</xdr:row>
      <xdr:rowOff>498475</xdr:rowOff>
    </xdr:to>
    <xdr:pic>
      <xdr:nvPicPr>
        <xdr:cNvPr id="61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067604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815</xdr:row>
      <xdr:rowOff>257175</xdr:rowOff>
    </xdr:from>
    <xdr:to>
      <xdr:col>3</xdr:col>
      <xdr:colOff>514350</xdr:colOff>
      <xdr:row>815</xdr:row>
      <xdr:rowOff>476250</xdr:rowOff>
    </xdr:to>
    <xdr:pic>
      <xdr:nvPicPr>
        <xdr:cNvPr id="61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067382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825</xdr:row>
      <xdr:rowOff>279400</xdr:rowOff>
    </xdr:from>
    <xdr:to>
      <xdr:col>10</xdr:col>
      <xdr:colOff>196850</xdr:colOff>
      <xdr:row>825</xdr:row>
      <xdr:rowOff>498475</xdr:rowOff>
    </xdr:to>
    <xdr:pic>
      <xdr:nvPicPr>
        <xdr:cNvPr id="61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1807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825</xdr:row>
      <xdr:rowOff>257175</xdr:rowOff>
    </xdr:from>
    <xdr:to>
      <xdr:col>10</xdr:col>
      <xdr:colOff>514350</xdr:colOff>
      <xdr:row>825</xdr:row>
      <xdr:rowOff>476250</xdr:rowOff>
    </xdr:to>
    <xdr:pic>
      <xdr:nvPicPr>
        <xdr:cNvPr id="61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6180561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825</xdr:row>
      <xdr:rowOff>279400</xdr:rowOff>
    </xdr:from>
    <xdr:to>
      <xdr:col>3</xdr:col>
      <xdr:colOff>196850</xdr:colOff>
      <xdr:row>825</xdr:row>
      <xdr:rowOff>498475</xdr:rowOff>
    </xdr:to>
    <xdr:pic>
      <xdr:nvPicPr>
        <xdr:cNvPr id="61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18078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825</xdr:row>
      <xdr:rowOff>257175</xdr:rowOff>
    </xdr:from>
    <xdr:to>
      <xdr:col>3</xdr:col>
      <xdr:colOff>514350</xdr:colOff>
      <xdr:row>825</xdr:row>
      <xdr:rowOff>476250</xdr:rowOff>
    </xdr:to>
    <xdr:pic>
      <xdr:nvPicPr>
        <xdr:cNvPr id="61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180561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832</xdr:row>
      <xdr:rowOff>279400</xdr:rowOff>
    </xdr:from>
    <xdr:to>
      <xdr:col>10</xdr:col>
      <xdr:colOff>196850</xdr:colOff>
      <xdr:row>832</xdr:row>
      <xdr:rowOff>498475</xdr:rowOff>
    </xdr:to>
    <xdr:pic>
      <xdr:nvPicPr>
        <xdr:cNvPr id="61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2885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832</xdr:row>
      <xdr:rowOff>257175</xdr:rowOff>
    </xdr:from>
    <xdr:to>
      <xdr:col>10</xdr:col>
      <xdr:colOff>514350</xdr:colOff>
      <xdr:row>832</xdr:row>
      <xdr:rowOff>476250</xdr:rowOff>
    </xdr:to>
    <xdr:pic>
      <xdr:nvPicPr>
        <xdr:cNvPr id="61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628832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832</xdr:row>
      <xdr:rowOff>279400</xdr:rowOff>
    </xdr:from>
    <xdr:to>
      <xdr:col>3</xdr:col>
      <xdr:colOff>196850</xdr:colOff>
      <xdr:row>832</xdr:row>
      <xdr:rowOff>498475</xdr:rowOff>
    </xdr:to>
    <xdr:pic>
      <xdr:nvPicPr>
        <xdr:cNvPr id="61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2885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832</xdr:row>
      <xdr:rowOff>257175</xdr:rowOff>
    </xdr:from>
    <xdr:to>
      <xdr:col>3</xdr:col>
      <xdr:colOff>514350</xdr:colOff>
      <xdr:row>832</xdr:row>
      <xdr:rowOff>476250</xdr:rowOff>
    </xdr:to>
    <xdr:pic>
      <xdr:nvPicPr>
        <xdr:cNvPr id="61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28832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839</xdr:row>
      <xdr:rowOff>279400</xdr:rowOff>
    </xdr:from>
    <xdr:to>
      <xdr:col>10</xdr:col>
      <xdr:colOff>196850</xdr:colOff>
      <xdr:row>839</xdr:row>
      <xdr:rowOff>498475</xdr:rowOff>
    </xdr:to>
    <xdr:pic>
      <xdr:nvPicPr>
        <xdr:cNvPr id="61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2885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839</xdr:row>
      <xdr:rowOff>257175</xdr:rowOff>
    </xdr:from>
    <xdr:to>
      <xdr:col>10</xdr:col>
      <xdr:colOff>514350</xdr:colOff>
      <xdr:row>839</xdr:row>
      <xdr:rowOff>476250</xdr:rowOff>
    </xdr:to>
    <xdr:pic>
      <xdr:nvPicPr>
        <xdr:cNvPr id="61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628832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839</xdr:row>
      <xdr:rowOff>279400</xdr:rowOff>
    </xdr:from>
    <xdr:to>
      <xdr:col>3</xdr:col>
      <xdr:colOff>196850</xdr:colOff>
      <xdr:row>839</xdr:row>
      <xdr:rowOff>498475</xdr:rowOff>
    </xdr:to>
    <xdr:pic>
      <xdr:nvPicPr>
        <xdr:cNvPr id="61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2885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839</xdr:row>
      <xdr:rowOff>257175</xdr:rowOff>
    </xdr:from>
    <xdr:to>
      <xdr:col>3</xdr:col>
      <xdr:colOff>514350</xdr:colOff>
      <xdr:row>839</xdr:row>
      <xdr:rowOff>476250</xdr:rowOff>
    </xdr:to>
    <xdr:pic>
      <xdr:nvPicPr>
        <xdr:cNvPr id="61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28832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843</xdr:row>
      <xdr:rowOff>279400</xdr:rowOff>
    </xdr:from>
    <xdr:to>
      <xdr:col>10</xdr:col>
      <xdr:colOff>196850</xdr:colOff>
      <xdr:row>843</xdr:row>
      <xdr:rowOff>498475</xdr:rowOff>
    </xdr:to>
    <xdr:pic>
      <xdr:nvPicPr>
        <xdr:cNvPr id="61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2885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843</xdr:row>
      <xdr:rowOff>257175</xdr:rowOff>
    </xdr:from>
    <xdr:to>
      <xdr:col>10</xdr:col>
      <xdr:colOff>514350</xdr:colOff>
      <xdr:row>843</xdr:row>
      <xdr:rowOff>476250</xdr:rowOff>
    </xdr:to>
    <xdr:pic>
      <xdr:nvPicPr>
        <xdr:cNvPr id="61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628832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843</xdr:row>
      <xdr:rowOff>279400</xdr:rowOff>
    </xdr:from>
    <xdr:to>
      <xdr:col>3</xdr:col>
      <xdr:colOff>196850</xdr:colOff>
      <xdr:row>843</xdr:row>
      <xdr:rowOff>498475</xdr:rowOff>
    </xdr:to>
    <xdr:pic>
      <xdr:nvPicPr>
        <xdr:cNvPr id="61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2885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843</xdr:row>
      <xdr:rowOff>257175</xdr:rowOff>
    </xdr:from>
    <xdr:to>
      <xdr:col>3</xdr:col>
      <xdr:colOff>514350</xdr:colOff>
      <xdr:row>843</xdr:row>
      <xdr:rowOff>476250</xdr:rowOff>
    </xdr:to>
    <xdr:pic>
      <xdr:nvPicPr>
        <xdr:cNvPr id="62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28832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853</xdr:row>
      <xdr:rowOff>279400</xdr:rowOff>
    </xdr:from>
    <xdr:to>
      <xdr:col>10</xdr:col>
      <xdr:colOff>196850</xdr:colOff>
      <xdr:row>853</xdr:row>
      <xdr:rowOff>498475</xdr:rowOff>
    </xdr:to>
    <xdr:pic>
      <xdr:nvPicPr>
        <xdr:cNvPr id="62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4129322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853</xdr:row>
      <xdr:rowOff>257175</xdr:rowOff>
    </xdr:from>
    <xdr:to>
      <xdr:col>10</xdr:col>
      <xdr:colOff>514350</xdr:colOff>
      <xdr:row>853</xdr:row>
      <xdr:rowOff>476250</xdr:rowOff>
    </xdr:to>
    <xdr:pic>
      <xdr:nvPicPr>
        <xdr:cNvPr id="62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64127099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853</xdr:row>
      <xdr:rowOff>279400</xdr:rowOff>
    </xdr:from>
    <xdr:to>
      <xdr:col>3</xdr:col>
      <xdr:colOff>196850</xdr:colOff>
      <xdr:row>853</xdr:row>
      <xdr:rowOff>498475</xdr:rowOff>
    </xdr:to>
    <xdr:pic>
      <xdr:nvPicPr>
        <xdr:cNvPr id="62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4129322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853</xdr:row>
      <xdr:rowOff>257175</xdr:rowOff>
    </xdr:from>
    <xdr:to>
      <xdr:col>3</xdr:col>
      <xdr:colOff>514350</xdr:colOff>
      <xdr:row>853</xdr:row>
      <xdr:rowOff>476250</xdr:rowOff>
    </xdr:to>
    <xdr:pic>
      <xdr:nvPicPr>
        <xdr:cNvPr id="62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4127099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860</xdr:row>
      <xdr:rowOff>279400</xdr:rowOff>
    </xdr:from>
    <xdr:to>
      <xdr:col>10</xdr:col>
      <xdr:colOff>196850</xdr:colOff>
      <xdr:row>860</xdr:row>
      <xdr:rowOff>498475</xdr:rowOff>
    </xdr:to>
    <xdr:pic>
      <xdr:nvPicPr>
        <xdr:cNvPr id="62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52349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860</xdr:row>
      <xdr:rowOff>257175</xdr:rowOff>
    </xdr:from>
    <xdr:to>
      <xdr:col>10</xdr:col>
      <xdr:colOff>514350</xdr:colOff>
      <xdr:row>860</xdr:row>
      <xdr:rowOff>476250</xdr:rowOff>
    </xdr:to>
    <xdr:pic>
      <xdr:nvPicPr>
        <xdr:cNvPr id="62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652327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860</xdr:row>
      <xdr:rowOff>279400</xdr:rowOff>
    </xdr:from>
    <xdr:to>
      <xdr:col>3</xdr:col>
      <xdr:colOff>196850</xdr:colOff>
      <xdr:row>860</xdr:row>
      <xdr:rowOff>498475</xdr:rowOff>
    </xdr:to>
    <xdr:pic>
      <xdr:nvPicPr>
        <xdr:cNvPr id="62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52349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860</xdr:row>
      <xdr:rowOff>257175</xdr:rowOff>
    </xdr:from>
    <xdr:to>
      <xdr:col>3</xdr:col>
      <xdr:colOff>514350</xdr:colOff>
      <xdr:row>860</xdr:row>
      <xdr:rowOff>476250</xdr:rowOff>
    </xdr:to>
    <xdr:pic>
      <xdr:nvPicPr>
        <xdr:cNvPr id="62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52327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867</xdr:row>
      <xdr:rowOff>279400</xdr:rowOff>
    </xdr:from>
    <xdr:to>
      <xdr:col>10</xdr:col>
      <xdr:colOff>196850</xdr:colOff>
      <xdr:row>867</xdr:row>
      <xdr:rowOff>498475</xdr:rowOff>
    </xdr:to>
    <xdr:pic>
      <xdr:nvPicPr>
        <xdr:cNvPr id="62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52349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867</xdr:row>
      <xdr:rowOff>257175</xdr:rowOff>
    </xdr:from>
    <xdr:to>
      <xdr:col>10</xdr:col>
      <xdr:colOff>514350</xdr:colOff>
      <xdr:row>867</xdr:row>
      <xdr:rowOff>476250</xdr:rowOff>
    </xdr:to>
    <xdr:pic>
      <xdr:nvPicPr>
        <xdr:cNvPr id="62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652327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867</xdr:row>
      <xdr:rowOff>279400</xdr:rowOff>
    </xdr:from>
    <xdr:to>
      <xdr:col>3</xdr:col>
      <xdr:colOff>196850</xdr:colOff>
      <xdr:row>867</xdr:row>
      <xdr:rowOff>498475</xdr:rowOff>
    </xdr:to>
    <xdr:pic>
      <xdr:nvPicPr>
        <xdr:cNvPr id="62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52349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867</xdr:row>
      <xdr:rowOff>257175</xdr:rowOff>
    </xdr:from>
    <xdr:to>
      <xdr:col>3</xdr:col>
      <xdr:colOff>514350</xdr:colOff>
      <xdr:row>867</xdr:row>
      <xdr:rowOff>476250</xdr:rowOff>
    </xdr:to>
    <xdr:pic>
      <xdr:nvPicPr>
        <xdr:cNvPr id="62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52327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871</xdr:row>
      <xdr:rowOff>279400</xdr:rowOff>
    </xdr:from>
    <xdr:to>
      <xdr:col>10</xdr:col>
      <xdr:colOff>196850</xdr:colOff>
      <xdr:row>871</xdr:row>
      <xdr:rowOff>498475</xdr:rowOff>
    </xdr:to>
    <xdr:pic>
      <xdr:nvPicPr>
        <xdr:cNvPr id="62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52349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871</xdr:row>
      <xdr:rowOff>257175</xdr:rowOff>
    </xdr:from>
    <xdr:to>
      <xdr:col>10</xdr:col>
      <xdr:colOff>514350</xdr:colOff>
      <xdr:row>871</xdr:row>
      <xdr:rowOff>476250</xdr:rowOff>
    </xdr:to>
    <xdr:pic>
      <xdr:nvPicPr>
        <xdr:cNvPr id="62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652327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871</xdr:row>
      <xdr:rowOff>279400</xdr:rowOff>
    </xdr:from>
    <xdr:to>
      <xdr:col>3</xdr:col>
      <xdr:colOff>196850</xdr:colOff>
      <xdr:row>871</xdr:row>
      <xdr:rowOff>498475</xdr:rowOff>
    </xdr:to>
    <xdr:pic>
      <xdr:nvPicPr>
        <xdr:cNvPr id="62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52349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871</xdr:row>
      <xdr:rowOff>257175</xdr:rowOff>
    </xdr:from>
    <xdr:to>
      <xdr:col>3</xdr:col>
      <xdr:colOff>514350</xdr:colOff>
      <xdr:row>871</xdr:row>
      <xdr:rowOff>476250</xdr:rowOff>
    </xdr:to>
    <xdr:pic>
      <xdr:nvPicPr>
        <xdr:cNvPr id="62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52327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881</xdr:row>
      <xdr:rowOff>279400</xdr:rowOff>
    </xdr:from>
    <xdr:to>
      <xdr:col>10</xdr:col>
      <xdr:colOff>196850</xdr:colOff>
      <xdr:row>881</xdr:row>
      <xdr:rowOff>498475</xdr:rowOff>
    </xdr:to>
    <xdr:pic>
      <xdr:nvPicPr>
        <xdr:cNvPr id="62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640785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881</xdr:row>
      <xdr:rowOff>257175</xdr:rowOff>
    </xdr:from>
    <xdr:to>
      <xdr:col>10</xdr:col>
      <xdr:colOff>514350</xdr:colOff>
      <xdr:row>881</xdr:row>
      <xdr:rowOff>476250</xdr:rowOff>
    </xdr:to>
    <xdr:pic>
      <xdr:nvPicPr>
        <xdr:cNvPr id="62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66405629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881</xdr:row>
      <xdr:rowOff>279400</xdr:rowOff>
    </xdr:from>
    <xdr:to>
      <xdr:col>3</xdr:col>
      <xdr:colOff>196850</xdr:colOff>
      <xdr:row>881</xdr:row>
      <xdr:rowOff>498475</xdr:rowOff>
    </xdr:to>
    <xdr:pic>
      <xdr:nvPicPr>
        <xdr:cNvPr id="62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640785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881</xdr:row>
      <xdr:rowOff>257175</xdr:rowOff>
    </xdr:from>
    <xdr:to>
      <xdr:col>3</xdr:col>
      <xdr:colOff>514350</xdr:colOff>
      <xdr:row>881</xdr:row>
      <xdr:rowOff>476250</xdr:rowOff>
    </xdr:to>
    <xdr:pic>
      <xdr:nvPicPr>
        <xdr:cNvPr id="62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6405629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888</xdr:row>
      <xdr:rowOff>279400</xdr:rowOff>
    </xdr:from>
    <xdr:to>
      <xdr:col>10</xdr:col>
      <xdr:colOff>196850</xdr:colOff>
      <xdr:row>888</xdr:row>
      <xdr:rowOff>498475</xdr:rowOff>
    </xdr:to>
    <xdr:pic>
      <xdr:nvPicPr>
        <xdr:cNvPr id="62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74387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888</xdr:row>
      <xdr:rowOff>257175</xdr:rowOff>
    </xdr:from>
    <xdr:to>
      <xdr:col>10</xdr:col>
      <xdr:colOff>514350</xdr:colOff>
      <xdr:row>888</xdr:row>
      <xdr:rowOff>476250</xdr:rowOff>
    </xdr:to>
    <xdr:pic>
      <xdr:nvPicPr>
        <xdr:cNvPr id="62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674365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888</xdr:row>
      <xdr:rowOff>279400</xdr:rowOff>
    </xdr:from>
    <xdr:to>
      <xdr:col>3</xdr:col>
      <xdr:colOff>196850</xdr:colOff>
      <xdr:row>888</xdr:row>
      <xdr:rowOff>498475</xdr:rowOff>
    </xdr:to>
    <xdr:pic>
      <xdr:nvPicPr>
        <xdr:cNvPr id="62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74387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888</xdr:row>
      <xdr:rowOff>257175</xdr:rowOff>
    </xdr:from>
    <xdr:to>
      <xdr:col>3</xdr:col>
      <xdr:colOff>514350</xdr:colOff>
      <xdr:row>888</xdr:row>
      <xdr:rowOff>476250</xdr:rowOff>
    </xdr:to>
    <xdr:pic>
      <xdr:nvPicPr>
        <xdr:cNvPr id="62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74365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895</xdr:row>
      <xdr:rowOff>279400</xdr:rowOff>
    </xdr:from>
    <xdr:to>
      <xdr:col>10</xdr:col>
      <xdr:colOff>196850</xdr:colOff>
      <xdr:row>895</xdr:row>
      <xdr:rowOff>498475</xdr:rowOff>
    </xdr:to>
    <xdr:pic>
      <xdr:nvPicPr>
        <xdr:cNvPr id="62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74387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895</xdr:row>
      <xdr:rowOff>257175</xdr:rowOff>
    </xdr:from>
    <xdr:to>
      <xdr:col>10</xdr:col>
      <xdr:colOff>514350</xdr:colOff>
      <xdr:row>895</xdr:row>
      <xdr:rowOff>476250</xdr:rowOff>
    </xdr:to>
    <xdr:pic>
      <xdr:nvPicPr>
        <xdr:cNvPr id="62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674365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895</xdr:row>
      <xdr:rowOff>279400</xdr:rowOff>
    </xdr:from>
    <xdr:to>
      <xdr:col>3</xdr:col>
      <xdr:colOff>196850</xdr:colOff>
      <xdr:row>895</xdr:row>
      <xdr:rowOff>498475</xdr:rowOff>
    </xdr:to>
    <xdr:pic>
      <xdr:nvPicPr>
        <xdr:cNvPr id="62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74387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895</xdr:row>
      <xdr:rowOff>257175</xdr:rowOff>
    </xdr:from>
    <xdr:to>
      <xdr:col>3</xdr:col>
      <xdr:colOff>514350</xdr:colOff>
      <xdr:row>895</xdr:row>
      <xdr:rowOff>476250</xdr:rowOff>
    </xdr:to>
    <xdr:pic>
      <xdr:nvPicPr>
        <xdr:cNvPr id="62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74365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905</xdr:row>
      <xdr:rowOff>279400</xdr:rowOff>
    </xdr:from>
    <xdr:to>
      <xdr:col>10</xdr:col>
      <xdr:colOff>196850</xdr:colOff>
      <xdr:row>905</xdr:row>
      <xdr:rowOff>498475</xdr:rowOff>
    </xdr:to>
    <xdr:pic>
      <xdr:nvPicPr>
        <xdr:cNvPr id="62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860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905</xdr:row>
      <xdr:rowOff>257175</xdr:rowOff>
    </xdr:from>
    <xdr:to>
      <xdr:col>10</xdr:col>
      <xdr:colOff>514350</xdr:colOff>
      <xdr:row>905</xdr:row>
      <xdr:rowOff>476250</xdr:rowOff>
    </xdr:to>
    <xdr:pic>
      <xdr:nvPicPr>
        <xdr:cNvPr id="62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685982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905</xdr:row>
      <xdr:rowOff>279400</xdr:rowOff>
    </xdr:from>
    <xdr:to>
      <xdr:col>3</xdr:col>
      <xdr:colOff>196850</xdr:colOff>
      <xdr:row>905</xdr:row>
      <xdr:rowOff>498475</xdr:rowOff>
    </xdr:to>
    <xdr:pic>
      <xdr:nvPicPr>
        <xdr:cNvPr id="62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860046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905</xdr:row>
      <xdr:rowOff>257175</xdr:rowOff>
    </xdr:from>
    <xdr:to>
      <xdr:col>3</xdr:col>
      <xdr:colOff>514350</xdr:colOff>
      <xdr:row>905</xdr:row>
      <xdr:rowOff>476250</xdr:rowOff>
    </xdr:to>
    <xdr:pic>
      <xdr:nvPicPr>
        <xdr:cNvPr id="62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859824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912</xdr:row>
      <xdr:rowOff>279400</xdr:rowOff>
    </xdr:from>
    <xdr:to>
      <xdr:col>10</xdr:col>
      <xdr:colOff>196850</xdr:colOff>
      <xdr:row>912</xdr:row>
      <xdr:rowOff>498475</xdr:rowOff>
    </xdr:to>
    <xdr:pic>
      <xdr:nvPicPr>
        <xdr:cNvPr id="62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94184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912</xdr:row>
      <xdr:rowOff>257175</xdr:rowOff>
    </xdr:from>
    <xdr:to>
      <xdr:col>10</xdr:col>
      <xdr:colOff>514350</xdr:colOff>
      <xdr:row>912</xdr:row>
      <xdr:rowOff>476250</xdr:rowOff>
    </xdr:to>
    <xdr:pic>
      <xdr:nvPicPr>
        <xdr:cNvPr id="62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694162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912</xdr:row>
      <xdr:rowOff>279400</xdr:rowOff>
    </xdr:from>
    <xdr:to>
      <xdr:col>3</xdr:col>
      <xdr:colOff>196850</xdr:colOff>
      <xdr:row>912</xdr:row>
      <xdr:rowOff>498475</xdr:rowOff>
    </xdr:to>
    <xdr:pic>
      <xdr:nvPicPr>
        <xdr:cNvPr id="62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94184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912</xdr:row>
      <xdr:rowOff>257175</xdr:rowOff>
    </xdr:from>
    <xdr:to>
      <xdr:col>3</xdr:col>
      <xdr:colOff>514350</xdr:colOff>
      <xdr:row>912</xdr:row>
      <xdr:rowOff>476250</xdr:rowOff>
    </xdr:to>
    <xdr:pic>
      <xdr:nvPicPr>
        <xdr:cNvPr id="62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94162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919</xdr:row>
      <xdr:rowOff>279400</xdr:rowOff>
    </xdr:from>
    <xdr:to>
      <xdr:col>10</xdr:col>
      <xdr:colOff>196850</xdr:colOff>
      <xdr:row>919</xdr:row>
      <xdr:rowOff>498475</xdr:rowOff>
    </xdr:to>
    <xdr:pic>
      <xdr:nvPicPr>
        <xdr:cNvPr id="62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94184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919</xdr:row>
      <xdr:rowOff>257175</xdr:rowOff>
    </xdr:from>
    <xdr:to>
      <xdr:col>10</xdr:col>
      <xdr:colOff>514350</xdr:colOff>
      <xdr:row>919</xdr:row>
      <xdr:rowOff>476250</xdr:rowOff>
    </xdr:to>
    <xdr:pic>
      <xdr:nvPicPr>
        <xdr:cNvPr id="62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694162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919</xdr:row>
      <xdr:rowOff>279400</xdr:rowOff>
    </xdr:from>
    <xdr:to>
      <xdr:col>3</xdr:col>
      <xdr:colOff>196850</xdr:colOff>
      <xdr:row>919</xdr:row>
      <xdr:rowOff>498475</xdr:rowOff>
    </xdr:to>
    <xdr:pic>
      <xdr:nvPicPr>
        <xdr:cNvPr id="62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94184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919</xdr:row>
      <xdr:rowOff>257175</xdr:rowOff>
    </xdr:from>
    <xdr:to>
      <xdr:col>3</xdr:col>
      <xdr:colOff>514350</xdr:colOff>
      <xdr:row>919</xdr:row>
      <xdr:rowOff>476250</xdr:rowOff>
    </xdr:to>
    <xdr:pic>
      <xdr:nvPicPr>
        <xdr:cNvPr id="62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94162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923</xdr:row>
      <xdr:rowOff>279400</xdr:rowOff>
    </xdr:from>
    <xdr:to>
      <xdr:col>10</xdr:col>
      <xdr:colOff>196850</xdr:colOff>
      <xdr:row>923</xdr:row>
      <xdr:rowOff>498475</xdr:rowOff>
    </xdr:to>
    <xdr:pic>
      <xdr:nvPicPr>
        <xdr:cNvPr id="62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694184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923</xdr:row>
      <xdr:rowOff>257175</xdr:rowOff>
    </xdr:from>
    <xdr:to>
      <xdr:col>10</xdr:col>
      <xdr:colOff>514350</xdr:colOff>
      <xdr:row>923</xdr:row>
      <xdr:rowOff>476250</xdr:rowOff>
    </xdr:to>
    <xdr:pic>
      <xdr:nvPicPr>
        <xdr:cNvPr id="62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694162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923</xdr:row>
      <xdr:rowOff>279400</xdr:rowOff>
    </xdr:from>
    <xdr:to>
      <xdr:col>3</xdr:col>
      <xdr:colOff>196850</xdr:colOff>
      <xdr:row>923</xdr:row>
      <xdr:rowOff>498475</xdr:rowOff>
    </xdr:to>
    <xdr:pic>
      <xdr:nvPicPr>
        <xdr:cNvPr id="62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694184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923</xdr:row>
      <xdr:rowOff>257175</xdr:rowOff>
    </xdr:from>
    <xdr:to>
      <xdr:col>3</xdr:col>
      <xdr:colOff>514350</xdr:colOff>
      <xdr:row>923</xdr:row>
      <xdr:rowOff>476250</xdr:rowOff>
    </xdr:to>
    <xdr:pic>
      <xdr:nvPicPr>
        <xdr:cNvPr id="62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694162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933</xdr:row>
      <xdr:rowOff>279400</xdr:rowOff>
    </xdr:from>
    <xdr:to>
      <xdr:col>10</xdr:col>
      <xdr:colOff>196850</xdr:colOff>
      <xdr:row>933</xdr:row>
      <xdr:rowOff>498475</xdr:rowOff>
    </xdr:to>
    <xdr:pic>
      <xdr:nvPicPr>
        <xdr:cNvPr id="62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05409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933</xdr:row>
      <xdr:rowOff>257175</xdr:rowOff>
    </xdr:from>
    <xdr:to>
      <xdr:col>10</xdr:col>
      <xdr:colOff>514350</xdr:colOff>
      <xdr:row>933</xdr:row>
      <xdr:rowOff>476250</xdr:rowOff>
    </xdr:to>
    <xdr:pic>
      <xdr:nvPicPr>
        <xdr:cNvPr id="62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705387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933</xdr:row>
      <xdr:rowOff>279400</xdr:rowOff>
    </xdr:from>
    <xdr:to>
      <xdr:col>3</xdr:col>
      <xdr:colOff>196850</xdr:colOff>
      <xdr:row>933</xdr:row>
      <xdr:rowOff>498475</xdr:rowOff>
    </xdr:to>
    <xdr:pic>
      <xdr:nvPicPr>
        <xdr:cNvPr id="62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05409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933</xdr:row>
      <xdr:rowOff>257175</xdr:rowOff>
    </xdr:from>
    <xdr:to>
      <xdr:col>3</xdr:col>
      <xdr:colOff>514350</xdr:colOff>
      <xdr:row>933</xdr:row>
      <xdr:rowOff>476250</xdr:rowOff>
    </xdr:to>
    <xdr:pic>
      <xdr:nvPicPr>
        <xdr:cNvPr id="62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705387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940</xdr:row>
      <xdr:rowOff>279400</xdr:rowOff>
    </xdr:from>
    <xdr:to>
      <xdr:col>10</xdr:col>
      <xdr:colOff>196850</xdr:colOff>
      <xdr:row>940</xdr:row>
      <xdr:rowOff>498475</xdr:rowOff>
    </xdr:to>
    <xdr:pic>
      <xdr:nvPicPr>
        <xdr:cNvPr id="62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16503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940</xdr:row>
      <xdr:rowOff>257175</xdr:rowOff>
    </xdr:from>
    <xdr:to>
      <xdr:col>10</xdr:col>
      <xdr:colOff>514350</xdr:colOff>
      <xdr:row>940</xdr:row>
      <xdr:rowOff>476250</xdr:rowOff>
    </xdr:to>
    <xdr:pic>
      <xdr:nvPicPr>
        <xdr:cNvPr id="62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7164811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940</xdr:row>
      <xdr:rowOff>279400</xdr:rowOff>
    </xdr:from>
    <xdr:to>
      <xdr:col>3</xdr:col>
      <xdr:colOff>196850</xdr:colOff>
      <xdr:row>940</xdr:row>
      <xdr:rowOff>498475</xdr:rowOff>
    </xdr:to>
    <xdr:pic>
      <xdr:nvPicPr>
        <xdr:cNvPr id="62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16503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940</xdr:row>
      <xdr:rowOff>257175</xdr:rowOff>
    </xdr:from>
    <xdr:to>
      <xdr:col>3</xdr:col>
      <xdr:colOff>514350</xdr:colOff>
      <xdr:row>940</xdr:row>
      <xdr:rowOff>476250</xdr:rowOff>
    </xdr:to>
    <xdr:pic>
      <xdr:nvPicPr>
        <xdr:cNvPr id="62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7164811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947</xdr:row>
      <xdr:rowOff>279400</xdr:rowOff>
    </xdr:from>
    <xdr:to>
      <xdr:col>10</xdr:col>
      <xdr:colOff>196850</xdr:colOff>
      <xdr:row>947</xdr:row>
      <xdr:rowOff>498475</xdr:rowOff>
    </xdr:to>
    <xdr:pic>
      <xdr:nvPicPr>
        <xdr:cNvPr id="62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16503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947</xdr:row>
      <xdr:rowOff>257175</xdr:rowOff>
    </xdr:from>
    <xdr:to>
      <xdr:col>10</xdr:col>
      <xdr:colOff>514350</xdr:colOff>
      <xdr:row>947</xdr:row>
      <xdr:rowOff>476250</xdr:rowOff>
    </xdr:to>
    <xdr:pic>
      <xdr:nvPicPr>
        <xdr:cNvPr id="62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7164811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947</xdr:row>
      <xdr:rowOff>279400</xdr:rowOff>
    </xdr:from>
    <xdr:to>
      <xdr:col>3</xdr:col>
      <xdr:colOff>196850</xdr:colOff>
      <xdr:row>947</xdr:row>
      <xdr:rowOff>498475</xdr:rowOff>
    </xdr:to>
    <xdr:pic>
      <xdr:nvPicPr>
        <xdr:cNvPr id="62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16503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947</xdr:row>
      <xdr:rowOff>257175</xdr:rowOff>
    </xdr:from>
    <xdr:to>
      <xdr:col>3</xdr:col>
      <xdr:colOff>514350</xdr:colOff>
      <xdr:row>947</xdr:row>
      <xdr:rowOff>476250</xdr:rowOff>
    </xdr:to>
    <xdr:pic>
      <xdr:nvPicPr>
        <xdr:cNvPr id="62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7164811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951</xdr:row>
      <xdr:rowOff>279400</xdr:rowOff>
    </xdr:from>
    <xdr:to>
      <xdr:col>10</xdr:col>
      <xdr:colOff>196850</xdr:colOff>
      <xdr:row>951</xdr:row>
      <xdr:rowOff>498475</xdr:rowOff>
    </xdr:to>
    <xdr:pic>
      <xdr:nvPicPr>
        <xdr:cNvPr id="62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16503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951</xdr:row>
      <xdr:rowOff>257175</xdr:rowOff>
    </xdr:from>
    <xdr:to>
      <xdr:col>10</xdr:col>
      <xdr:colOff>514350</xdr:colOff>
      <xdr:row>951</xdr:row>
      <xdr:rowOff>476250</xdr:rowOff>
    </xdr:to>
    <xdr:pic>
      <xdr:nvPicPr>
        <xdr:cNvPr id="62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7164811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951</xdr:row>
      <xdr:rowOff>279400</xdr:rowOff>
    </xdr:from>
    <xdr:to>
      <xdr:col>3</xdr:col>
      <xdr:colOff>196850</xdr:colOff>
      <xdr:row>951</xdr:row>
      <xdr:rowOff>498475</xdr:rowOff>
    </xdr:to>
    <xdr:pic>
      <xdr:nvPicPr>
        <xdr:cNvPr id="62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16503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951</xdr:row>
      <xdr:rowOff>257175</xdr:rowOff>
    </xdr:from>
    <xdr:to>
      <xdr:col>3</xdr:col>
      <xdr:colOff>514350</xdr:colOff>
      <xdr:row>951</xdr:row>
      <xdr:rowOff>476250</xdr:rowOff>
    </xdr:to>
    <xdr:pic>
      <xdr:nvPicPr>
        <xdr:cNvPr id="62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7164811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970</xdr:row>
      <xdr:rowOff>279400</xdr:rowOff>
    </xdr:from>
    <xdr:to>
      <xdr:col>10</xdr:col>
      <xdr:colOff>196850</xdr:colOff>
      <xdr:row>970</xdr:row>
      <xdr:rowOff>498475</xdr:rowOff>
    </xdr:to>
    <xdr:pic>
      <xdr:nvPicPr>
        <xdr:cNvPr id="62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282135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970</xdr:row>
      <xdr:rowOff>257175</xdr:rowOff>
    </xdr:from>
    <xdr:to>
      <xdr:col>10</xdr:col>
      <xdr:colOff>514350</xdr:colOff>
      <xdr:row>970</xdr:row>
      <xdr:rowOff>476250</xdr:rowOff>
    </xdr:to>
    <xdr:pic>
      <xdr:nvPicPr>
        <xdr:cNvPr id="62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72819129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970</xdr:row>
      <xdr:rowOff>279400</xdr:rowOff>
    </xdr:from>
    <xdr:to>
      <xdr:col>3</xdr:col>
      <xdr:colOff>196850</xdr:colOff>
      <xdr:row>970</xdr:row>
      <xdr:rowOff>498475</xdr:rowOff>
    </xdr:to>
    <xdr:pic>
      <xdr:nvPicPr>
        <xdr:cNvPr id="62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282135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970</xdr:row>
      <xdr:rowOff>257175</xdr:rowOff>
    </xdr:from>
    <xdr:to>
      <xdr:col>3</xdr:col>
      <xdr:colOff>514350</xdr:colOff>
      <xdr:row>970</xdr:row>
      <xdr:rowOff>476250</xdr:rowOff>
    </xdr:to>
    <xdr:pic>
      <xdr:nvPicPr>
        <xdr:cNvPr id="62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72819129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977</xdr:row>
      <xdr:rowOff>279400</xdr:rowOff>
    </xdr:from>
    <xdr:to>
      <xdr:col>10</xdr:col>
      <xdr:colOff>196850</xdr:colOff>
      <xdr:row>977</xdr:row>
      <xdr:rowOff>498475</xdr:rowOff>
    </xdr:to>
    <xdr:pic>
      <xdr:nvPicPr>
        <xdr:cNvPr id="62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4575072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977</xdr:row>
      <xdr:rowOff>257175</xdr:rowOff>
    </xdr:from>
    <xdr:to>
      <xdr:col>10</xdr:col>
      <xdr:colOff>514350</xdr:colOff>
      <xdr:row>977</xdr:row>
      <xdr:rowOff>476250</xdr:rowOff>
    </xdr:to>
    <xdr:pic>
      <xdr:nvPicPr>
        <xdr:cNvPr id="62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74572849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977</xdr:row>
      <xdr:rowOff>279400</xdr:rowOff>
    </xdr:from>
    <xdr:to>
      <xdr:col>3</xdr:col>
      <xdr:colOff>196850</xdr:colOff>
      <xdr:row>977</xdr:row>
      <xdr:rowOff>498475</xdr:rowOff>
    </xdr:to>
    <xdr:pic>
      <xdr:nvPicPr>
        <xdr:cNvPr id="62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4575072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977</xdr:row>
      <xdr:rowOff>257175</xdr:rowOff>
    </xdr:from>
    <xdr:to>
      <xdr:col>3</xdr:col>
      <xdr:colOff>514350</xdr:colOff>
      <xdr:row>977</xdr:row>
      <xdr:rowOff>476250</xdr:rowOff>
    </xdr:to>
    <xdr:pic>
      <xdr:nvPicPr>
        <xdr:cNvPr id="62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74572849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984</xdr:row>
      <xdr:rowOff>279400</xdr:rowOff>
    </xdr:from>
    <xdr:to>
      <xdr:col>10</xdr:col>
      <xdr:colOff>196850</xdr:colOff>
      <xdr:row>984</xdr:row>
      <xdr:rowOff>498475</xdr:rowOff>
    </xdr:to>
    <xdr:pic>
      <xdr:nvPicPr>
        <xdr:cNvPr id="62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4575072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984</xdr:row>
      <xdr:rowOff>257175</xdr:rowOff>
    </xdr:from>
    <xdr:to>
      <xdr:col>10</xdr:col>
      <xdr:colOff>514350</xdr:colOff>
      <xdr:row>984</xdr:row>
      <xdr:rowOff>476250</xdr:rowOff>
    </xdr:to>
    <xdr:pic>
      <xdr:nvPicPr>
        <xdr:cNvPr id="62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74572849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984</xdr:row>
      <xdr:rowOff>279400</xdr:rowOff>
    </xdr:from>
    <xdr:to>
      <xdr:col>3</xdr:col>
      <xdr:colOff>196850</xdr:colOff>
      <xdr:row>984</xdr:row>
      <xdr:rowOff>498475</xdr:rowOff>
    </xdr:to>
    <xdr:pic>
      <xdr:nvPicPr>
        <xdr:cNvPr id="62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4575072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984</xdr:row>
      <xdr:rowOff>257175</xdr:rowOff>
    </xdr:from>
    <xdr:to>
      <xdr:col>3</xdr:col>
      <xdr:colOff>514350</xdr:colOff>
      <xdr:row>984</xdr:row>
      <xdr:rowOff>476250</xdr:rowOff>
    </xdr:to>
    <xdr:pic>
      <xdr:nvPicPr>
        <xdr:cNvPr id="62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74572849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994</xdr:row>
      <xdr:rowOff>279400</xdr:rowOff>
    </xdr:from>
    <xdr:to>
      <xdr:col>10</xdr:col>
      <xdr:colOff>196850</xdr:colOff>
      <xdr:row>994</xdr:row>
      <xdr:rowOff>498475</xdr:rowOff>
    </xdr:to>
    <xdr:pic>
      <xdr:nvPicPr>
        <xdr:cNvPr id="62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5762895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994</xdr:row>
      <xdr:rowOff>257175</xdr:rowOff>
    </xdr:from>
    <xdr:to>
      <xdr:col>10</xdr:col>
      <xdr:colOff>514350</xdr:colOff>
      <xdr:row>994</xdr:row>
      <xdr:rowOff>476250</xdr:rowOff>
    </xdr:to>
    <xdr:pic>
      <xdr:nvPicPr>
        <xdr:cNvPr id="62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75760673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994</xdr:row>
      <xdr:rowOff>279400</xdr:rowOff>
    </xdr:from>
    <xdr:to>
      <xdr:col>3</xdr:col>
      <xdr:colOff>196850</xdr:colOff>
      <xdr:row>994</xdr:row>
      <xdr:rowOff>498475</xdr:rowOff>
    </xdr:to>
    <xdr:pic>
      <xdr:nvPicPr>
        <xdr:cNvPr id="62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5762895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994</xdr:row>
      <xdr:rowOff>257175</xdr:rowOff>
    </xdr:from>
    <xdr:to>
      <xdr:col>3</xdr:col>
      <xdr:colOff>514350</xdr:colOff>
      <xdr:row>994</xdr:row>
      <xdr:rowOff>476250</xdr:rowOff>
    </xdr:to>
    <xdr:pic>
      <xdr:nvPicPr>
        <xdr:cNvPr id="62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75760673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1001</xdr:row>
      <xdr:rowOff>279400</xdr:rowOff>
    </xdr:from>
    <xdr:to>
      <xdr:col>10</xdr:col>
      <xdr:colOff>196850</xdr:colOff>
      <xdr:row>1001</xdr:row>
      <xdr:rowOff>498475</xdr:rowOff>
    </xdr:to>
    <xdr:pic>
      <xdr:nvPicPr>
        <xdr:cNvPr id="62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6588395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1001</xdr:row>
      <xdr:rowOff>257175</xdr:rowOff>
    </xdr:from>
    <xdr:to>
      <xdr:col>10</xdr:col>
      <xdr:colOff>514350</xdr:colOff>
      <xdr:row>1001</xdr:row>
      <xdr:rowOff>476250</xdr:rowOff>
    </xdr:to>
    <xdr:pic>
      <xdr:nvPicPr>
        <xdr:cNvPr id="62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76586173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1001</xdr:row>
      <xdr:rowOff>279400</xdr:rowOff>
    </xdr:from>
    <xdr:to>
      <xdr:col>3</xdr:col>
      <xdr:colOff>196850</xdr:colOff>
      <xdr:row>1001</xdr:row>
      <xdr:rowOff>498475</xdr:rowOff>
    </xdr:to>
    <xdr:pic>
      <xdr:nvPicPr>
        <xdr:cNvPr id="62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6588395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1001</xdr:row>
      <xdr:rowOff>257175</xdr:rowOff>
    </xdr:from>
    <xdr:to>
      <xdr:col>3</xdr:col>
      <xdr:colOff>514350</xdr:colOff>
      <xdr:row>1001</xdr:row>
      <xdr:rowOff>476250</xdr:rowOff>
    </xdr:to>
    <xdr:pic>
      <xdr:nvPicPr>
        <xdr:cNvPr id="62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76586173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1008</xdr:row>
      <xdr:rowOff>279400</xdr:rowOff>
    </xdr:from>
    <xdr:to>
      <xdr:col>10</xdr:col>
      <xdr:colOff>196850</xdr:colOff>
      <xdr:row>1008</xdr:row>
      <xdr:rowOff>498475</xdr:rowOff>
    </xdr:to>
    <xdr:pic>
      <xdr:nvPicPr>
        <xdr:cNvPr id="62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6588395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1008</xdr:row>
      <xdr:rowOff>257175</xdr:rowOff>
    </xdr:from>
    <xdr:to>
      <xdr:col>10</xdr:col>
      <xdr:colOff>514350</xdr:colOff>
      <xdr:row>1008</xdr:row>
      <xdr:rowOff>476250</xdr:rowOff>
    </xdr:to>
    <xdr:pic>
      <xdr:nvPicPr>
        <xdr:cNvPr id="62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76586173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1008</xdr:row>
      <xdr:rowOff>279400</xdr:rowOff>
    </xdr:from>
    <xdr:to>
      <xdr:col>3</xdr:col>
      <xdr:colOff>196850</xdr:colOff>
      <xdr:row>1008</xdr:row>
      <xdr:rowOff>498475</xdr:rowOff>
    </xdr:to>
    <xdr:pic>
      <xdr:nvPicPr>
        <xdr:cNvPr id="62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6588395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1008</xdr:row>
      <xdr:rowOff>257175</xdr:rowOff>
    </xdr:from>
    <xdr:to>
      <xdr:col>3</xdr:col>
      <xdr:colOff>514350</xdr:colOff>
      <xdr:row>1008</xdr:row>
      <xdr:rowOff>476250</xdr:rowOff>
    </xdr:to>
    <xdr:pic>
      <xdr:nvPicPr>
        <xdr:cNvPr id="62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76586173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1012</xdr:row>
      <xdr:rowOff>279400</xdr:rowOff>
    </xdr:from>
    <xdr:to>
      <xdr:col>10</xdr:col>
      <xdr:colOff>196850</xdr:colOff>
      <xdr:row>1012</xdr:row>
      <xdr:rowOff>498475</xdr:rowOff>
    </xdr:to>
    <xdr:pic>
      <xdr:nvPicPr>
        <xdr:cNvPr id="62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6588395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1012</xdr:row>
      <xdr:rowOff>257175</xdr:rowOff>
    </xdr:from>
    <xdr:to>
      <xdr:col>10</xdr:col>
      <xdr:colOff>514350</xdr:colOff>
      <xdr:row>1012</xdr:row>
      <xdr:rowOff>476250</xdr:rowOff>
    </xdr:to>
    <xdr:pic>
      <xdr:nvPicPr>
        <xdr:cNvPr id="62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76586173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1012</xdr:row>
      <xdr:rowOff>279400</xdr:rowOff>
    </xdr:from>
    <xdr:to>
      <xdr:col>3</xdr:col>
      <xdr:colOff>196850</xdr:colOff>
      <xdr:row>1012</xdr:row>
      <xdr:rowOff>498475</xdr:rowOff>
    </xdr:to>
    <xdr:pic>
      <xdr:nvPicPr>
        <xdr:cNvPr id="62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6588395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1012</xdr:row>
      <xdr:rowOff>257175</xdr:rowOff>
    </xdr:from>
    <xdr:to>
      <xdr:col>3</xdr:col>
      <xdr:colOff>514350</xdr:colOff>
      <xdr:row>1012</xdr:row>
      <xdr:rowOff>476250</xdr:rowOff>
    </xdr:to>
    <xdr:pic>
      <xdr:nvPicPr>
        <xdr:cNvPr id="62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76586173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1022</xdr:row>
      <xdr:rowOff>279400</xdr:rowOff>
    </xdr:from>
    <xdr:to>
      <xdr:col>10</xdr:col>
      <xdr:colOff>196850</xdr:colOff>
      <xdr:row>1022</xdr:row>
      <xdr:rowOff>498475</xdr:rowOff>
    </xdr:to>
    <xdr:pic>
      <xdr:nvPicPr>
        <xdr:cNvPr id="62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76753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1022</xdr:row>
      <xdr:rowOff>257175</xdr:rowOff>
    </xdr:from>
    <xdr:to>
      <xdr:col>10</xdr:col>
      <xdr:colOff>514350</xdr:colOff>
      <xdr:row>1022</xdr:row>
      <xdr:rowOff>476250</xdr:rowOff>
    </xdr:to>
    <xdr:pic>
      <xdr:nvPicPr>
        <xdr:cNvPr id="62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7767314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1022</xdr:row>
      <xdr:rowOff>279400</xdr:rowOff>
    </xdr:from>
    <xdr:to>
      <xdr:col>3</xdr:col>
      <xdr:colOff>196850</xdr:colOff>
      <xdr:row>1022</xdr:row>
      <xdr:rowOff>498475</xdr:rowOff>
    </xdr:to>
    <xdr:pic>
      <xdr:nvPicPr>
        <xdr:cNvPr id="62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76753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1022</xdr:row>
      <xdr:rowOff>257175</xdr:rowOff>
    </xdr:from>
    <xdr:to>
      <xdr:col>3</xdr:col>
      <xdr:colOff>514350</xdr:colOff>
      <xdr:row>1022</xdr:row>
      <xdr:rowOff>476250</xdr:rowOff>
    </xdr:to>
    <xdr:pic>
      <xdr:nvPicPr>
        <xdr:cNvPr id="62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7767314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1029</xdr:row>
      <xdr:rowOff>279400</xdr:rowOff>
    </xdr:from>
    <xdr:to>
      <xdr:col>10</xdr:col>
      <xdr:colOff>196850</xdr:colOff>
      <xdr:row>1029</xdr:row>
      <xdr:rowOff>498475</xdr:rowOff>
    </xdr:to>
    <xdr:pic>
      <xdr:nvPicPr>
        <xdr:cNvPr id="62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8700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1029</xdr:row>
      <xdr:rowOff>257175</xdr:rowOff>
    </xdr:from>
    <xdr:to>
      <xdr:col>10</xdr:col>
      <xdr:colOff>514350</xdr:colOff>
      <xdr:row>1029</xdr:row>
      <xdr:rowOff>476250</xdr:rowOff>
    </xdr:to>
    <xdr:pic>
      <xdr:nvPicPr>
        <xdr:cNvPr id="62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7869848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1029</xdr:row>
      <xdr:rowOff>279400</xdr:rowOff>
    </xdr:from>
    <xdr:to>
      <xdr:col>3</xdr:col>
      <xdr:colOff>196850</xdr:colOff>
      <xdr:row>1029</xdr:row>
      <xdr:rowOff>498475</xdr:rowOff>
    </xdr:to>
    <xdr:pic>
      <xdr:nvPicPr>
        <xdr:cNvPr id="62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8700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1029</xdr:row>
      <xdr:rowOff>257175</xdr:rowOff>
    </xdr:from>
    <xdr:to>
      <xdr:col>3</xdr:col>
      <xdr:colOff>514350</xdr:colOff>
      <xdr:row>1029</xdr:row>
      <xdr:rowOff>476250</xdr:rowOff>
    </xdr:to>
    <xdr:pic>
      <xdr:nvPicPr>
        <xdr:cNvPr id="63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7869848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1036</xdr:row>
      <xdr:rowOff>279400</xdr:rowOff>
    </xdr:from>
    <xdr:to>
      <xdr:col>10</xdr:col>
      <xdr:colOff>196850</xdr:colOff>
      <xdr:row>1036</xdr:row>
      <xdr:rowOff>498475</xdr:rowOff>
    </xdr:to>
    <xdr:pic>
      <xdr:nvPicPr>
        <xdr:cNvPr id="63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8700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1036</xdr:row>
      <xdr:rowOff>257175</xdr:rowOff>
    </xdr:from>
    <xdr:to>
      <xdr:col>10</xdr:col>
      <xdr:colOff>514350</xdr:colOff>
      <xdr:row>1036</xdr:row>
      <xdr:rowOff>476250</xdr:rowOff>
    </xdr:to>
    <xdr:pic>
      <xdr:nvPicPr>
        <xdr:cNvPr id="63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7869848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1036</xdr:row>
      <xdr:rowOff>279400</xdr:rowOff>
    </xdr:from>
    <xdr:to>
      <xdr:col>3</xdr:col>
      <xdr:colOff>196850</xdr:colOff>
      <xdr:row>1036</xdr:row>
      <xdr:rowOff>498475</xdr:rowOff>
    </xdr:to>
    <xdr:pic>
      <xdr:nvPicPr>
        <xdr:cNvPr id="63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8700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1036</xdr:row>
      <xdr:rowOff>257175</xdr:rowOff>
    </xdr:from>
    <xdr:to>
      <xdr:col>3</xdr:col>
      <xdr:colOff>514350</xdr:colOff>
      <xdr:row>1036</xdr:row>
      <xdr:rowOff>476250</xdr:rowOff>
    </xdr:to>
    <xdr:pic>
      <xdr:nvPicPr>
        <xdr:cNvPr id="63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7869848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1012</xdr:row>
      <xdr:rowOff>279400</xdr:rowOff>
    </xdr:from>
    <xdr:to>
      <xdr:col>10</xdr:col>
      <xdr:colOff>196850</xdr:colOff>
      <xdr:row>1012</xdr:row>
      <xdr:rowOff>498475</xdr:rowOff>
    </xdr:to>
    <xdr:pic>
      <xdr:nvPicPr>
        <xdr:cNvPr id="63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8700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1012</xdr:row>
      <xdr:rowOff>257175</xdr:rowOff>
    </xdr:from>
    <xdr:to>
      <xdr:col>10</xdr:col>
      <xdr:colOff>514350</xdr:colOff>
      <xdr:row>1012</xdr:row>
      <xdr:rowOff>476250</xdr:rowOff>
    </xdr:to>
    <xdr:pic>
      <xdr:nvPicPr>
        <xdr:cNvPr id="63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7869848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1012</xdr:row>
      <xdr:rowOff>279400</xdr:rowOff>
    </xdr:from>
    <xdr:to>
      <xdr:col>3</xdr:col>
      <xdr:colOff>196850</xdr:colOff>
      <xdr:row>1012</xdr:row>
      <xdr:rowOff>498475</xdr:rowOff>
    </xdr:to>
    <xdr:pic>
      <xdr:nvPicPr>
        <xdr:cNvPr id="63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8700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1012</xdr:row>
      <xdr:rowOff>257175</xdr:rowOff>
    </xdr:from>
    <xdr:to>
      <xdr:col>3</xdr:col>
      <xdr:colOff>514350</xdr:colOff>
      <xdr:row>1012</xdr:row>
      <xdr:rowOff>476250</xdr:rowOff>
    </xdr:to>
    <xdr:pic>
      <xdr:nvPicPr>
        <xdr:cNvPr id="63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7869848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1040</xdr:row>
      <xdr:rowOff>279400</xdr:rowOff>
    </xdr:from>
    <xdr:to>
      <xdr:col>10</xdr:col>
      <xdr:colOff>196850</xdr:colOff>
      <xdr:row>1040</xdr:row>
      <xdr:rowOff>498475</xdr:rowOff>
    </xdr:to>
    <xdr:pic>
      <xdr:nvPicPr>
        <xdr:cNvPr id="63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8700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1040</xdr:row>
      <xdr:rowOff>257175</xdr:rowOff>
    </xdr:from>
    <xdr:to>
      <xdr:col>10</xdr:col>
      <xdr:colOff>514350</xdr:colOff>
      <xdr:row>1040</xdr:row>
      <xdr:rowOff>476250</xdr:rowOff>
    </xdr:to>
    <xdr:pic>
      <xdr:nvPicPr>
        <xdr:cNvPr id="63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7869848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1040</xdr:row>
      <xdr:rowOff>279400</xdr:rowOff>
    </xdr:from>
    <xdr:to>
      <xdr:col>3</xdr:col>
      <xdr:colOff>196850</xdr:colOff>
      <xdr:row>1040</xdr:row>
      <xdr:rowOff>498475</xdr:rowOff>
    </xdr:to>
    <xdr:pic>
      <xdr:nvPicPr>
        <xdr:cNvPr id="63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870070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1040</xdr:row>
      <xdr:rowOff>257175</xdr:rowOff>
    </xdr:from>
    <xdr:to>
      <xdr:col>3</xdr:col>
      <xdr:colOff>514350</xdr:colOff>
      <xdr:row>1040</xdr:row>
      <xdr:rowOff>476250</xdr:rowOff>
    </xdr:to>
    <xdr:pic>
      <xdr:nvPicPr>
        <xdr:cNvPr id="63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7869848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1050</xdr:row>
      <xdr:rowOff>279400</xdr:rowOff>
    </xdr:from>
    <xdr:to>
      <xdr:col>10</xdr:col>
      <xdr:colOff>196850</xdr:colOff>
      <xdr:row>1050</xdr:row>
      <xdr:rowOff>498475</xdr:rowOff>
    </xdr:to>
    <xdr:pic>
      <xdr:nvPicPr>
        <xdr:cNvPr id="63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98324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1050</xdr:row>
      <xdr:rowOff>257175</xdr:rowOff>
    </xdr:from>
    <xdr:to>
      <xdr:col>10</xdr:col>
      <xdr:colOff>514350</xdr:colOff>
      <xdr:row>1050</xdr:row>
      <xdr:rowOff>476250</xdr:rowOff>
    </xdr:to>
    <xdr:pic>
      <xdr:nvPicPr>
        <xdr:cNvPr id="63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798302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1050</xdr:row>
      <xdr:rowOff>279400</xdr:rowOff>
    </xdr:from>
    <xdr:to>
      <xdr:col>3</xdr:col>
      <xdr:colOff>196850</xdr:colOff>
      <xdr:row>1050</xdr:row>
      <xdr:rowOff>498475</xdr:rowOff>
    </xdr:to>
    <xdr:pic>
      <xdr:nvPicPr>
        <xdr:cNvPr id="63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98324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1050</xdr:row>
      <xdr:rowOff>257175</xdr:rowOff>
    </xdr:from>
    <xdr:to>
      <xdr:col>3</xdr:col>
      <xdr:colOff>514350</xdr:colOff>
      <xdr:row>1050</xdr:row>
      <xdr:rowOff>476250</xdr:rowOff>
    </xdr:to>
    <xdr:pic>
      <xdr:nvPicPr>
        <xdr:cNvPr id="63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798302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1057</xdr:row>
      <xdr:rowOff>279400</xdr:rowOff>
    </xdr:from>
    <xdr:to>
      <xdr:col>10</xdr:col>
      <xdr:colOff>196850</xdr:colOff>
      <xdr:row>1057</xdr:row>
      <xdr:rowOff>498475</xdr:rowOff>
    </xdr:to>
    <xdr:pic>
      <xdr:nvPicPr>
        <xdr:cNvPr id="63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98324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1057</xdr:row>
      <xdr:rowOff>257175</xdr:rowOff>
    </xdr:from>
    <xdr:to>
      <xdr:col>10</xdr:col>
      <xdr:colOff>514350</xdr:colOff>
      <xdr:row>1057</xdr:row>
      <xdr:rowOff>476250</xdr:rowOff>
    </xdr:to>
    <xdr:pic>
      <xdr:nvPicPr>
        <xdr:cNvPr id="63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798302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1057</xdr:row>
      <xdr:rowOff>279400</xdr:rowOff>
    </xdr:from>
    <xdr:to>
      <xdr:col>3</xdr:col>
      <xdr:colOff>196850</xdr:colOff>
      <xdr:row>1057</xdr:row>
      <xdr:rowOff>498475</xdr:rowOff>
    </xdr:to>
    <xdr:pic>
      <xdr:nvPicPr>
        <xdr:cNvPr id="63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98324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1057</xdr:row>
      <xdr:rowOff>257175</xdr:rowOff>
    </xdr:from>
    <xdr:to>
      <xdr:col>3</xdr:col>
      <xdr:colOff>514350</xdr:colOff>
      <xdr:row>1057</xdr:row>
      <xdr:rowOff>476250</xdr:rowOff>
    </xdr:to>
    <xdr:pic>
      <xdr:nvPicPr>
        <xdr:cNvPr id="63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798302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1064</xdr:row>
      <xdr:rowOff>279400</xdr:rowOff>
    </xdr:from>
    <xdr:to>
      <xdr:col>10</xdr:col>
      <xdr:colOff>196850</xdr:colOff>
      <xdr:row>1064</xdr:row>
      <xdr:rowOff>498475</xdr:rowOff>
    </xdr:to>
    <xdr:pic>
      <xdr:nvPicPr>
        <xdr:cNvPr id="63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98324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1064</xdr:row>
      <xdr:rowOff>257175</xdr:rowOff>
    </xdr:from>
    <xdr:to>
      <xdr:col>10</xdr:col>
      <xdr:colOff>514350</xdr:colOff>
      <xdr:row>1064</xdr:row>
      <xdr:rowOff>476250</xdr:rowOff>
    </xdr:to>
    <xdr:pic>
      <xdr:nvPicPr>
        <xdr:cNvPr id="63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798302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1064</xdr:row>
      <xdr:rowOff>279400</xdr:rowOff>
    </xdr:from>
    <xdr:to>
      <xdr:col>3</xdr:col>
      <xdr:colOff>196850</xdr:colOff>
      <xdr:row>1064</xdr:row>
      <xdr:rowOff>498475</xdr:rowOff>
    </xdr:to>
    <xdr:pic>
      <xdr:nvPicPr>
        <xdr:cNvPr id="63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98324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1064</xdr:row>
      <xdr:rowOff>257175</xdr:rowOff>
    </xdr:from>
    <xdr:to>
      <xdr:col>3</xdr:col>
      <xdr:colOff>514350</xdr:colOff>
      <xdr:row>1064</xdr:row>
      <xdr:rowOff>476250</xdr:rowOff>
    </xdr:to>
    <xdr:pic>
      <xdr:nvPicPr>
        <xdr:cNvPr id="63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798302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1068</xdr:row>
      <xdr:rowOff>279400</xdr:rowOff>
    </xdr:from>
    <xdr:to>
      <xdr:col>10</xdr:col>
      <xdr:colOff>196850</xdr:colOff>
      <xdr:row>1068</xdr:row>
      <xdr:rowOff>498475</xdr:rowOff>
    </xdr:to>
    <xdr:pic>
      <xdr:nvPicPr>
        <xdr:cNvPr id="63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798324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1068</xdr:row>
      <xdr:rowOff>257175</xdr:rowOff>
    </xdr:from>
    <xdr:to>
      <xdr:col>10</xdr:col>
      <xdr:colOff>514350</xdr:colOff>
      <xdr:row>1068</xdr:row>
      <xdr:rowOff>476250</xdr:rowOff>
    </xdr:to>
    <xdr:pic>
      <xdr:nvPicPr>
        <xdr:cNvPr id="63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798302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1068</xdr:row>
      <xdr:rowOff>279400</xdr:rowOff>
    </xdr:from>
    <xdr:to>
      <xdr:col>3</xdr:col>
      <xdr:colOff>196850</xdr:colOff>
      <xdr:row>1068</xdr:row>
      <xdr:rowOff>498475</xdr:rowOff>
    </xdr:to>
    <xdr:pic>
      <xdr:nvPicPr>
        <xdr:cNvPr id="63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798324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1068</xdr:row>
      <xdr:rowOff>257175</xdr:rowOff>
    </xdr:from>
    <xdr:to>
      <xdr:col>3</xdr:col>
      <xdr:colOff>514350</xdr:colOff>
      <xdr:row>1068</xdr:row>
      <xdr:rowOff>476250</xdr:rowOff>
    </xdr:to>
    <xdr:pic>
      <xdr:nvPicPr>
        <xdr:cNvPr id="63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798302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1071</xdr:row>
      <xdr:rowOff>279400</xdr:rowOff>
    </xdr:from>
    <xdr:to>
      <xdr:col>10</xdr:col>
      <xdr:colOff>196850</xdr:colOff>
      <xdr:row>1071</xdr:row>
      <xdr:rowOff>498475</xdr:rowOff>
    </xdr:to>
    <xdr:pic>
      <xdr:nvPicPr>
        <xdr:cNvPr id="63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2667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1071</xdr:row>
      <xdr:rowOff>257175</xdr:rowOff>
    </xdr:from>
    <xdr:to>
      <xdr:col>10</xdr:col>
      <xdr:colOff>514350</xdr:colOff>
      <xdr:row>1071</xdr:row>
      <xdr:rowOff>476250</xdr:rowOff>
    </xdr:to>
    <xdr:pic>
      <xdr:nvPicPr>
        <xdr:cNvPr id="63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8266536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1071</xdr:row>
      <xdr:rowOff>279400</xdr:rowOff>
    </xdr:from>
    <xdr:to>
      <xdr:col>3</xdr:col>
      <xdr:colOff>196850</xdr:colOff>
      <xdr:row>1071</xdr:row>
      <xdr:rowOff>498475</xdr:rowOff>
    </xdr:to>
    <xdr:pic>
      <xdr:nvPicPr>
        <xdr:cNvPr id="63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266758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1071</xdr:row>
      <xdr:rowOff>257175</xdr:rowOff>
    </xdr:from>
    <xdr:to>
      <xdr:col>3</xdr:col>
      <xdr:colOff>514350</xdr:colOff>
      <xdr:row>1071</xdr:row>
      <xdr:rowOff>476250</xdr:rowOff>
    </xdr:to>
    <xdr:pic>
      <xdr:nvPicPr>
        <xdr:cNvPr id="63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8266536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1081</xdr:row>
      <xdr:rowOff>279400</xdr:rowOff>
    </xdr:from>
    <xdr:to>
      <xdr:col>10</xdr:col>
      <xdr:colOff>196850</xdr:colOff>
      <xdr:row>1081</xdr:row>
      <xdr:rowOff>498475</xdr:rowOff>
    </xdr:to>
    <xdr:pic>
      <xdr:nvPicPr>
        <xdr:cNvPr id="63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2054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1081</xdr:row>
      <xdr:rowOff>257175</xdr:rowOff>
    </xdr:from>
    <xdr:to>
      <xdr:col>10</xdr:col>
      <xdr:colOff>514350</xdr:colOff>
      <xdr:row>1081</xdr:row>
      <xdr:rowOff>476250</xdr:rowOff>
    </xdr:to>
    <xdr:pic>
      <xdr:nvPicPr>
        <xdr:cNvPr id="63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820527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1081</xdr:row>
      <xdr:rowOff>279400</xdr:rowOff>
    </xdr:from>
    <xdr:to>
      <xdr:col>3</xdr:col>
      <xdr:colOff>196850</xdr:colOff>
      <xdr:row>1081</xdr:row>
      <xdr:rowOff>498475</xdr:rowOff>
    </xdr:to>
    <xdr:pic>
      <xdr:nvPicPr>
        <xdr:cNvPr id="63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2054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1081</xdr:row>
      <xdr:rowOff>257175</xdr:rowOff>
    </xdr:from>
    <xdr:to>
      <xdr:col>3</xdr:col>
      <xdr:colOff>514350</xdr:colOff>
      <xdr:row>1081</xdr:row>
      <xdr:rowOff>476250</xdr:rowOff>
    </xdr:to>
    <xdr:pic>
      <xdr:nvPicPr>
        <xdr:cNvPr id="63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820527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1088</xdr:row>
      <xdr:rowOff>279400</xdr:rowOff>
    </xdr:from>
    <xdr:to>
      <xdr:col>10</xdr:col>
      <xdr:colOff>196850</xdr:colOff>
      <xdr:row>1088</xdr:row>
      <xdr:rowOff>498475</xdr:rowOff>
    </xdr:to>
    <xdr:pic>
      <xdr:nvPicPr>
        <xdr:cNvPr id="63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327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1088</xdr:row>
      <xdr:rowOff>257175</xdr:rowOff>
    </xdr:from>
    <xdr:to>
      <xdr:col>10</xdr:col>
      <xdr:colOff>514350</xdr:colOff>
      <xdr:row>1088</xdr:row>
      <xdr:rowOff>476250</xdr:rowOff>
    </xdr:to>
    <xdr:pic>
      <xdr:nvPicPr>
        <xdr:cNvPr id="63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8327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1088</xdr:row>
      <xdr:rowOff>279400</xdr:rowOff>
    </xdr:from>
    <xdr:to>
      <xdr:col>3</xdr:col>
      <xdr:colOff>196850</xdr:colOff>
      <xdr:row>1088</xdr:row>
      <xdr:rowOff>498475</xdr:rowOff>
    </xdr:to>
    <xdr:pic>
      <xdr:nvPicPr>
        <xdr:cNvPr id="63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327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1088</xdr:row>
      <xdr:rowOff>257175</xdr:rowOff>
    </xdr:from>
    <xdr:to>
      <xdr:col>3</xdr:col>
      <xdr:colOff>514350</xdr:colOff>
      <xdr:row>1088</xdr:row>
      <xdr:rowOff>476250</xdr:rowOff>
    </xdr:to>
    <xdr:pic>
      <xdr:nvPicPr>
        <xdr:cNvPr id="63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8327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1095</xdr:row>
      <xdr:rowOff>279400</xdr:rowOff>
    </xdr:from>
    <xdr:to>
      <xdr:col>10</xdr:col>
      <xdr:colOff>196850</xdr:colOff>
      <xdr:row>1095</xdr:row>
      <xdr:rowOff>498475</xdr:rowOff>
    </xdr:to>
    <xdr:pic>
      <xdr:nvPicPr>
        <xdr:cNvPr id="63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327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1095</xdr:row>
      <xdr:rowOff>257175</xdr:rowOff>
    </xdr:from>
    <xdr:to>
      <xdr:col>10</xdr:col>
      <xdr:colOff>514350</xdr:colOff>
      <xdr:row>1095</xdr:row>
      <xdr:rowOff>476250</xdr:rowOff>
    </xdr:to>
    <xdr:pic>
      <xdr:nvPicPr>
        <xdr:cNvPr id="63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8327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1095</xdr:row>
      <xdr:rowOff>279400</xdr:rowOff>
    </xdr:from>
    <xdr:to>
      <xdr:col>3</xdr:col>
      <xdr:colOff>196850</xdr:colOff>
      <xdr:row>1095</xdr:row>
      <xdr:rowOff>498475</xdr:rowOff>
    </xdr:to>
    <xdr:pic>
      <xdr:nvPicPr>
        <xdr:cNvPr id="63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327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1095</xdr:row>
      <xdr:rowOff>257175</xdr:rowOff>
    </xdr:from>
    <xdr:to>
      <xdr:col>3</xdr:col>
      <xdr:colOff>514350</xdr:colOff>
      <xdr:row>1095</xdr:row>
      <xdr:rowOff>476250</xdr:rowOff>
    </xdr:to>
    <xdr:pic>
      <xdr:nvPicPr>
        <xdr:cNvPr id="63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8327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1099</xdr:row>
      <xdr:rowOff>279400</xdr:rowOff>
    </xdr:from>
    <xdr:to>
      <xdr:col>10</xdr:col>
      <xdr:colOff>196850</xdr:colOff>
      <xdr:row>1099</xdr:row>
      <xdr:rowOff>498475</xdr:rowOff>
    </xdr:to>
    <xdr:pic>
      <xdr:nvPicPr>
        <xdr:cNvPr id="63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327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1099</xdr:row>
      <xdr:rowOff>257175</xdr:rowOff>
    </xdr:from>
    <xdr:to>
      <xdr:col>10</xdr:col>
      <xdr:colOff>514350</xdr:colOff>
      <xdr:row>1099</xdr:row>
      <xdr:rowOff>476250</xdr:rowOff>
    </xdr:to>
    <xdr:pic>
      <xdr:nvPicPr>
        <xdr:cNvPr id="63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8327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1099</xdr:row>
      <xdr:rowOff>279400</xdr:rowOff>
    </xdr:from>
    <xdr:to>
      <xdr:col>3</xdr:col>
      <xdr:colOff>196850</xdr:colOff>
      <xdr:row>1099</xdr:row>
      <xdr:rowOff>498475</xdr:rowOff>
    </xdr:to>
    <xdr:pic>
      <xdr:nvPicPr>
        <xdr:cNvPr id="63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327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1099</xdr:row>
      <xdr:rowOff>257175</xdr:rowOff>
    </xdr:from>
    <xdr:to>
      <xdr:col>3</xdr:col>
      <xdr:colOff>514350</xdr:colOff>
      <xdr:row>1099</xdr:row>
      <xdr:rowOff>476250</xdr:rowOff>
    </xdr:to>
    <xdr:pic>
      <xdr:nvPicPr>
        <xdr:cNvPr id="63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8327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1109</xdr:row>
      <xdr:rowOff>279400</xdr:rowOff>
    </xdr:from>
    <xdr:to>
      <xdr:col>10</xdr:col>
      <xdr:colOff>196850</xdr:colOff>
      <xdr:row>1109</xdr:row>
      <xdr:rowOff>498475</xdr:rowOff>
    </xdr:to>
    <xdr:pic>
      <xdr:nvPicPr>
        <xdr:cNvPr id="63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44044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1109</xdr:row>
      <xdr:rowOff>257175</xdr:rowOff>
    </xdr:from>
    <xdr:to>
      <xdr:col>10</xdr:col>
      <xdr:colOff>514350</xdr:colOff>
      <xdr:row>1109</xdr:row>
      <xdr:rowOff>476250</xdr:rowOff>
    </xdr:to>
    <xdr:pic>
      <xdr:nvPicPr>
        <xdr:cNvPr id="63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844022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1109</xdr:row>
      <xdr:rowOff>279400</xdr:rowOff>
    </xdr:from>
    <xdr:to>
      <xdr:col>3</xdr:col>
      <xdr:colOff>196850</xdr:colOff>
      <xdr:row>1109</xdr:row>
      <xdr:rowOff>498475</xdr:rowOff>
    </xdr:to>
    <xdr:pic>
      <xdr:nvPicPr>
        <xdr:cNvPr id="63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44044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1109</xdr:row>
      <xdr:rowOff>257175</xdr:rowOff>
    </xdr:from>
    <xdr:to>
      <xdr:col>3</xdr:col>
      <xdr:colOff>514350</xdr:colOff>
      <xdr:row>1109</xdr:row>
      <xdr:rowOff>476250</xdr:rowOff>
    </xdr:to>
    <xdr:pic>
      <xdr:nvPicPr>
        <xdr:cNvPr id="63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844022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1116</xdr:row>
      <xdr:rowOff>279400</xdr:rowOff>
    </xdr:from>
    <xdr:to>
      <xdr:col>10</xdr:col>
      <xdr:colOff>196850</xdr:colOff>
      <xdr:row>1116</xdr:row>
      <xdr:rowOff>498475</xdr:rowOff>
    </xdr:to>
    <xdr:pic>
      <xdr:nvPicPr>
        <xdr:cNvPr id="63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54727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1116</xdr:row>
      <xdr:rowOff>257175</xdr:rowOff>
    </xdr:from>
    <xdr:to>
      <xdr:col>10</xdr:col>
      <xdr:colOff>514350</xdr:colOff>
      <xdr:row>1116</xdr:row>
      <xdr:rowOff>476250</xdr:rowOff>
    </xdr:to>
    <xdr:pic>
      <xdr:nvPicPr>
        <xdr:cNvPr id="63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854705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1116</xdr:row>
      <xdr:rowOff>279400</xdr:rowOff>
    </xdr:from>
    <xdr:to>
      <xdr:col>3</xdr:col>
      <xdr:colOff>196850</xdr:colOff>
      <xdr:row>1116</xdr:row>
      <xdr:rowOff>498475</xdr:rowOff>
    </xdr:to>
    <xdr:pic>
      <xdr:nvPicPr>
        <xdr:cNvPr id="63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54727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1116</xdr:row>
      <xdr:rowOff>257175</xdr:rowOff>
    </xdr:from>
    <xdr:to>
      <xdr:col>3</xdr:col>
      <xdr:colOff>514350</xdr:colOff>
      <xdr:row>1116</xdr:row>
      <xdr:rowOff>476250</xdr:rowOff>
    </xdr:to>
    <xdr:pic>
      <xdr:nvPicPr>
        <xdr:cNvPr id="63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854705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1123</xdr:row>
      <xdr:rowOff>279400</xdr:rowOff>
    </xdr:from>
    <xdr:to>
      <xdr:col>10</xdr:col>
      <xdr:colOff>196850</xdr:colOff>
      <xdr:row>1123</xdr:row>
      <xdr:rowOff>498475</xdr:rowOff>
    </xdr:to>
    <xdr:pic>
      <xdr:nvPicPr>
        <xdr:cNvPr id="63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54727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1123</xdr:row>
      <xdr:rowOff>257175</xdr:rowOff>
    </xdr:from>
    <xdr:to>
      <xdr:col>10</xdr:col>
      <xdr:colOff>514350</xdr:colOff>
      <xdr:row>1123</xdr:row>
      <xdr:rowOff>476250</xdr:rowOff>
    </xdr:to>
    <xdr:pic>
      <xdr:nvPicPr>
        <xdr:cNvPr id="63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854705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1123</xdr:row>
      <xdr:rowOff>279400</xdr:rowOff>
    </xdr:from>
    <xdr:to>
      <xdr:col>3</xdr:col>
      <xdr:colOff>196850</xdr:colOff>
      <xdr:row>1123</xdr:row>
      <xdr:rowOff>498475</xdr:rowOff>
    </xdr:to>
    <xdr:pic>
      <xdr:nvPicPr>
        <xdr:cNvPr id="63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54727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1123</xdr:row>
      <xdr:rowOff>257175</xdr:rowOff>
    </xdr:from>
    <xdr:to>
      <xdr:col>3</xdr:col>
      <xdr:colOff>514350</xdr:colOff>
      <xdr:row>1123</xdr:row>
      <xdr:rowOff>476250</xdr:rowOff>
    </xdr:to>
    <xdr:pic>
      <xdr:nvPicPr>
        <xdr:cNvPr id="63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854705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1127</xdr:row>
      <xdr:rowOff>279400</xdr:rowOff>
    </xdr:from>
    <xdr:to>
      <xdr:col>10</xdr:col>
      <xdr:colOff>196850</xdr:colOff>
      <xdr:row>1127</xdr:row>
      <xdr:rowOff>498475</xdr:rowOff>
    </xdr:to>
    <xdr:pic>
      <xdr:nvPicPr>
        <xdr:cNvPr id="63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54727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1127</xdr:row>
      <xdr:rowOff>257175</xdr:rowOff>
    </xdr:from>
    <xdr:to>
      <xdr:col>10</xdr:col>
      <xdr:colOff>514350</xdr:colOff>
      <xdr:row>1127</xdr:row>
      <xdr:rowOff>476250</xdr:rowOff>
    </xdr:to>
    <xdr:pic>
      <xdr:nvPicPr>
        <xdr:cNvPr id="63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854705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1127</xdr:row>
      <xdr:rowOff>279400</xdr:rowOff>
    </xdr:from>
    <xdr:to>
      <xdr:col>3</xdr:col>
      <xdr:colOff>196850</xdr:colOff>
      <xdr:row>1127</xdr:row>
      <xdr:rowOff>498475</xdr:rowOff>
    </xdr:to>
    <xdr:pic>
      <xdr:nvPicPr>
        <xdr:cNvPr id="63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5472792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1127</xdr:row>
      <xdr:rowOff>257175</xdr:rowOff>
    </xdr:from>
    <xdr:to>
      <xdr:col>3</xdr:col>
      <xdr:colOff>514350</xdr:colOff>
      <xdr:row>1127</xdr:row>
      <xdr:rowOff>476250</xdr:rowOff>
    </xdr:to>
    <xdr:pic>
      <xdr:nvPicPr>
        <xdr:cNvPr id="63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85470570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1137</xdr:row>
      <xdr:rowOff>279400</xdr:rowOff>
    </xdr:from>
    <xdr:to>
      <xdr:col>10</xdr:col>
      <xdr:colOff>196850</xdr:colOff>
      <xdr:row>1137</xdr:row>
      <xdr:rowOff>498475</xdr:rowOff>
    </xdr:to>
    <xdr:pic>
      <xdr:nvPicPr>
        <xdr:cNvPr id="63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6623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1137</xdr:row>
      <xdr:rowOff>257175</xdr:rowOff>
    </xdr:from>
    <xdr:to>
      <xdr:col>10</xdr:col>
      <xdr:colOff>514350</xdr:colOff>
      <xdr:row>1137</xdr:row>
      <xdr:rowOff>476250</xdr:rowOff>
    </xdr:to>
    <xdr:pic>
      <xdr:nvPicPr>
        <xdr:cNvPr id="63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86621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1137</xdr:row>
      <xdr:rowOff>279400</xdr:rowOff>
    </xdr:from>
    <xdr:to>
      <xdr:col>3</xdr:col>
      <xdr:colOff>196850</xdr:colOff>
      <xdr:row>1137</xdr:row>
      <xdr:rowOff>498475</xdr:rowOff>
    </xdr:to>
    <xdr:pic>
      <xdr:nvPicPr>
        <xdr:cNvPr id="63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6623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1137</xdr:row>
      <xdr:rowOff>257175</xdr:rowOff>
    </xdr:from>
    <xdr:to>
      <xdr:col>3</xdr:col>
      <xdr:colOff>514350</xdr:colOff>
      <xdr:row>1137</xdr:row>
      <xdr:rowOff>476250</xdr:rowOff>
    </xdr:to>
    <xdr:pic>
      <xdr:nvPicPr>
        <xdr:cNvPr id="63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86621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1144</xdr:row>
      <xdr:rowOff>279400</xdr:rowOff>
    </xdr:from>
    <xdr:to>
      <xdr:col>10</xdr:col>
      <xdr:colOff>196850</xdr:colOff>
      <xdr:row>1144</xdr:row>
      <xdr:rowOff>498475</xdr:rowOff>
    </xdr:to>
    <xdr:pic>
      <xdr:nvPicPr>
        <xdr:cNvPr id="63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7656072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1144</xdr:row>
      <xdr:rowOff>257175</xdr:rowOff>
    </xdr:from>
    <xdr:to>
      <xdr:col>10</xdr:col>
      <xdr:colOff>514350</xdr:colOff>
      <xdr:row>1144</xdr:row>
      <xdr:rowOff>476250</xdr:rowOff>
    </xdr:to>
    <xdr:pic>
      <xdr:nvPicPr>
        <xdr:cNvPr id="63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87653849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1144</xdr:row>
      <xdr:rowOff>279400</xdr:rowOff>
    </xdr:from>
    <xdr:to>
      <xdr:col>3</xdr:col>
      <xdr:colOff>196850</xdr:colOff>
      <xdr:row>1144</xdr:row>
      <xdr:rowOff>498475</xdr:rowOff>
    </xdr:to>
    <xdr:pic>
      <xdr:nvPicPr>
        <xdr:cNvPr id="63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7656072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1144</xdr:row>
      <xdr:rowOff>257175</xdr:rowOff>
    </xdr:from>
    <xdr:to>
      <xdr:col>3</xdr:col>
      <xdr:colOff>514350</xdr:colOff>
      <xdr:row>1144</xdr:row>
      <xdr:rowOff>476250</xdr:rowOff>
    </xdr:to>
    <xdr:pic>
      <xdr:nvPicPr>
        <xdr:cNvPr id="63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87653849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1151</xdr:row>
      <xdr:rowOff>279400</xdr:rowOff>
    </xdr:from>
    <xdr:to>
      <xdr:col>10</xdr:col>
      <xdr:colOff>196850</xdr:colOff>
      <xdr:row>1151</xdr:row>
      <xdr:rowOff>498475</xdr:rowOff>
    </xdr:to>
    <xdr:pic>
      <xdr:nvPicPr>
        <xdr:cNvPr id="63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7656072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1151</xdr:row>
      <xdr:rowOff>257175</xdr:rowOff>
    </xdr:from>
    <xdr:to>
      <xdr:col>10</xdr:col>
      <xdr:colOff>514350</xdr:colOff>
      <xdr:row>1151</xdr:row>
      <xdr:rowOff>476250</xdr:rowOff>
    </xdr:to>
    <xdr:pic>
      <xdr:nvPicPr>
        <xdr:cNvPr id="63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87653849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1151</xdr:row>
      <xdr:rowOff>279400</xdr:rowOff>
    </xdr:from>
    <xdr:to>
      <xdr:col>3</xdr:col>
      <xdr:colOff>196850</xdr:colOff>
      <xdr:row>1151</xdr:row>
      <xdr:rowOff>498475</xdr:rowOff>
    </xdr:to>
    <xdr:pic>
      <xdr:nvPicPr>
        <xdr:cNvPr id="63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7656072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1151</xdr:row>
      <xdr:rowOff>257175</xdr:rowOff>
    </xdr:from>
    <xdr:to>
      <xdr:col>3</xdr:col>
      <xdr:colOff>514350</xdr:colOff>
      <xdr:row>1151</xdr:row>
      <xdr:rowOff>476250</xdr:rowOff>
    </xdr:to>
    <xdr:pic>
      <xdr:nvPicPr>
        <xdr:cNvPr id="63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87653849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1155</xdr:row>
      <xdr:rowOff>279400</xdr:rowOff>
    </xdr:from>
    <xdr:to>
      <xdr:col>10</xdr:col>
      <xdr:colOff>196850</xdr:colOff>
      <xdr:row>1155</xdr:row>
      <xdr:rowOff>498475</xdr:rowOff>
    </xdr:to>
    <xdr:pic>
      <xdr:nvPicPr>
        <xdr:cNvPr id="63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7656072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1155</xdr:row>
      <xdr:rowOff>257175</xdr:rowOff>
    </xdr:from>
    <xdr:to>
      <xdr:col>10</xdr:col>
      <xdr:colOff>514350</xdr:colOff>
      <xdr:row>1155</xdr:row>
      <xdr:rowOff>476250</xdr:rowOff>
    </xdr:to>
    <xdr:pic>
      <xdr:nvPicPr>
        <xdr:cNvPr id="63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87653849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1155</xdr:row>
      <xdr:rowOff>279400</xdr:rowOff>
    </xdr:from>
    <xdr:to>
      <xdr:col>3</xdr:col>
      <xdr:colOff>196850</xdr:colOff>
      <xdr:row>1155</xdr:row>
      <xdr:rowOff>498475</xdr:rowOff>
    </xdr:to>
    <xdr:pic>
      <xdr:nvPicPr>
        <xdr:cNvPr id="63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7656072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1155</xdr:row>
      <xdr:rowOff>257175</xdr:rowOff>
    </xdr:from>
    <xdr:to>
      <xdr:col>3</xdr:col>
      <xdr:colOff>514350</xdr:colOff>
      <xdr:row>1155</xdr:row>
      <xdr:rowOff>476250</xdr:rowOff>
    </xdr:to>
    <xdr:pic>
      <xdr:nvPicPr>
        <xdr:cNvPr id="63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87653849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1165</xdr:row>
      <xdr:rowOff>279400</xdr:rowOff>
    </xdr:from>
    <xdr:to>
      <xdr:col>10</xdr:col>
      <xdr:colOff>196850</xdr:colOff>
      <xdr:row>1165</xdr:row>
      <xdr:rowOff>498475</xdr:rowOff>
    </xdr:to>
    <xdr:pic>
      <xdr:nvPicPr>
        <xdr:cNvPr id="63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8748645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1165</xdr:row>
      <xdr:rowOff>257175</xdr:rowOff>
    </xdr:from>
    <xdr:to>
      <xdr:col>10</xdr:col>
      <xdr:colOff>514350</xdr:colOff>
      <xdr:row>1165</xdr:row>
      <xdr:rowOff>476250</xdr:rowOff>
    </xdr:to>
    <xdr:pic>
      <xdr:nvPicPr>
        <xdr:cNvPr id="63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88746423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1165</xdr:row>
      <xdr:rowOff>279400</xdr:rowOff>
    </xdr:from>
    <xdr:to>
      <xdr:col>3</xdr:col>
      <xdr:colOff>196850</xdr:colOff>
      <xdr:row>1165</xdr:row>
      <xdr:rowOff>498475</xdr:rowOff>
    </xdr:to>
    <xdr:pic>
      <xdr:nvPicPr>
        <xdr:cNvPr id="63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87486459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1165</xdr:row>
      <xdr:rowOff>257175</xdr:rowOff>
    </xdr:from>
    <xdr:to>
      <xdr:col>3</xdr:col>
      <xdr:colOff>514350</xdr:colOff>
      <xdr:row>1165</xdr:row>
      <xdr:rowOff>476250</xdr:rowOff>
    </xdr:to>
    <xdr:pic>
      <xdr:nvPicPr>
        <xdr:cNvPr id="63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88746423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1172</xdr:row>
      <xdr:rowOff>279400</xdr:rowOff>
    </xdr:from>
    <xdr:to>
      <xdr:col>10</xdr:col>
      <xdr:colOff>196850</xdr:colOff>
      <xdr:row>1172</xdr:row>
      <xdr:rowOff>498475</xdr:rowOff>
    </xdr:to>
    <xdr:pic>
      <xdr:nvPicPr>
        <xdr:cNvPr id="63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98449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1172</xdr:row>
      <xdr:rowOff>257175</xdr:rowOff>
    </xdr:from>
    <xdr:to>
      <xdr:col>10</xdr:col>
      <xdr:colOff>514350</xdr:colOff>
      <xdr:row>1172</xdr:row>
      <xdr:rowOff>476250</xdr:rowOff>
    </xdr:to>
    <xdr:pic>
      <xdr:nvPicPr>
        <xdr:cNvPr id="63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898427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1172</xdr:row>
      <xdr:rowOff>279400</xdr:rowOff>
    </xdr:from>
    <xdr:to>
      <xdr:col>3</xdr:col>
      <xdr:colOff>196850</xdr:colOff>
      <xdr:row>1172</xdr:row>
      <xdr:rowOff>498475</xdr:rowOff>
    </xdr:to>
    <xdr:pic>
      <xdr:nvPicPr>
        <xdr:cNvPr id="63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98449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1172</xdr:row>
      <xdr:rowOff>257175</xdr:rowOff>
    </xdr:from>
    <xdr:to>
      <xdr:col>3</xdr:col>
      <xdr:colOff>514350</xdr:colOff>
      <xdr:row>1172</xdr:row>
      <xdr:rowOff>476250</xdr:rowOff>
    </xdr:to>
    <xdr:pic>
      <xdr:nvPicPr>
        <xdr:cNvPr id="63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898427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1179</xdr:row>
      <xdr:rowOff>279400</xdr:rowOff>
    </xdr:from>
    <xdr:to>
      <xdr:col>10</xdr:col>
      <xdr:colOff>196850</xdr:colOff>
      <xdr:row>1179</xdr:row>
      <xdr:rowOff>498475</xdr:rowOff>
    </xdr:to>
    <xdr:pic>
      <xdr:nvPicPr>
        <xdr:cNvPr id="63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98449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1179</xdr:row>
      <xdr:rowOff>257175</xdr:rowOff>
    </xdr:from>
    <xdr:to>
      <xdr:col>10</xdr:col>
      <xdr:colOff>514350</xdr:colOff>
      <xdr:row>1179</xdr:row>
      <xdr:rowOff>476250</xdr:rowOff>
    </xdr:to>
    <xdr:pic>
      <xdr:nvPicPr>
        <xdr:cNvPr id="63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898427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1179</xdr:row>
      <xdr:rowOff>279400</xdr:rowOff>
    </xdr:from>
    <xdr:to>
      <xdr:col>3</xdr:col>
      <xdr:colOff>196850</xdr:colOff>
      <xdr:row>1179</xdr:row>
      <xdr:rowOff>498475</xdr:rowOff>
    </xdr:to>
    <xdr:pic>
      <xdr:nvPicPr>
        <xdr:cNvPr id="63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98449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1179</xdr:row>
      <xdr:rowOff>257175</xdr:rowOff>
    </xdr:from>
    <xdr:to>
      <xdr:col>3</xdr:col>
      <xdr:colOff>514350</xdr:colOff>
      <xdr:row>1179</xdr:row>
      <xdr:rowOff>476250</xdr:rowOff>
    </xdr:to>
    <xdr:pic>
      <xdr:nvPicPr>
        <xdr:cNvPr id="63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898427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1183</xdr:row>
      <xdr:rowOff>279400</xdr:rowOff>
    </xdr:from>
    <xdr:to>
      <xdr:col>10</xdr:col>
      <xdr:colOff>196850</xdr:colOff>
      <xdr:row>1183</xdr:row>
      <xdr:rowOff>498475</xdr:rowOff>
    </xdr:to>
    <xdr:pic>
      <xdr:nvPicPr>
        <xdr:cNvPr id="63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898449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1183</xdr:row>
      <xdr:rowOff>257175</xdr:rowOff>
    </xdr:from>
    <xdr:to>
      <xdr:col>10</xdr:col>
      <xdr:colOff>514350</xdr:colOff>
      <xdr:row>1183</xdr:row>
      <xdr:rowOff>476250</xdr:rowOff>
    </xdr:to>
    <xdr:pic>
      <xdr:nvPicPr>
        <xdr:cNvPr id="63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898427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1183</xdr:row>
      <xdr:rowOff>279400</xdr:rowOff>
    </xdr:from>
    <xdr:to>
      <xdr:col>3</xdr:col>
      <xdr:colOff>196850</xdr:colOff>
      <xdr:row>1183</xdr:row>
      <xdr:rowOff>498475</xdr:rowOff>
    </xdr:to>
    <xdr:pic>
      <xdr:nvPicPr>
        <xdr:cNvPr id="63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89844954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1183</xdr:row>
      <xdr:rowOff>257175</xdr:rowOff>
    </xdr:from>
    <xdr:to>
      <xdr:col>3</xdr:col>
      <xdr:colOff>514350</xdr:colOff>
      <xdr:row>1183</xdr:row>
      <xdr:rowOff>476250</xdr:rowOff>
    </xdr:to>
    <xdr:pic>
      <xdr:nvPicPr>
        <xdr:cNvPr id="63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89842732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1193</xdr:row>
      <xdr:rowOff>279400</xdr:rowOff>
    </xdr:from>
    <xdr:to>
      <xdr:col>10</xdr:col>
      <xdr:colOff>196850</xdr:colOff>
      <xdr:row>1193</xdr:row>
      <xdr:rowOff>498475</xdr:rowOff>
    </xdr:to>
    <xdr:pic>
      <xdr:nvPicPr>
        <xdr:cNvPr id="63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10103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1193</xdr:row>
      <xdr:rowOff>257175</xdr:rowOff>
    </xdr:from>
    <xdr:to>
      <xdr:col>10</xdr:col>
      <xdr:colOff>514350</xdr:colOff>
      <xdr:row>1193</xdr:row>
      <xdr:rowOff>476250</xdr:rowOff>
    </xdr:to>
    <xdr:pic>
      <xdr:nvPicPr>
        <xdr:cNvPr id="63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9100814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1193</xdr:row>
      <xdr:rowOff>279400</xdr:rowOff>
    </xdr:from>
    <xdr:to>
      <xdr:col>3</xdr:col>
      <xdr:colOff>196850</xdr:colOff>
      <xdr:row>1193</xdr:row>
      <xdr:rowOff>498475</xdr:rowOff>
    </xdr:to>
    <xdr:pic>
      <xdr:nvPicPr>
        <xdr:cNvPr id="63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1010366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1193</xdr:row>
      <xdr:rowOff>257175</xdr:rowOff>
    </xdr:from>
    <xdr:to>
      <xdr:col>3</xdr:col>
      <xdr:colOff>514350</xdr:colOff>
      <xdr:row>1193</xdr:row>
      <xdr:rowOff>476250</xdr:rowOff>
    </xdr:to>
    <xdr:pic>
      <xdr:nvPicPr>
        <xdr:cNvPr id="64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91008144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1200</xdr:row>
      <xdr:rowOff>279400</xdr:rowOff>
    </xdr:from>
    <xdr:to>
      <xdr:col>10</xdr:col>
      <xdr:colOff>196850</xdr:colOff>
      <xdr:row>1200</xdr:row>
      <xdr:rowOff>498475</xdr:rowOff>
    </xdr:to>
    <xdr:pic>
      <xdr:nvPicPr>
        <xdr:cNvPr id="64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2074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1200</xdr:row>
      <xdr:rowOff>257175</xdr:rowOff>
    </xdr:from>
    <xdr:to>
      <xdr:col>10</xdr:col>
      <xdr:colOff>514350</xdr:colOff>
      <xdr:row>1200</xdr:row>
      <xdr:rowOff>476250</xdr:rowOff>
    </xdr:to>
    <xdr:pic>
      <xdr:nvPicPr>
        <xdr:cNvPr id="64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92072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1200</xdr:row>
      <xdr:rowOff>279400</xdr:rowOff>
    </xdr:from>
    <xdr:to>
      <xdr:col>3</xdr:col>
      <xdr:colOff>196850</xdr:colOff>
      <xdr:row>1200</xdr:row>
      <xdr:rowOff>498475</xdr:rowOff>
    </xdr:to>
    <xdr:pic>
      <xdr:nvPicPr>
        <xdr:cNvPr id="64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2074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1200</xdr:row>
      <xdr:rowOff>257175</xdr:rowOff>
    </xdr:from>
    <xdr:to>
      <xdr:col>3</xdr:col>
      <xdr:colOff>514350</xdr:colOff>
      <xdr:row>1200</xdr:row>
      <xdr:rowOff>476250</xdr:rowOff>
    </xdr:to>
    <xdr:pic>
      <xdr:nvPicPr>
        <xdr:cNvPr id="64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92072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1207</xdr:row>
      <xdr:rowOff>279400</xdr:rowOff>
    </xdr:from>
    <xdr:to>
      <xdr:col>10</xdr:col>
      <xdr:colOff>196850</xdr:colOff>
      <xdr:row>1207</xdr:row>
      <xdr:rowOff>498475</xdr:rowOff>
    </xdr:to>
    <xdr:pic>
      <xdr:nvPicPr>
        <xdr:cNvPr id="64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2074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1207</xdr:row>
      <xdr:rowOff>257175</xdr:rowOff>
    </xdr:from>
    <xdr:to>
      <xdr:col>10</xdr:col>
      <xdr:colOff>514350</xdr:colOff>
      <xdr:row>1207</xdr:row>
      <xdr:rowOff>476250</xdr:rowOff>
    </xdr:to>
    <xdr:pic>
      <xdr:nvPicPr>
        <xdr:cNvPr id="64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92072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1207</xdr:row>
      <xdr:rowOff>279400</xdr:rowOff>
    </xdr:from>
    <xdr:to>
      <xdr:col>3</xdr:col>
      <xdr:colOff>196850</xdr:colOff>
      <xdr:row>1207</xdr:row>
      <xdr:rowOff>498475</xdr:rowOff>
    </xdr:to>
    <xdr:pic>
      <xdr:nvPicPr>
        <xdr:cNvPr id="64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2074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1207</xdr:row>
      <xdr:rowOff>257175</xdr:rowOff>
    </xdr:from>
    <xdr:to>
      <xdr:col>3</xdr:col>
      <xdr:colOff>514350</xdr:colOff>
      <xdr:row>1207</xdr:row>
      <xdr:rowOff>476250</xdr:rowOff>
    </xdr:to>
    <xdr:pic>
      <xdr:nvPicPr>
        <xdr:cNvPr id="64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92072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1211</xdr:row>
      <xdr:rowOff>279400</xdr:rowOff>
    </xdr:from>
    <xdr:to>
      <xdr:col>10</xdr:col>
      <xdr:colOff>196850</xdr:colOff>
      <xdr:row>1211</xdr:row>
      <xdr:rowOff>498475</xdr:rowOff>
    </xdr:to>
    <xdr:pic>
      <xdr:nvPicPr>
        <xdr:cNvPr id="64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2074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1211</xdr:row>
      <xdr:rowOff>257175</xdr:rowOff>
    </xdr:from>
    <xdr:to>
      <xdr:col>10</xdr:col>
      <xdr:colOff>514350</xdr:colOff>
      <xdr:row>1211</xdr:row>
      <xdr:rowOff>476250</xdr:rowOff>
    </xdr:to>
    <xdr:pic>
      <xdr:nvPicPr>
        <xdr:cNvPr id="64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92072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1211</xdr:row>
      <xdr:rowOff>279400</xdr:rowOff>
    </xdr:from>
    <xdr:to>
      <xdr:col>3</xdr:col>
      <xdr:colOff>196850</xdr:colOff>
      <xdr:row>1211</xdr:row>
      <xdr:rowOff>498475</xdr:rowOff>
    </xdr:to>
    <xdr:pic>
      <xdr:nvPicPr>
        <xdr:cNvPr id="64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20749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1211</xdr:row>
      <xdr:rowOff>257175</xdr:rowOff>
    </xdr:from>
    <xdr:to>
      <xdr:col>3</xdr:col>
      <xdr:colOff>514350</xdr:colOff>
      <xdr:row>1211</xdr:row>
      <xdr:rowOff>476250</xdr:rowOff>
    </xdr:to>
    <xdr:pic>
      <xdr:nvPicPr>
        <xdr:cNvPr id="64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920727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1221</xdr:row>
      <xdr:rowOff>279400</xdr:rowOff>
    </xdr:from>
    <xdr:to>
      <xdr:col>10</xdr:col>
      <xdr:colOff>196850</xdr:colOff>
      <xdr:row>1221</xdr:row>
      <xdr:rowOff>498475</xdr:rowOff>
    </xdr:to>
    <xdr:pic>
      <xdr:nvPicPr>
        <xdr:cNvPr id="64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3292631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1221</xdr:row>
      <xdr:rowOff>257175</xdr:rowOff>
    </xdr:from>
    <xdr:to>
      <xdr:col>10</xdr:col>
      <xdr:colOff>514350</xdr:colOff>
      <xdr:row>1221</xdr:row>
      <xdr:rowOff>476250</xdr:rowOff>
    </xdr:to>
    <xdr:pic>
      <xdr:nvPicPr>
        <xdr:cNvPr id="64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93290408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1221</xdr:row>
      <xdr:rowOff>279400</xdr:rowOff>
    </xdr:from>
    <xdr:to>
      <xdr:col>3</xdr:col>
      <xdr:colOff>196850</xdr:colOff>
      <xdr:row>1221</xdr:row>
      <xdr:rowOff>498475</xdr:rowOff>
    </xdr:to>
    <xdr:pic>
      <xdr:nvPicPr>
        <xdr:cNvPr id="64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3292631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1221</xdr:row>
      <xdr:rowOff>257175</xdr:rowOff>
    </xdr:from>
    <xdr:to>
      <xdr:col>3</xdr:col>
      <xdr:colOff>514350</xdr:colOff>
      <xdr:row>1221</xdr:row>
      <xdr:rowOff>476250</xdr:rowOff>
    </xdr:to>
    <xdr:pic>
      <xdr:nvPicPr>
        <xdr:cNvPr id="64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93290408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1228</xdr:row>
      <xdr:rowOff>279400</xdr:rowOff>
    </xdr:from>
    <xdr:to>
      <xdr:col>10</xdr:col>
      <xdr:colOff>196850</xdr:colOff>
      <xdr:row>1228</xdr:row>
      <xdr:rowOff>498475</xdr:rowOff>
    </xdr:to>
    <xdr:pic>
      <xdr:nvPicPr>
        <xdr:cNvPr id="64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4370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1228</xdr:row>
      <xdr:rowOff>257175</xdr:rowOff>
    </xdr:from>
    <xdr:to>
      <xdr:col>10</xdr:col>
      <xdr:colOff>514350</xdr:colOff>
      <xdr:row>1228</xdr:row>
      <xdr:rowOff>476250</xdr:rowOff>
    </xdr:to>
    <xdr:pic>
      <xdr:nvPicPr>
        <xdr:cNvPr id="64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94368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1228</xdr:row>
      <xdr:rowOff>279400</xdr:rowOff>
    </xdr:from>
    <xdr:to>
      <xdr:col>3</xdr:col>
      <xdr:colOff>196850</xdr:colOff>
      <xdr:row>1228</xdr:row>
      <xdr:rowOff>498475</xdr:rowOff>
    </xdr:to>
    <xdr:pic>
      <xdr:nvPicPr>
        <xdr:cNvPr id="64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4370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1228</xdr:row>
      <xdr:rowOff>257175</xdr:rowOff>
    </xdr:from>
    <xdr:to>
      <xdr:col>3</xdr:col>
      <xdr:colOff>514350</xdr:colOff>
      <xdr:row>1228</xdr:row>
      <xdr:rowOff>476250</xdr:rowOff>
    </xdr:to>
    <xdr:pic>
      <xdr:nvPicPr>
        <xdr:cNvPr id="64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94368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1235</xdr:row>
      <xdr:rowOff>279400</xdr:rowOff>
    </xdr:from>
    <xdr:to>
      <xdr:col>10</xdr:col>
      <xdr:colOff>196850</xdr:colOff>
      <xdr:row>1235</xdr:row>
      <xdr:rowOff>498475</xdr:rowOff>
    </xdr:to>
    <xdr:pic>
      <xdr:nvPicPr>
        <xdr:cNvPr id="64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4370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1235</xdr:row>
      <xdr:rowOff>257175</xdr:rowOff>
    </xdr:from>
    <xdr:to>
      <xdr:col>10</xdr:col>
      <xdr:colOff>514350</xdr:colOff>
      <xdr:row>1235</xdr:row>
      <xdr:rowOff>476250</xdr:rowOff>
    </xdr:to>
    <xdr:pic>
      <xdr:nvPicPr>
        <xdr:cNvPr id="64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94368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1235</xdr:row>
      <xdr:rowOff>279400</xdr:rowOff>
    </xdr:from>
    <xdr:to>
      <xdr:col>3</xdr:col>
      <xdr:colOff>196850</xdr:colOff>
      <xdr:row>1235</xdr:row>
      <xdr:rowOff>498475</xdr:rowOff>
    </xdr:to>
    <xdr:pic>
      <xdr:nvPicPr>
        <xdr:cNvPr id="64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4370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1235</xdr:row>
      <xdr:rowOff>257175</xdr:rowOff>
    </xdr:from>
    <xdr:to>
      <xdr:col>3</xdr:col>
      <xdr:colOff>514350</xdr:colOff>
      <xdr:row>1235</xdr:row>
      <xdr:rowOff>476250</xdr:rowOff>
    </xdr:to>
    <xdr:pic>
      <xdr:nvPicPr>
        <xdr:cNvPr id="64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94368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1239</xdr:row>
      <xdr:rowOff>279400</xdr:rowOff>
    </xdr:from>
    <xdr:to>
      <xdr:col>10</xdr:col>
      <xdr:colOff>196850</xdr:colOff>
      <xdr:row>1239</xdr:row>
      <xdr:rowOff>498475</xdr:rowOff>
    </xdr:to>
    <xdr:pic>
      <xdr:nvPicPr>
        <xdr:cNvPr id="64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4370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1239</xdr:row>
      <xdr:rowOff>257175</xdr:rowOff>
    </xdr:from>
    <xdr:to>
      <xdr:col>10</xdr:col>
      <xdr:colOff>514350</xdr:colOff>
      <xdr:row>1239</xdr:row>
      <xdr:rowOff>476250</xdr:rowOff>
    </xdr:to>
    <xdr:pic>
      <xdr:nvPicPr>
        <xdr:cNvPr id="64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94368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1239</xdr:row>
      <xdr:rowOff>279400</xdr:rowOff>
    </xdr:from>
    <xdr:to>
      <xdr:col>3</xdr:col>
      <xdr:colOff>196850</xdr:colOff>
      <xdr:row>1239</xdr:row>
      <xdr:rowOff>498475</xdr:rowOff>
    </xdr:to>
    <xdr:pic>
      <xdr:nvPicPr>
        <xdr:cNvPr id="64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4370263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1239</xdr:row>
      <xdr:rowOff>257175</xdr:rowOff>
    </xdr:from>
    <xdr:to>
      <xdr:col>3</xdr:col>
      <xdr:colOff>514350</xdr:colOff>
      <xdr:row>1239</xdr:row>
      <xdr:rowOff>476250</xdr:rowOff>
    </xdr:to>
    <xdr:pic>
      <xdr:nvPicPr>
        <xdr:cNvPr id="64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94368041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1249</xdr:row>
      <xdr:rowOff>279400</xdr:rowOff>
    </xdr:from>
    <xdr:to>
      <xdr:col>10</xdr:col>
      <xdr:colOff>196850</xdr:colOff>
      <xdr:row>1249</xdr:row>
      <xdr:rowOff>498475</xdr:rowOff>
    </xdr:to>
    <xdr:pic>
      <xdr:nvPicPr>
        <xdr:cNvPr id="64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5516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1249</xdr:row>
      <xdr:rowOff>257175</xdr:rowOff>
    </xdr:from>
    <xdr:to>
      <xdr:col>10</xdr:col>
      <xdr:colOff>514350</xdr:colOff>
      <xdr:row>1249</xdr:row>
      <xdr:rowOff>476250</xdr:rowOff>
    </xdr:to>
    <xdr:pic>
      <xdr:nvPicPr>
        <xdr:cNvPr id="64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955147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1249</xdr:row>
      <xdr:rowOff>279400</xdr:rowOff>
    </xdr:from>
    <xdr:to>
      <xdr:col>3</xdr:col>
      <xdr:colOff>196850</xdr:colOff>
      <xdr:row>1249</xdr:row>
      <xdr:rowOff>498475</xdr:rowOff>
    </xdr:to>
    <xdr:pic>
      <xdr:nvPicPr>
        <xdr:cNvPr id="64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551699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1249</xdr:row>
      <xdr:rowOff>257175</xdr:rowOff>
    </xdr:from>
    <xdr:to>
      <xdr:col>3</xdr:col>
      <xdr:colOff>514350</xdr:colOff>
      <xdr:row>1249</xdr:row>
      <xdr:rowOff>476250</xdr:rowOff>
    </xdr:to>
    <xdr:pic>
      <xdr:nvPicPr>
        <xdr:cNvPr id="64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9551477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1256</xdr:row>
      <xdr:rowOff>279400</xdr:rowOff>
    </xdr:from>
    <xdr:to>
      <xdr:col>10</xdr:col>
      <xdr:colOff>196850</xdr:colOff>
      <xdr:row>1256</xdr:row>
      <xdr:rowOff>498475</xdr:rowOff>
    </xdr:to>
    <xdr:pic>
      <xdr:nvPicPr>
        <xdr:cNvPr id="64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656474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1256</xdr:row>
      <xdr:rowOff>257175</xdr:rowOff>
    </xdr:from>
    <xdr:to>
      <xdr:col>10</xdr:col>
      <xdr:colOff>514350</xdr:colOff>
      <xdr:row>1256</xdr:row>
      <xdr:rowOff>476250</xdr:rowOff>
    </xdr:to>
    <xdr:pic>
      <xdr:nvPicPr>
        <xdr:cNvPr id="64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9656252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1256</xdr:row>
      <xdr:rowOff>279400</xdr:rowOff>
    </xdr:from>
    <xdr:to>
      <xdr:col>3</xdr:col>
      <xdr:colOff>196850</xdr:colOff>
      <xdr:row>1256</xdr:row>
      <xdr:rowOff>498475</xdr:rowOff>
    </xdr:to>
    <xdr:pic>
      <xdr:nvPicPr>
        <xdr:cNvPr id="64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656474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1256</xdr:row>
      <xdr:rowOff>257175</xdr:rowOff>
    </xdr:from>
    <xdr:to>
      <xdr:col>3</xdr:col>
      <xdr:colOff>514350</xdr:colOff>
      <xdr:row>1256</xdr:row>
      <xdr:rowOff>476250</xdr:rowOff>
    </xdr:to>
    <xdr:pic>
      <xdr:nvPicPr>
        <xdr:cNvPr id="64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9656252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1263</xdr:row>
      <xdr:rowOff>279400</xdr:rowOff>
    </xdr:from>
    <xdr:to>
      <xdr:col>10</xdr:col>
      <xdr:colOff>196850</xdr:colOff>
      <xdr:row>1263</xdr:row>
      <xdr:rowOff>498475</xdr:rowOff>
    </xdr:to>
    <xdr:pic>
      <xdr:nvPicPr>
        <xdr:cNvPr id="64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656474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1263</xdr:row>
      <xdr:rowOff>257175</xdr:rowOff>
    </xdr:from>
    <xdr:to>
      <xdr:col>10</xdr:col>
      <xdr:colOff>514350</xdr:colOff>
      <xdr:row>1263</xdr:row>
      <xdr:rowOff>476250</xdr:rowOff>
    </xdr:to>
    <xdr:pic>
      <xdr:nvPicPr>
        <xdr:cNvPr id="64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9656252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1263</xdr:row>
      <xdr:rowOff>279400</xdr:rowOff>
    </xdr:from>
    <xdr:to>
      <xdr:col>3</xdr:col>
      <xdr:colOff>196850</xdr:colOff>
      <xdr:row>1263</xdr:row>
      <xdr:rowOff>498475</xdr:rowOff>
    </xdr:to>
    <xdr:pic>
      <xdr:nvPicPr>
        <xdr:cNvPr id="64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656474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1263</xdr:row>
      <xdr:rowOff>257175</xdr:rowOff>
    </xdr:from>
    <xdr:to>
      <xdr:col>3</xdr:col>
      <xdr:colOff>514350</xdr:colOff>
      <xdr:row>1263</xdr:row>
      <xdr:rowOff>476250</xdr:rowOff>
    </xdr:to>
    <xdr:pic>
      <xdr:nvPicPr>
        <xdr:cNvPr id="64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9656252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1267</xdr:row>
      <xdr:rowOff>279400</xdr:rowOff>
    </xdr:from>
    <xdr:to>
      <xdr:col>10</xdr:col>
      <xdr:colOff>196850</xdr:colOff>
      <xdr:row>1267</xdr:row>
      <xdr:rowOff>498475</xdr:rowOff>
    </xdr:to>
    <xdr:pic>
      <xdr:nvPicPr>
        <xdr:cNvPr id="64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656474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1267</xdr:row>
      <xdr:rowOff>257175</xdr:rowOff>
    </xdr:from>
    <xdr:to>
      <xdr:col>10</xdr:col>
      <xdr:colOff>514350</xdr:colOff>
      <xdr:row>1267</xdr:row>
      <xdr:rowOff>476250</xdr:rowOff>
    </xdr:to>
    <xdr:pic>
      <xdr:nvPicPr>
        <xdr:cNvPr id="64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9656252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1267</xdr:row>
      <xdr:rowOff>279400</xdr:rowOff>
    </xdr:from>
    <xdr:to>
      <xdr:col>3</xdr:col>
      <xdr:colOff>196850</xdr:colOff>
      <xdr:row>1267</xdr:row>
      <xdr:rowOff>498475</xdr:rowOff>
    </xdr:to>
    <xdr:pic>
      <xdr:nvPicPr>
        <xdr:cNvPr id="64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6564748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1267</xdr:row>
      <xdr:rowOff>257175</xdr:rowOff>
    </xdr:from>
    <xdr:to>
      <xdr:col>3</xdr:col>
      <xdr:colOff>514350</xdr:colOff>
      <xdr:row>1267</xdr:row>
      <xdr:rowOff>476250</xdr:rowOff>
    </xdr:to>
    <xdr:pic>
      <xdr:nvPicPr>
        <xdr:cNvPr id="64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96562526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1277</xdr:row>
      <xdr:rowOff>279400</xdr:rowOff>
    </xdr:from>
    <xdr:to>
      <xdr:col>10</xdr:col>
      <xdr:colOff>196850</xdr:colOff>
      <xdr:row>1277</xdr:row>
      <xdr:rowOff>498475</xdr:rowOff>
    </xdr:to>
    <xdr:pic>
      <xdr:nvPicPr>
        <xdr:cNvPr id="64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77114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1277</xdr:row>
      <xdr:rowOff>257175</xdr:rowOff>
    </xdr:from>
    <xdr:to>
      <xdr:col>10</xdr:col>
      <xdr:colOff>514350</xdr:colOff>
      <xdr:row>1277</xdr:row>
      <xdr:rowOff>476250</xdr:rowOff>
    </xdr:to>
    <xdr:pic>
      <xdr:nvPicPr>
        <xdr:cNvPr id="64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977092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1277</xdr:row>
      <xdr:rowOff>279400</xdr:rowOff>
    </xdr:from>
    <xdr:to>
      <xdr:col>3</xdr:col>
      <xdr:colOff>196850</xdr:colOff>
      <xdr:row>1277</xdr:row>
      <xdr:rowOff>498475</xdr:rowOff>
    </xdr:to>
    <xdr:pic>
      <xdr:nvPicPr>
        <xdr:cNvPr id="64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77114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1277</xdr:row>
      <xdr:rowOff>257175</xdr:rowOff>
    </xdr:from>
    <xdr:to>
      <xdr:col>3</xdr:col>
      <xdr:colOff>514350</xdr:colOff>
      <xdr:row>1277</xdr:row>
      <xdr:rowOff>476250</xdr:rowOff>
    </xdr:to>
    <xdr:pic>
      <xdr:nvPicPr>
        <xdr:cNvPr id="64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977092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1284</xdr:row>
      <xdr:rowOff>279400</xdr:rowOff>
    </xdr:from>
    <xdr:to>
      <xdr:col>10</xdr:col>
      <xdr:colOff>196850</xdr:colOff>
      <xdr:row>1284</xdr:row>
      <xdr:rowOff>498475</xdr:rowOff>
    </xdr:to>
    <xdr:pic>
      <xdr:nvPicPr>
        <xdr:cNvPr id="64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8770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1284</xdr:row>
      <xdr:rowOff>257175</xdr:rowOff>
    </xdr:from>
    <xdr:to>
      <xdr:col>10</xdr:col>
      <xdr:colOff>514350</xdr:colOff>
      <xdr:row>1284</xdr:row>
      <xdr:rowOff>476250</xdr:rowOff>
    </xdr:to>
    <xdr:pic>
      <xdr:nvPicPr>
        <xdr:cNvPr id="64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98768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1284</xdr:row>
      <xdr:rowOff>279400</xdr:rowOff>
    </xdr:from>
    <xdr:to>
      <xdr:col>3</xdr:col>
      <xdr:colOff>196850</xdr:colOff>
      <xdr:row>1284</xdr:row>
      <xdr:rowOff>498475</xdr:rowOff>
    </xdr:to>
    <xdr:pic>
      <xdr:nvPicPr>
        <xdr:cNvPr id="64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8770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1284</xdr:row>
      <xdr:rowOff>257175</xdr:rowOff>
    </xdr:from>
    <xdr:to>
      <xdr:col>3</xdr:col>
      <xdr:colOff>514350</xdr:colOff>
      <xdr:row>1284</xdr:row>
      <xdr:rowOff>476250</xdr:rowOff>
    </xdr:to>
    <xdr:pic>
      <xdr:nvPicPr>
        <xdr:cNvPr id="64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98768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1291</xdr:row>
      <xdr:rowOff>279400</xdr:rowOff>
    </xdr:from>
    <xdr:to>
      <xdr:col>10</xdr:col>
      <xdr:colOff>196850</xdr:colOff>
      <xdr:row>1291</xdr:row>
      <xdr:rowOff>498475</xdr:rowOff>
    </xdr:to>
    <xdr:pic>
      <xdr:nvPicPr>
        <xdr:cNvPr id="64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8770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1291</xdr:row>
      <xdr:rowOff>257175</xdr:rowOff>
    </xdr:from>
    <xdr:to>
      <xdr:col>10</xdr:col>
      <xdr:colOff>514350</xdr:colOff>
      <xdr:row>1291</xdr:row>
      <xdr:rowOff>476250</xdr:rowOff>
    </xdr:to>
    <xdr:pic>
      <xdr:nvPicPr>
        <xdr:cNvPr id="64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98768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1291</xdr:row>
      <xdr:rowOff>279400</xdr:rowOff>
    </xdr:from>
    <xdr:to>
      <xdr:col>3</xdr:col>
      <xdr:colOff>196850</xdr:colOff>
      <xdr:row>1291</xdr:row>
      <xdr:rowOff>498475</xdr:rowOff>
    </xdr:to>
    <xdr:pic>
      <xdr:nvPicPr>
        <xdr:cNvPr id="64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8770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1291</xdr:row>
      <xdr:rowOff>257175</xdr:rowOff>
    </xdr:from>
    <xdr:to>
      <xdr:col>3</xdr:col>
      <xdr:colOff>514350</xdr:colOff>
      <xdr:row>1291</xdr:row>
      <xdr:rowOff>476250</xdr:rowOff>
    </xdr:to>
    <xdr:pic>
      <xdr:nvPicPr>
        <xdr:cNvPr id="64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98768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1295</xdr:row>
      <xdr:rowOff>279400</xdr:rowOff>
    </xdr:from>
    <xdr:to>
      <xdr:col>10</xdr:col>
      <xdr:colOff>196850</xdr:colOff>
      <xdr:row>1295</xdr:row>
      <xdr:rowOff>498475</xdr:rowOff>
    </xdr:to>
    <xdr:pic>
      <xdr:nvPicPr>
        <xdr:cNvPr id="64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8770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1295</xdr:row>
      <xdr:rowOff>257175</xdr:rowOff>
    </xdr:from>
    <xdr:to>
      <xdr:col>10</xdr:col>
      <xdr:colOff>514350</xdr:colOff>
      <xdr:row>1295</xdr:row>
      <xdr:rowOff>476250</xdr:rowOff>
    </xdr:to>
    <xdr:pic>
      <xdr:nvPicPr>
        <xdr:cNvPr id="64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98768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1295</xdr:row>
      <xdr:rowOff>279400</xdr:rowOff>
    </xdr:from>
    <xdr:to>
      <xdr:col>3</xdr:col>
      <xdr:colOff>196850</xdr:colOff>
      <xdr:row>1295</xdr:row>
      <xdr:rowOff>498475</xdr:rowOff>
    </xdr:to>
    <xdr:pic>
      <xdr:nvPicPr>
        <xdr:cNvPr id="64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8770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1295</xdr:row>
      <xdr:rowOff>257175</xdr:rowOff>
    </xdr:from>
    <xdr:to>
      <xdr:col>3</xdr:col>
      <xdr:colOff>514350</xdr:colOff>
      <xdr:row>1295</xdr:row>
      <xdr:rowOff>476250</xdr:rowOff>
    </xdr:to>
    <xdr:pic>
      <xdr:nvPicPr>
        <xdr:cNvPr id="64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98768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1305</xdr:row>
      <xdr:rowOff>279400</xdr:rowOff>
    </xdr:from>
    <xdr:to>
      <xdr:col>10</xdr:col>
      <xdr:colOff>196850</xdr:colOff>
      <xdr:row>1305</xdr:row>
      <xdr:rowOff>498475</xdr:rowOff>
    </xdr:to>
    <xdr:pic>
      <xdr:nvPicPr>
        <xdr:cNvPr id="64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999377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1305</xdr:row>
      <xdr:rowOff>257175</xdr:rowOff>
    </xdr:from>
    <xdr:to>
      <xdr:col>10</xdr:col>
      <xdr:colOff>514350</xdr:colOff>
      <xdr:row>1305</xdr:row>
      <xdr:rowOff>476250</xdr:rowOff>
    </xdr:to>
    <xdr:pic>
      <xdr:nvPicPr>
        <xdr:cNvPr id="64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999354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1305</xdr:row>
      <xdr:rowOff>279400</xdr:rowOff>
    </xdr:from>
    <xdr:to>
      <xdr:col>3</xdr:col>
      <xdr:colOff>196850</xdr:colOff>
      <xdr:row>1305</xdr:row>
      <xdr:rowOff>498475</xdr:rowOff>
    </xdr:to>
    <xdr:pic>
      <xdr:nvPicPr>
        <xdr:cNvPr id="64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999377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1305</xdr:row>
      <xdr:rowOff>257175</xdr:rowOff>
    </xdr:from>
    <xdr:to>
      <xdr:col>3</xdr:col>
      <xdr:colOff>514350</xdr:colOff>
      <xdr:row>1305</xdr:row>
      <xdr:rowOff>476250</xdr:rowOff>
    </xdr:to>
    <xdr:pic>
      <xdr:nvPicPr>
        <xdr:cNvPr id="64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999354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1312</xdr:row>
      <xdr:rowOff>279400</xdr:rowOff>
    </xdr:from>
    <xdr:to>
      <xdr:col>10</xdr:col>
      <xdr:colOff>196850</xdr:colOff>
      <xdr:row>1312</xdr:row>
      <xdr:rowOff>498475</xdr:rowOff>
    </xdr:to>
    <xdr:pic>
      <xdr:nvPicPr>
        <xdr:cNvPr id="64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10265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1312</xdr:row>
      <xdr:rowOff>257175</xdr:rowOff>
    </xdr:from>
    <xdr:to>
      <xdr:col>10</xdr:col>
      <xdr:colOff>514350</xdr:colOff>
      <xdr:row>1312</xdr:row>
      <xdr:rowOff>476250</xdr:rowOff>
    </xdr:to>
    <xdr:pic>
      <xdr:nvPicPr>
        <xdr:cNvPr id="64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0102433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1312</xdr:row>
      <xdr:rowOff>279400</xdr:rowOff>
    </xdr:from>
    <xdr:to>
      <xdr:col>3</xdr:col>
      <xdr:colOff>196850</xdr:colOff>
      <xdr:row>1312</xdr:row>
      <xdr:rowOff>498475</xdr:rowOff>
    </xdr:to>
    <xdr:pic>
      <xdr:nvPicPr>
        <xdr:cNvPr id="64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10265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1312</xdr:row>
      <xdr:rowOff>257175</xdr:rowOff>
    </xdr:from>
    <xdr:to>
      <xdr:col>3</xdr:col>
      <xdr:colOff>514350</xdr:colOff>
      <xdr:row>1312</xdr:row>
      <xdr:rowOff>476250</xdr:rowOff>
    </xdr:to>
    <xdr:pic>
      <xdr:nvPicPr>
        <xdr:cNvPr id="64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102433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1319</xdr:row>
      <xdr:rowOff>279400</xdr:rowOff>
    </xdr:from>
    <xdr:to>
      <xdr:col>10</xdr:col>
      <xdr:colOff>196850</xdr:colOff>
      <xdr:row>1319</xdr:row>
      <xdr:rowOff>498475</xdr:rowOff>
    </xdr:to>
    <xdr:pic>
      <xdr:nvPicPr>
        <xdr:cNvPr id="64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10265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1319</xdr:row>
      <xdr:rowOff>257175</xdr:rowOff>
    </xdr:from>
    <xdr:to>
      <xdr:col>10</xdr:col>
      <xdr:colOff>514350</xdr:colOff>
      <xdr:row>1319</xdr:row>
      <xdr:rowOff>476250</xdr:rowOff>
    </xdr:to>
    <xdr:pic>
      <xdr:nvPicPr>
        <xdr:cNvPr id="64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0102433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1319</xdr:row>
      <xdr:rowOff>279400</xdr:rowOff>
    </xdr:from>
    <xdr:to>
      <xdr:col>3</xdr:col>
      <xdr:colOff>196850</xdr:colOff>
      <xdr:row>1319</xdr:row>
      <xdr:rowOff>498475</xdr:rowOff>
    </xdr:to>
    <xdr:pic>
      <xdr:nvPicPr>
        <xdr:cNvPr id="64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10265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1319</xdr:row>
      <xdr:rowOff>257175</xdr:rowOff>
    </xdr:from>
    <xdr:to>
      <xdr:col>3</xdr:col>
      <xdr:colOff>514350</xdr:colOff>
      <xdr:row>1319</xdr:row>
      <xdr:rowOff>476250</xdr:rowOff>
    </xdr:to>
    <xdr:pic>
      <xdr:nvPicPr>
        <xdr:cNvPr id="64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102433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1323</xdr:row>
      <xdr:rowOff>279400</xdr:rowOff>
    </xdr:from>
    <xdr:to>
      <xdr:col>10</xdr:col>
      <xdr:colOff>196850</xdr:colOff>
      <xdr:row>1323</xdr:row>
      <xdr:rowOff>498475</xdr:rowOff>
    </xdr:to>
    <xdr:pic>
      <xdr:nvPicPr>
        <xdr:cNvPr id="64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10265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1323</xdr:row>
      <xdr:rowOff>257175</xdr:rowOff>
    </xdr:from>
    <xdr:to>
      <xdr:col>10</xdr:col>
      <xdr:colOff>514350</xdr:colOff>
      <xdr:row>1323</xdr:row>
      <xdr:rowOff>476250</xdr:rowOff>
    </xdr:to>
    <xdr:pic>
      <xdr:nvPicPr>
        <xdr:cNvPr id="64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0102433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1323</xdr:row>
      <xdr:rowOff>279400</xdr:rowOff>
    </xdr:from>
    <xdr:to>
      <xdr:col>3</xdr:col>
      <xdr:colOff>196850</xdr:colOff>
      <xdr:row>1323</xdr:row>
      <xdr:rowOff>498475</xdr:rowOff>
    </xdr:to>
    <xdr:pic>
      <xdr:nvPicPr>
        <xdr:cNvPr id="64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1026557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1323</xdr:row>
      <xdr:rowOff>257175</xdr:rowOff>
    </xdr:from>
    <xdr:to>
      <xdr:col>3</xdr:col>
      <xdr:colOff>514350</xdr:colOff>
      <xdr:row>1323</xdr:row>
      <xdr:rowOff>476250</xdr:rowOff>
    </xdr:to>
    <xdr:pic>
      <xdr:nvPicPr>
        <xdr:cNvPr id="64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1024335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1333</xdr:row>
      <xdr:rowOff>279400</xdr:rowOff>
    </xdr:from>
    <xdr:to>
      <xdr:col>10</xdr:col>
      <xdr:colOff>196850</xdr:colOff>
      <xdr:row>1333</xdr:row>
      <xdr:rowOff>498475</xdr:rowOff>
    </xdr:to>
    <xdr:pic>
      <xdr:nvPicPr>
        <xdr:cNvPr id="64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2171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1333</xdr:row>
      <xdr:rowOff>257175</xdr:rowOff>
    </xdr:from>
    <xdr:to>
      <xdr:col>10</xdr:col>
      <xdr:colOff>514350</xdr:colOff>
      <xdr:row>1333</xdr:row>
      <xdr:rowOff>476250</xdr:rowOff>
    </xdr:to>
    <xdr:pic>
      <xdr:nvPicPr>
        <xdr:cNvPr id="64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02169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1333</xdr:row>
      <xdr:rowOff>279400</xdr:rowOff>
    </xdr:from>
    <xdr:to>
      <xdr:col>3</xdr:col>
      <xdr:colOff>196850</xdr:colOff>
      <xdr:row>1333</xdr:row>
      <xdr:rowOff>498475</xdr:rowOff>
    </xdr:to>
    <xdr:pic>
      <xdr:nvPicPr>
        <xdr:cNvPr id="64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2171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1333</xdr:row>
      <xdr:rowOff>257175</xdr:rowOff>
    </xdr:from>
    <xdr:to>
      <xdr:col>3</xdr:col>
      <xdr:colOff>514350</xdr:colOff>
      <xdr:row>1333</xdr:row>
      <xdr:rowOff>476250</xdr:rowOff>
    </xdr:to>
    <xdr:pic>
      <xdr:nvPicPr>
        <xdr:cNvPr id="64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2169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1340</xdr:row>
      <xdr:rowOff>279400</xdr:rowOff>
    </xdr:from>
    <xdr:to>
      <xdr:col>10</xdr:col>
      <xdr:colOff>196850</xdr:colOff>
      <xdr:row>1340</xdr:row>
      <xdr:rowOff>498475</xdr:rowOff>
    </xdr:to>
    <xdr:pic>
      <xdr:nvPicPr>
        <xdr:cNvPr id="64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2171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1340</xdr:row>
      <xdr:rowOff>257175</xdr:rowOff>
    </xdr:from>
    <xdr:to>
      <xdr:col>10</xdr:col>
      <xdr:colOff>514350</xdr:colOff>
      <xdr:row>1340</xdr:row>
      <xdr:rowOff>476250</xdr:rowOff>
    </xdr:to>
    <xdr:pic>
      <xdr:nvPicPr>
        <xdr:cNvPr id="64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02169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1340</xdr:row>
      <xdr:rowOff>279400</xdr:rowOff>
    </xdr:from>
    <xdr:to>
      <xdr:col>3</xdr:col>
      <xdr:colOff>196850</xdr:colOff>
      <xdr:row>1340</xdr:row>
      <xdr:rowOff>498475</xdr:rowOff>
    </xdr:to>
    <xdr:pic>
      <xdr:nvPicPr>
        <xdr:cNvPr id="64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2171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1340</xdr:row>
      <xdr:rowOff>257175</xdr:rowOff>
    </xdr:from>
    <xdr:to>
      <xdr:col>3</xdr:col>
      <xdr:colOff>514350</xdr:colOff>
      <xdr:row>1340</xdr:row>
      <xdr:rowOff>476250</xdr:rowOff>
    </xdr:to>
    <xdr:pic>
      <xdr:nvPicPr>
        <xdr:cNvPr id="64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2169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1347</xdr:row>
      <xdr:rowOff>279400</xdr:rowOff>
    </xdr:from>
    <xdr:to>
      <xdr:col>10</xdr:col>
      <xdr:colOff>196850</xdr:colOff>
      <xdr:row>1347</xdr:row>
      <xdr:rowOff>498475</xdr:rowOff>
    </xdr:to>
    <xdr:pic>
      <xdr:nvPicPr>
        <xdr:cNvPr id="64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2171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1347</xdr:row>
      <xdr:rowOff>257175</xdr:rowOff>
    </xdr:from>
    <xdr:to>
      <xdr:col>10</xdr:col>
      <xdr:colOff>514350</xdr:colOff>
      <xdr:row>1347</xdr:row>
      <xdr:rowOff>476250</xdr:rowOff>
    </xdr:to>
    <xdr:pic>
      <xdr:nvPicPr>
        <xdr:cNvPr id="64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02169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1347</xdr:row>
      <xdr:rowOff>279400</xdr:rowOff>
    </xdr:from>
    <xdr:to>
      <xdr:col>3</xdr:col>
      <xdr:colOff>196850</xdr:colOff>
      <xdr:row>1347</xdr:row>
      <xdr:rowOff>498475</xdr:rowOff>
    </xdr:to>
    <xdr:pic>
      <xdr:nvPicPr>
        <xdr:cNvPr id="64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2171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1347</xdr:row>
      <xdr:rowOff>257175</xdr:rowOff>
    </xdr:from>
    <xdr:to>
      <xdr:col>3</xdr:col>
      <xdr:colOff>514350</xdr:colOff>
      <xdr:row>1347</xdr:row>
      <xdr:rowOff>476250</xdr:rowOff>
    </xdr:to>
    <xdr:pic>
      <xdr:nvPicPr>
        <xdr:cNvPr id="64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2169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1351</xdr:row>
      <xdr:rowOff>279400</xdr:rowOff>
    </xdr:from>
    <xdr:to>
      <xdr:col>10</xdr:col>
      <xdr:colOff>196850</xdr:colOff>
      <xdr:row>1351</xdr:row>
      <xdr:rowOff>498475</xdr:rowOff>
    </xdr:to>
    <xdr:pic>
      <xdr:nvPicPr>
        <xdr:cNvPr id="64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2171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1351</xdr:row>
      <xdr:rowOff>257175</xdr:rowOff>
    </xdr:from>
    <xdr:to>
      <xdr:col>10</xdr:col>
      <xdr:colOff>514350</xdr:colOff>
      <xdr:row>1351</xdr:row>
      <xdr:rowOff>476250</xdr:rowOff>
    </xdr:to>
    <xdr:pic>
      <xdr:nvPicPr>
        <xdr:cNvPr id="64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02169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1351</xdr:row>
      <xdr:rowOff>279400</xdr:rowOff>
    </xdr:from>
    <xdr:to>
      <xdr:col>3</xdr:col>
      <xdr:colOff>196850</xdr:colOff>
      <xdr:row>1351</xdr:row>
      <xdr:rowOff>498475</xdr:rowOff>
    </xdr:to>
    <xdr:pic>
      <xdr:nvPicPr>
        <xdr:cNvPr id="64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2171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1351</xdr:row>
      <xdr:rowOff>257175</xdr:rowOff>
    </xdr:from>
    <xdr:to>
      <xdr:col>3</xdr:col>
      <xdr:colOff>514350</xdr:colOff>
      <xdr:row>1351</xdr:row>
      <xdr:rowOff>476250</xdr:rowOff>
    </xdr:to>
    <xdr:pic>
      <xdr:nvPicPr>
        <xdr:cNvPr id="64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2169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1361</xdr:row>
      <xdr:rowOff>279400</xdr:rowOff>
    </xdr:from>
    <xdr:to>
      <xdr:col>10</xdr:col>
      <xdr:colOff>196850</xdr:colOff>
      <xdr:row>1361</xdr:row>
      <xdr:rowOff>498475</xdr:rowOff>
    </xdr:to>
    <xdr:pic>
      <xdr:nvPicPr>
        <xdr:cNvPr id="64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4319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1361</xdr:row>
      <xdr:rowOff>257175</xdr:rowOff>
    </xdr:from>
    <xdr:to>
      <xdr:col>10</xdr:col>
      <xdr:colOff>514350</xdr:colOff>
      <xdr:row>1361</xdr:row>
      <xdr:rowOff>476250</xdr:rowOff>
    </xdr:to>
    <xdr:pic>
      <xdr:nvPicPr>
        <xdr:cNvPr id="64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04316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1361</xdr:row>
      <xdr:rowOff>279400</xdr:rowOff>
    </xdr:from>
    <xdr:to>
      <xdr:col>3</xdr:col>
      <xdr:colOff>196850</xdr:colOff>
      <xdr:row>1361</xdr:row>
      <xdr:rowOff>498475</xdr:rowOff>
    </xdr:to>
    <xdr:pic>
      <xdr:nvPicPr>
        <xdr:cNvPr id="64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4319219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1361</xdr:row>
      <xdr:rowOff>257175</xdr:rowOff>
    </xdr:from>
    <xdr:to>
      <xdr:col>3</xdr:col>
      <xdr:colOff>514350</xdr:colOff>
      <xdr:row>1361</xdr:row>
      <xdr:rowOff>476250</xdr:rowOff>
    </xdr:to>
    <xdr:pic>
      <xdr:nvPicPr>
        <xdr:cNvPr id="64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4316996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1368</xdr:row>
      <xdr:rowOff>279400</xdr:rowOff>
    </xdr:from>
    <xdr:to>
      <xdr:col>10</xdr:col>
      <xdr:colOff>196850</xdr:colOff>
      <xdr:row>1368</xdr:row>
      <xdr:rowOff>498475</xdr:rowOff>
    </xdr:to>
    <xdr:pic>
      <xdr:nvPicPr>
        <xdr:cNvPr id="64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536510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1368</xdr:row>
      <xdr:rowOff>257175</xdr:rowOff>
    </xdr:from>
    <xdr:to>
      <xdr:col>10</xdr:col>
      <xdr:colOff>514350</xdr:colOff>
      <xdr:row>1368</xdr:row>
      <xdr:rowOff>476250</xdr:rowOff>
    </xdr:to>
    <xdr:pic>
      <xdr:nvPicPr>
        <xdr:cNvPr id="64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05362879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1368</xdr:row>
      <xdr:rowOff>279400</xdr:rowOff>
    </xdr:from>
    <xdr:to>
      <xdr:col>3</xdr:col>
      <xdr:colOff>196850</xdr:colOff>
      <xdr:row>1368</xdr:row>
      <xdr:rowOff>498475</xdr:rowOff>
    </xdr:to>
    <xdr:pic>
      <xdr:nvPicPr>
        <xdr:cNvPr id="64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536510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1368</xdr:row>
      <xdr:rowOff>257175</xdr:rowOff>
    </xdr:from>
    <xdr:to>
      <xdr:col>3</xdr:col>
      <xdr:colOff>514350</xdr:colOff>
      <xdr:row>1368</xdr:row>
      <xdr:rowOff>476250</xdr:rowOff>
    </xdr:to>
    <xdr:pic>
      <xdr:nvPicPr>
        <xdr:cNvPr id="65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5362879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1375</xdr:row>
      <xdr:rowOff>279400</xdr:rowOff>
    </xdr:from>
    <xdr:to>
      <xdr:col>10</xdr:col>
      <xdr:colOff>196850</xdr:colOff>
      <xdr:row>1375</xdr:row>
      <xdr:rowOff>498475</xdr:rowOff>
    </xdr:to>
    <xdr:pic>
      <xdr:nvPicPr>
        <xdr:cNvPr id="65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536510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1375</xdr:row>
      <xdr:rowOff>257175</xdr:rowOff>
    </xdr:from>
    <xdr:to>
      <xdr:col>10</xdr:col>
      <xdr:colOff>514350</xdr:colOff>
      <xdr:row>1375</xdr:row>
      <xdr:rowOff>476250</xdr:rowOff>
    </xdr:to>
    <xdr:pic>
      <xdr:nvPicPr>
        <xdr:cNvPr id="65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05362879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1375</xdr:row>
      <xdr:rowOff>279400</xdr:rowOff>
    </xdr:from>
    <xdr:to>
      <xdr:col>3</xdr:col>
      <xdr:colOff>196850</xdr:colOff>
      <xdr:row>1375</xdr:row>
      <xdr:rowOff>498475</xdr:rowOff>
    </xdr:to>
    <xdr:pic>
      <xdr:nvPicPr>
        <xdr:cNvPr id="65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536510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1375</xdr:row>
      <xdr:rowOff>257175</xdr:rowOff>
    </xdr:from>
    <xdr:to>
      <xdr:col>3</xdr:col>
      <xdr:colOff>514350</xdr:colOff>
      <xdr:row>1375</xdr:row>
      <xdr:rowOff>476250</xdr:rowOff>
    </xdr:to>
    <xdr:pic>
      <xdr:nvPicPr>
        <xdr:cNvPr id="65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5362879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1379</xdr:row>
      <xdr:rowOff>279400</xdr:rowOff>
    </xdr:from>
    <xdr:to>
      <xdr:col>10</xdr:col>
      <xdr:colOff>196850</xdr:colOff>
      <xdr:row>1379</xdr:row>
      <xdr:rowOff>498475</xdr:rowOff>
    </xdr:to>
    <xdr:pic>
      <xdr:nvPicPr>
        <xdr:cNvPr id="65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536510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1379</xdr:row>
      <xdr:rowOff>257175</xdr:rowOff>
    </xdr:from>
    <xdr:to>
      <xdr:col>10</xdr:col>
      <xdr:colOff>514350</xdr:colOff>
      <xdr:row>1379</xdr:row>
      <xdr:rowOff>476250</xdr:rowOff>
    </xdr:to>
    <xdr:pic>
      <xdr:nvPicPr>
        <xdr:cNvPr id="65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05362879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1379</xdr:row>
      <xdr:rowOff>279400</xdr:rowOff>
    </xdr:from>
    <xdr:to>
      <xdr:col>3</xdr:col>
      <xdr:colOff>196850</xdr:colOff>
      <xdr:row>1379</xdr:row>
      <xdr:rowOff>498475</xdr:rowOff>
    </xdr:to>
    <xdr:pic>
      <xdr:nvPicPr>
        <xdr:cNvPr id="65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53651018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1379</xdr:row>
      <xdr:rowOff>257175</xdr:rowOff>
    </xdr:from>
    <xdr:to>
      <xdr:col>3</xdr:col>
      <xdr:colOff>514350</xdr:colOff>
      <xdr:row>1379</xdr:row>
      <xdr:rowOff>476250</xdr:rowOff>
    </xdr:to>
    <xdr:pic>
      <xdr:nvPicPr>
        <xdr:cNvPr id="65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53628793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1389</xdr:row>
      <xdr:rowOff>279400</xdr:rowOff>
    </xdr:from>
    <xdr:to>
      <xdr:col>10</xdr:col>
      <xdr:colOff>196850</xdr:colOff>
      <xdr:row>1389</xdr:row>
      <xdr:rowOff>498475</xdr:rowOff>
    </xdr:to>
    <xdr:pic>
      <xdr:nvPicPr>
        <xdr:cNvPr id="65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6483822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1389</xdr:row>
      <xdr:rowOff>257175</xdr:rowOff>
    </xdr:from>
    <xdr:to>
      <xdr:col>10</xdr:col>
      <xdr:colOff>514350</xdr:colOff>
      <xdr:row>1389</xdr:row>
      <xdr:rowOff>476250</xdr:rowOff>
    </xdr:to>
    <xdr:pic>
      <xdr:nvPicPr>
        <xdr:cNvPr id="65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06481599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1389</xdr:row>
      <xdr:rowOff>279400</xdr:rowOff>
    </xdr:from>
    <xdr:to>
      <xdr:col>3</xdr:col>
      <xdr:colOff>196850</xdr:colOff>
      <xdr:row>1389</xdr:row>
      <xdr:rowOff>498475</xdr:rowOff>
    </xdr:to>
    <xdr:pic>
      <xdr:nvPicPr>
        <xdr:cNvPr id="65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6483822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1389</xdr:row>
      <xdr:rowOff>257175</xdr:rowOff>
    </xdr:from>
    <xdr:to>
      <xdr:col>3</xdr:col>
      <xdr:colOff>514350</xdr:colOff>
      <xdr:row>1389</xdr:row>
      <xdr:rowOff>476250</xdr:rowOff>
    </xdr:to>
    <xdr:pic>
      <xdr:nvPicPr>
        <xdr:cNvPr id="65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6481599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1396</xdr:row>
      <xdr:rowOff>279400</xdr:rowOff>
    </xdr:from>
    <xdr:to>
      <xdr:col>10</xdr:col>
      <xdr:colOff>196850</xdr:colOff>
      <xdr:row>1396</xdr:row>
      <xdr:rowOff>498475</xdr:rowOff>
    </xdr:to>
    <xdr:pic>
      <xdr:nvPicPr>
        <xdr:cNvPr id="65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750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1396</xdr:row>
      <xdr:rowOff>257175</xdr:rowOff>
    </xdr:from>
    <xdr:to>
      <xdr:col>10</xdr:col>
      <xdr:colOff>514350</xdr:colOff>
      <xdr:row>1396</xdr:row>
      <xdr:rowOff>476250</xdr:rowOff>
    </xdr:to>
    <xdr:pic>
      <xdr:nvPicPr>
        <xdr:cNvPr id="65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07503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1396</xdr:row>
      <xdr:rowOff>279400</xdr:rowOff>
    </xdr:from>
    <xdr:to>
      <xdr:col>3</xdr:col>
      <xdr:colOff>196850</xdr:colOff>
      <xdr:row>1396</xdr:row>
      <xdr:rowOff>498475</xdr:rowOff>
    </xdr:to>
    <xdr:pic>
      <xdr:nvPicPr>
        <xdr:cNvPr id="65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0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1396</xdr:row>
      <xdr:rowOff>257175</xdr:rowOff>
    </xdr:from>
    <xdr:to>
      <xdr:col>3</xdr:col>
      <xdr:colOff>514350</xdr:colOff>
      <xdr:row>1396</xdr:row>
      <xdr:rowOff>476250</xdr:rowOff>
    </xdr:to>
    <xdr:pic>
      <xdr:nvPicPr>
        <xdr:cNvPr id="65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7503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1403</xdr:row>
      <xdr:rowOff>279400</xdr:rowOff>
    </xdr:from>
    <xdr:to>
      <xdr:col>10</xdr:col>
      <xdr:colOff>196850</xdr:colOff>
      <xdr:row>1403</xdr:row>
      <xdr:rowOff>498475</xdr:rowOff>
    </xdr:to>
    <xdr:pic>
      <xdr:nvPicPr>
        <xdr:cNvPr id="65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750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1403</xdr:row>
      <xdr:rowOff>257175</xdr:rowOff>
    </xdr:from>
    <xdr:to>
      <xdr:col>10</xdr:col>
      <xdr:colOff>514350</xdr:colOff>
      <xdr:row>1403</xdr:row>
      <xdr:rowOff>476250</xdr:rowOff>
    </xdr:to>
    <xdr:pic>
      <xdr:nvPicPr>
        <xdr:cNvPr id="65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07503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1403</xdr:row>
      <xdr:rowOff>279400</xdr:rowOff>
    </xdr:from>
    <xdr:to>
      <xdr:col>3</xdr:col>
      <xdr:colOff>196850</xdr:colOff>
      <xdr:row>1403</xdr:row>
      <xdr:rowOff>498475</xdr:rowOff>
    </xdr:to>
    <xdr:pic>
      <xdr:nvPicPr>
        <xdr:cNvPr id="65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0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1403</xdr:row>
      <xdr:rowOff>257175</xdr:rowOff>
    </xdr:from>
    <xdr:to>
      <xdr:col>3</xdr:col>
      <xdr:colOff>514350</xdr:colOff>
      <xdr:row>1403</xdr:row>
      <xdr:rowOff>476250</xdr:rowOff>
    </xdr:to>
    <xdr:pic>
      <xdr:nvPicPr>
        <xdr:cNvPr id="65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7503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1407</xdr:row>
      <xdr:rowOff>279400</xdr:rowOff>
    </xdr:from>
    <xdr:to>
      <xdr:col>10</xdr:col>
      <xdr:colOff>196850</xdr:colOff>
      <xdr:row>1407</xdr:row>
      <xdr:rowOff>498475</xdr:rowOff>
    </xdr:to>
    <xdr:pic>
      <xdr:nvPicPr>
        <xdr:cNvPr id="65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750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1407</xdr:row>
      <xdr:rowOff>257175</xdr:rowOff>
    </xdr:from>
    <xdr:to>
      <xdr:col>10</xdr:col>
      <xdr:colOff>514350</xdr:colOff>
      <xdr:row>1407</xdr:row>
      <xdr:rowOff>476250</xdr:rowOff>
    </xdr:to>
    <xdr:pic>
      <xdr:nvPicPr>
        <xdr:cNvPr id="65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07503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1407</xdr:row>
      <xdr:rowOff>279400</xdr:rowOff>
    </xdr:from>
    <xdr:to>
      <xdr:col>3</xdr:col>
      <xdr:colOff>196850</xdr:colOff>
      <xdr:row>1407</xdr:row>
      <xdr:rowOff>498475</xdr:rowOff>
    </xdr:to>
    <xdr:pic>
      <xdr:nvPicPr>
        <xdr:cNvPr id="65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75054253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1407</xdr:row>
      <xdr:rowOff>257175</xdr:rowOff>
    </xdr:from>
    <xdr:to>
      <xdr:col>3</xdr:col>
      <xdr:colOff>514350</xdr:colOff>
      <xdr:row>1407</xdr:row>
      <xdr:rowOff>476250</xdr:rowOff>
    </xdr:to>
    <xdr:pic>
      <xdr:nvPicPr>
        <xdr:cNvPr id="65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75032028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1417</xdr:row>
      <xdr:rowOff>279400</xdr:rowOff>
    </xdr:from>
    <xdr:to>
      <xdr:col>10</xdr:col>
      <xdr:colOff>196850</xdr:colOff>
      <xdr:row>1417</xdr:row>
      <xdr:rowOff>498475</xdr:rowOff>
    </xdr:to>
    <xdr:pic>
      <xdr:nvPicPr>
        <xdr:cNvPr id="65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867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1417</xdr:row>
      <xdr:rowOff>257175</xdr:rowOff>
    </xdr:from>
    <xdr:to>
      <xdr:col>10</xdr:col>
      <xdr:colOff>514350</xdr:colOff>
      <xdr:row>1417</xdr:row>
      <xdr:rowOff>476250</xdr:rowOff>
    </xdr:to>
    <xdr:pic>
      <xdr:nvPicPr>
        <xdr:cNvPr id="65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0867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1417</xdr:row>
      <xdr:rowOff>279400</xdr:rowOff>
    </xdr:from>
    <xdr:to>
      <xdr:col>3</xdr:col>
      <xdr:colOff>196850</xdr:colOff>
      <xdr:row>1417</xdr:row>
      <xdr:rowOff>498475</xdr:rowOff>
    </xdr:to>
    <xdr:pic>
      <xdr:nvPicPr>
        <xdr:cNvPr id="65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867644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1417</xdr:row>
      <xdr:rowOff>257175</xdr:rowOff>
    </xdr:from>
    <xdr:to>
      <xdr:col>3</xdr:col>
      <xdr:colOff>514350</xdr:colOff>
      <xdr:row>1417</xdr:row>
      <xdr:rowOff>476250</xdr:rowOff>
    </xdr:to>
    <xdr:pic>
      <xdr:nvPicPr>
        <xdr:cNvPr id="65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867421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1424</xdr:row>
      <xdr:rowOff>279400</xdr:rowOff>
    </xdr:from>
    <xdr:to>
      <xdr:col>10</xdr:col>
      <xdr:colOff>196850</xdr:colOff>
      <xdr:row>1424</xdr:row>
      <xdr:rowOff>498475</xdr:rowOff>
    </xdr:to>
    <xdr:pic>
      <xdr:nvPicPr>
        <xdr:cNvPr id="65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97503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1424</xdr:row>
      <xdr:rowOff>257175</xdr:rowOff>
    </xdr:from>
    <xdr:to>
      <xdr:col>10</xdr:col>
      <xdr:colOff>514350</xdr:colOff>
      <xdr:row>1424</xdr:row>
      <xdr:rowOff>476250</xdr:rowOff>
    </xdr:to>
    <xdr:pic>
      <xdr:nvPicPr>
        <xdr:cNvPr id="65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0974811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1424</xdr:row>
      <xdr:rowOff>279400</xdr:rowOff>
    </xdr:from>
    <xdr:to>
      <xdr:col>3</xdr:col>
      <xdr:colOff>196850</xdr:colOff>
      <xdr:row>1424</xdr:row>
      <xdr:rowOff>498475</xdr:rowOff>
    </xdr:to>
    <xdr:pic>
      <xdr:nvPicPr>
        <xdr:cNvPr id="65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97503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1424</xdr:row>
      <xdr:rowOff>257175</xdr:rowOff>
    </xdr:from>
    <xdr:to>
      <xdr:col>3</xdr:col>
      <xdr:colOff>514350</xdr:colOff>
      <xdr:row>1424</xdr:row>
      <xdr:rowOff>476250</xdr:rowOff>
    </xdr:to>
    <xdr:pic>
      <xdr:nvPicPr>
        <xdr:cNvPr id="65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974811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1431</xdr:row>
      <xdr:rowOff>279400</xdr:rowOff>
    </xdr:from>
    <xdr:to>
      <xdr:col>10</xdr:col>
      <xdr:colOff>196850</xdr:colOff>
      <xdr:row>1431</xdr:row>
      <xdr:rowOff>498475</xdr:rowOff>
    </xdr:to>
    <xdr:pic>
      <xdr:nvPicPr>
        <xdr:cNvPr id="65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097503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1431</xdr:row>
      <xdr:rowOff>257175</xdr:rowOff>
    </xdr:from>
    <xdr:to>
      <xdr:col>10</xdr:col>
      <xdr:colOff>514350</xdr:colOff>
      <xdr:row>1431</xdr:row>
      <xdr:rowOff>476250</xdr:rowOff>
    </xdr:to>
    <xdr:pic>
      <xdr:nvPicPr>
        <xdr:cNvPr id="65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0974811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1431</xdr:row>
      <xdr:rowOff>279400</xdr:rowOff>
    </xdr:from>
    <xdr:to>
      <xdr:col>3</xdr:col>
      <xdr:colOff>196850</xdr:colOff>
      <xdr:row>1431</xdr:row>
      <xdr:rowOff>498475</xdr:rowOff>
    </xdr:to>
    <xdr:pic>
      <xdr:nvPicPr>
        <xdr:cNvPr id="65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09750337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1431</xdr:row>
      <xdr:rowOff>257175</xdr:rowOff>
    </xdr:from>
    <xdr:to>
      <xdr:col>3</xdr:col>
      <xdr:colOff>514350</xdr:colOff>
      <xdr:row>1431</xdr:row>
      <xdr:rowOff>476250</xdr:rowOff>
    </xdr:to>
    <xdr:pic>
      <xdr:nvPicPr>
        <xdr:cNvPr id="65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09748114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1435</xdr:row>
      <xdr:rowOff>279400</xdr:rowOff>
    </xdr:from>
    <xdr:to>
      <xdr:col>10</xdr:col>
      <xdr:colOff>196850</xdr:colOff>
      <xdr:row>1435</xdr:row>
      <xdr:rowOff>498475</xdr:rowOff>
    </xdr:to>
    <xdr:pic>
      <xdr:nvPicPr>
        <xdr:cNvPr id="65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1108671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1435</xdr:row>
      <xdr:rowOff>257175</xdr:rowOff>
    </xdr:from>
    <xdr:to>
      <xdr:col>10</xdr:col>
      <xdr:colOff>514350</xdr:colOff>
      <xdr:row>1435</xdr:row>
      <xdr:rowOff>476250</xdr:rowOff>
    </xdr:to>
    <xdr:pic>
      <xdr:nvPicPr>
        <xdr:cNvPr id="65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1108649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1435</xdr:row>
      <xdr:rowOff>279400</xdr:rowOff>
    </xdr:from>
    <xdr:to>
      <xdr:col>3</xdr:col>
      <xdr:colOff>196850</xdr:colOff>
      <xdr:row>1435</xdr:row>
      <xdr:rowOff>498475</xdr:rowOff>
    </xdr:to>
    <xdr:pic>
      <xdr:nvPicPr>
        <xdr:cNvPr id="65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1108671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1435</xdr:row>
      <xdr:rowOff>257175</xdr:rowOff>
    </xdr:from>
    <xdr:to>
      <xdr:col>3</xdr:col>
      <xdr:colOff>514350</xdr:colOff>
      <xdr:row>1435</xdr:row>
      <xdr:rowOff>476250</xdr:rowOff>
    </xdr:to>
    <xdr:pic>
      <xdr:nvPicPr>
        <xdr:cNvPr id="65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1108649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569</xdr:row>
      <xdr:rowOff>279400</xdr:rowOff>
    </xdr:from>
    <xdr:to>
      <xdr:col>10</xdr:col>
      <xdr:colOff>196850</xdr:colOff>
      <xdr:row>569</xdr:row>
      <xdr:rowOff>498475</xdr:rowOff>
    </xdr:to>
    <xdr:pic>
      <xdr:nvPicPr>
        <xdr:cNvPr id="65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413234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569</xdr:row>
      <xdr:rowOff>257175</xdr:rowOff>
    </xdr:from>
    <xdr:to>
      <xdr:col>10</xdr:col>
      <xdr:colOff>514350</xdr:colOff>
      <xdr:row>569</xdr:row>
      <xdr:rowOff>476250</xdr:rowOff>
    </xdr:to>
    <xdr:pic>
      <xdr:nvPicPr>
        <xdr:cNvPr id="65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413212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569</xdr:row>
      <xdr:rowOff>279400</xdr:rowOff>
    </xdr:from>
    <xdr:to>
      <xdr:col>3</xdr:col>
      <xdr:colOff>196850</xdr:colOff>
      <xdr:row>569</xdr:row>
      <xdr:rowOff>498475</xdr:rowOff>
    </xdr:to>
    <xdr:pic>
      <xdr:nvPicPr>
        <xdr:cNvPr id="65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413234841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569</xdr:row>
      <xdr:rowOff>257175</xdr:rowOff>
    </xdr:from>
    <xdr:to>
      <xdr:col>3</xdr:col>
      <xdr:colOff>514350</xdr:colOff>
      <xdr:row>569</xdr:row>
      <xdr:rowOff>476250</xdr:rowOff>
    </xdr:to>
    <xdr:pic>
      <xdr:nvPicPr>
        <xdr:cNvPr id="65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413212616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576</xdr:row>
      <xdr:rowOff>279400</xdr:rowOff>
    </xdr:from>
    <xdr:to>
      <xdr:col>10</xdr:col>
      <xdr:colOff>196850</xdr:colOff>
      <xdr:row>576</xdr:row>
      <xdr:rowOff>498475</xdr:rowOff>
    </xdr:to>
    <xdr:pic>
      <xdr:nvPicPr>
        <xdr:cNvPr id="65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42348822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576</xdr:row>
      <xdr:rowOff>257175</xdr:rowOff>
    </xdr:from>
    <xdr:to>
      <xdr:col>10</xdr:col>
      <xdr:colOff>514350</xdr:colOff>
      <xdr:row>576</xdr:row>
      <xdr:rowOff>476250</xdr:rowOff>
    </xdr:to>
    <xdr:pic>
      <xdr:nvPicPr>
        <xdr:cNvPr id="65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42346599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576</xdr:row>
      <xdr:rowOff>279400</xdr:rowOff>
    </xdr:from>
    <xdr:to>
      <xdr:col>3</xdr:col>
      <xdr:colOff>196850</xdr:colOff>
      <xdr:row>576</xdr:row>
      <xdr:rowOff>498475</xdr:rowOff>
    </xdr:to>
    <xdr:pic>
      <xdr:nvPicPr>
        <xdr:cNvPr id="65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42348822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576</xdr:row>
      <xdr:rowOff>257175</xdr:rowOff>
    </xdr:from>
    <xdr:to>
      <xdr:col>3</xdr:col>
      <xdr:colOff>514350</xdr:colOff>
      <xdr:row>576</xdr:row>
      <xdr:rowOff>476250</xdr:rowOff>
    </xdr:to>
    <xdr:pic>
      <xdr:nvPicPr>
        <xdr:cNvPr id="65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42346599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583</xdr:row>
      <xdr:rowOff>279400</xdr:rowOff>
    </xdr:from>
    <xdr:to>
      <xdr:col>10</xdr:col>
      <xdr:colOff>196850</xdr:colOff>
      <xdr:row>583</xdr:row>
      <xdr:rowOff>498475</xdr:rowOff>
    </xdr:to>
    <xdr:pic>
      <xdr:nvPicPr>
        <xdr:cNvPr id="65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42348822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583</xdr:row>
      <xdr:rowOff>257175</xdr:rowOff>
    </xdr:from>
    <xdr:to>
      <xdr:col>10</xdr:col>
      <xdr:colOff>514350</xdr:colOff>
      <xdr:row>583</xdr:row>
      <xdr:rowOff>476250</xdr:rowOff>
    </xdr:to>
    <xdr:pic>
      <xdr:nvPicPr>
        <xdr:cNvPr id="65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42346599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583</xdr:row>
      <xdr:rowOff>279400</xdr:rowOff>
    </xdr:from>
    <xdr:to>
      <xdr:col>3</xdr:col>
      <xdr:colOff>196850</xdr:colOff>
      <xdr:row>583</xdr:row>
      <xdr:rowOff>498475</xdr:rowOff>
    </xdr:to>
    <xdr:pic>
      <xdr:nvPicPr>
        <xdr:cNvPr id="65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42348822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583</xdr:row>
      <xdr:rowOff>257175</xdr:rowOff>
    </xdr:from>
    <xdr:to>
      <xdr:col>3</xdr:col>
      <xdr:colOff>514350</xdr:colOff>
      <xdr:row>583</xdr:row>
      <xdr:rowOff>476250</xdr:rowOff>
    </xdr:to>
    <xdr:pic>
      <xdr:nvPicPr>
        <xdr:cNvPr id="65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42346599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587</xdr:row>
      <xdr:rowOff>279400</xdr:rowOff>
    </xdr:from>
    <xdr:to>
      <xdr:col>10</xdr:col>
      <xdr:colOff>196850</xdr:colOff>
      <xdr:row>587</xdr:row>
      <xdr:rowOff>498475</xdr:rowOff>
    </xdr:to>
    <xdr:pic>
      <xdr:nvPicPr>
        <xdr:cNvPr id="65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8850" y="42348822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587</xdr:row>
      <xdr:rowOff>257175</xdr:rowOff>
    </xdr:from>
    <xdr:to>
      <xdr:col>10</xdr:col>
      <xdr:colOff>514350</xdr:colOff>
      <xdr:row>587</xdr:row>
      <xdr:rowOff>476250</xdr:rowOff>
    </xdr:to>
    <xdr:pic>
      <xdr:nvPicPr>
        <xdr:cNvPr id="65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17775" y="42346599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587</xdr:row>
      <xdr:rowOff>279400</xdr:rowOff>
    </xdr:from>
    <xdr:to>
      <xdr:col>3</xdr:col>
      <xdr:colOff>196850</xdr:colOff>
      <xdr:row>587</xdr:row>
      <xdr:rowOff>498475</xdr:rowOff>
    </xdr:to>
    <xdr:pic>
      <xdr:nvPicPr>
        <xdr:cNvPr id="65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0909" y="42348822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587</xdr:row>
      <xdr:rowOff>257175</xdr:rowOff>
    </xdr:from>
    <xdr:to>
      <xdr:col>3</xdr:col>
      <xdr:colOff>514350</xdr:colOff>
      <xdr:row>587</xdr:row>
      <xdr:rowOff>476250</xdr:rowOff>
    </xdr:to>
    <xdr:pic>
      <xdr:nvPicPr>
        <xdr:cNvPr id="65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9834" y="42346599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1352550</xdr:colOff>
      <xdr:row>18</xdr:row>
      <xdr:rowOff>228600</xdr:rowOff>
    </xdr:from>
    <xdr:to>
      <xdr:col>2</xdr:col>
      <xdr:colOff>1543050</xdr:colOff>
      <xdr:row>18</xdr:row>
      <xdr:rowOff>447675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89535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1971675</xdr:colOff>
      <xdr:row>18</xdr:row>
      <xdr:rowOff>257175</xdr:rowOff>
    </xdr:from>
    <xdr:to>
      <xdr:col>2</xdr:col>
      <xdr:colOff>2190750</xdr:colOff>
      <xdr:row>18</xdr:row>
      <xdr:rowOff>476250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38550" y="89820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1390650</xdr:colOff>
      <xdr:row>18</xdr:row>
      <xdr:rowOff>228600</xdr:rowOff>
    </xdr:from>
    <xdr:to>
      <xdr:col>2</xdr:col>
      <xdr:colOff>1581150</xdr:colOff>
      <xdr:row>19</xdr:row>
      <xdr:rowOff>0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895350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1971675</xdr:colOff>
      <xdr:row>18</xdr:row>
      <xdr:rowOff>257175</xdr:rowOff>
    </xdr:from>
    <xdr:to>
      <xdr:col>2</xdr:col>
      <xdr:colOff>2190750</xdr:colOff>
      <xdr:row>18</xdr:row>
      <xdr:rowOff>476250</xdr:rowOff>
    </xdr:to>
    <xdr:pic>
      <xdr:nvPicPr>
        <xdr:cNvPr id="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38550" y="89820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1352550</xdr:colOff>
      <xdr:row>18</xdr:row>
      <xdr:rowOff>228600</xdr:rowOff>
    </xdr:from>
    <xdr:to>
      <xdr:col>2</xdr:col>
      <xdr:colOff>1543050</xdr:colOff>
      <xdr:row>18</xdr:row>
      <xdr:rowOff>447675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89535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1971675</xdr:colOff>
      <xdr:row>18</xdr:row>
      <xdr:rowOff>257175</xdr:rowOff>
    </xdr:from>
    <xdr:to>
      <xdr:col>2</xdr:col>
      <xdr:colOff>2190750</xdr:colOff>
      <xdr:row>18</xdr:row>
      <xdr:rowOff>476250</xdr:rowOff>
    </xdr:to>
    <xdr:pic>
      <xdr:nvPicPr>
        <xdr:cNvPr id="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38550" y="89820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262</xdr:row>
      <xdr:rowOff>0</xdr:rowOff>
    </xdr:from>
    <xdr:to>
      <xdr:col>3</xdr:col>
      <xdr:colOff>196850</xdr:colOff>
      <xdr:row>262</xdr:row>
      <xdr:rowOff>0</xdr:rowOff>
    </xdr:to>
    <xdr:pic>
      <xdr:nvPicPr>
        <xdr:cNvPr id="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4900" y="1889379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71</xdr:row>
      <xdr:rowOff>279400</xdr:rowOff>
    </xdr:from>
    <xdr:to>
      <xdr:col>3</xdr:col>
      <xdr:colOff>196850</xdr:colOff>
      <xdr:row>71</xdr:row>
      <xdr:rowOff>498475</xdr:rowOff>
    </xdr:to>
    <xdr:pic>
      <xdr:nvPicPr>
        <xdr:cNvPr id="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4900" y="39751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71</xdr:row>
      <xdr:rowOff>257175</xdr:rowOff>
    </xdr:from>
    <xdr:to>
      <xdr:col>3</xdr:col>
      <xdr:colOff>514350</xdr:colOff>
      <xdr:row>71</xdr:row>
      <xdr:rowOff>476250</xdr:rowOff>
    </xdr:to>
    <xdr:pic>
      <xdr:nvPicPr>
        <xdr:cNvPr id="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3825" y="39728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119</xdr:row>
      <xdr:rowOff>279400</xdr:rowOff>
    </xdr:from>
    <xdr:to>
      <xdr:col>3</xdr:col>
      <xdr:colOff>196850</xdr:colOff>
      <xdr:row>119</xdr:row>
      <xdr:rowOff>498475</xdr:rowOff>
    </xdr:to>
    <xdr:pic>
      <xdr:nvPicPr>
        <xdr:cNvPr id="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4900" y="6676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119</xdr:row>
      <xdr:rowOff>257175</xdr:rowOff>
    </xdr:from>
    <xdr:to>
      <xdr:col>3</xdr:col>
      <xdr:colOff>514350</xdr:colOff>
      <xdr:row>119</xdr:row>
      <xdr:rowOff>476250</xdr:rowOff>
    </xdr:to>
    <xdr:pic>
      <xdr:nvPicPr>
        <xdr:cNvPr id="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3825" y="66741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140</xdr:row>
      <xdr:rowOff>279400</xdr:rowOff>
    </xdr:from>
    <xdr:to>
      <xdr:col>3</xdr:col>
      <xdr:colOff>196850</xdr:colOff>
      <xdr:row>140</xdr:row>
      <xdr:rowOff>498475</xdr:rowOff>
    </xdr:to>
    <xdr:pic>
      <xdr:nvPicPr>
        <xdr:cNvPr id="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4900" y="85823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140</xdr:row>
      <xdr:rowOff>257175</xdr:rowOff>
    </xdr:from>
    <xdr:to>
      <xdr:col>3</xdr:col>
      <xdr:colOff>514350</xdr:colOff>
      <xdr:row>140</xdr:row>
      <xdr:rowOff>476250</xdr:rowOff>
    </xdr:to>
    <xdr:pic>
      <xdr:nvPicPr>
        <xdr:cNvPr id="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3825" y="85801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153</xdr:row>
      <xdr:rowOff>279400</xdr:rowOff>
    </xdr:from>
    <xdr:to>
      <xdr:col>3</xdr:col>
      <xdr:colOff>196850</xdr:colOff>
      <xdr:row>153</xdr:row>
      <xdr:rowOff>498475</xdr:rowOff>
    </xdr:to>
    <xdr:pic>
      <xdr:nvPicPr>
        <xdr:cNvPr id="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4900" y="98205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153</xdr:row>
      <xdr:rowOff>257175</xdr:rowOff>
    </xdr:from>
    <xdr:to>
      <xdr:col>3</xdr:col>
      <xdr:colOff>514350</xdr:colOff>
      <xdr:row>153</xdr:row>
      <xdr:rowOff>476250</xdr:rowOff>
    </xdr:to>
    <xdr:pic>
      <xdr:nvPicPr>
        <xdr:cNvPr id="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3825" y="981837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4900" y="119989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178</xdr:row>
      <xdr:rowOff>257175</xdr:rowOff>
    </xdr:from>
    <xdr:to>
      <xdr:col>3</xdr:col>
      <xdr:colOff>514350</xdr:colOff>
      <xdr:row>178</xdr:row>
      <xdr:rowOff>476250</xdr:rowOff>
    </xdr:to>
    <xdr:pic>
      <xdr:nvPicPr>
        <xdr:cNvPr id="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3825" y="119967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211</xdr:row>
      <xdr:rowOff>279400</xdr:rowOff>
    </xdr:from>
    <xdr:to>
      <xdr:col>3</xdr:col>
      <xdr:colOff>196850</xdr:colOff>
      <xdr:row>211</xdr:row>
      <xdr:rowOff>498475</xdr:rowOff>
    </xdr:to>
    <xdr:pic>
      <xdr:nvPicPr>
        <xdr:cNvPr id="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4900" y="151098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211</xdr:row>
      <xdr:rowOff>257175</xdr:rowOff>
    </xdr:from>
    <xdr:to>
      <xdr:col>3</xdr:col>
      <xdr:colOff>514350</xdr:colOff>
      <xdr:row>211</xdr:row>
      <xdr:rowOff>476250</xdr:rowOff>
    </xdr:to>
    <xdr:pic>
      <xdr:nvPicPr>
        <xdr:cNvPr id="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3825" y="151076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252</xdr:row>
      <xdr:rowOff>279400</xdr:rowOff>
    </xdr:from>
    <xdr:to>
      <xdr:col>3</xdr:col>
      <xdr:colOff>196850</xdr:colOff>
      <xdr:row>252</xdr:row>
      <xdr:rowOff>498475</xdr:rowOff>
    </xdr:to>
    <xdr:pic>
      <xdr:nvPicPr>
        <xdr:cNvPr id="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4900" y="180435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252</xdr:row>
      <xdr:rowOff>257175</xdr:rowOff>
    </xdr:from>
    <xdr:to>
      <xdr:col>3</xdr:col>
      <xdr:colOff>514350</xdr:colOff>
      <xdr:row>252</xdr:row>
      <xdr:rowOff>476250</xdr:rowOff>
    </xdr:to>
    <xdr:pic>
      <xdr:nvPicPr>
        <xdr:cNvPr id="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3825" y="180413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261</xdr:row>
      <xdr:rowOff>279400</xdr:rowOff>
    </xdr:from>
    <xdr:to>
      <xdr:col>3</xdr:col>
      <xdr:colOff>196850</xdr:colOff>
      <xdr:row>261</xdr:row>
      <xdr:rowOff>498475</xdr:rowOff>
    </xdr:to>
    <xdr:pic>
      <xdr:nvPicPr>
        <xdr:cNvPr id="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4900" y="18865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261</xdr:row>
      <xdr:rowOff>257175</xdr:rowOff>
    </xdr:from>
    <xdr:to>
      <xdr:col>3</xdr:col>
      <xdr:colOff>514350</xdr:colOff>
      <xdr:row>261</xdr:row>
      <xdr:rowOff>476250</xdr:rowOff>
    </xdr:to>
    <xdr:pic>
      <xdr:nvPicPr>
        <xdr:cNvPr id="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3825" y="188633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71</xdr:row>
      <xdr:rowOff>279400</xdr:rowOff>
    </xdr:from>
    <xdr:to>
      <xdr:col>10</xdr:col>
      <xdr:colOff>196850</xdr:colOff>
      <xdr:row>71</xdr:row>
      <xdr:rowOff>498475</xdr:rowOff>
    </xdr:to>
    <xdr:pic>
      <xdr:nvPicPr>
        <xdr:cNvPr id="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60350" y="39751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71</xdr:row>
      <xdr:rowOff>257175</xdr:rowOff>
    </xdr:from>
    <xdr:to>
      <xdr:col>10</xdr:col>
      <xdr:colOff>514350</xdr:colOff>
      <xdr:row>71</xdr:row>
      <xdr:rowOff>476250</xdr:rowOff>
    </xdr:to>
    <xdr:pic>
      <xdr:nvPicPr>
        <xdr:cNvPr id="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49275" y="397287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119</xdr:row>
      <xdr:rowOff>279400</xdr:rowOff>
    </xdr:from>
    <xdr:to>
      <xdr:col>10</xdr:col>
      <xdr:colOff>196850</xdr:colOff>
      <xdr:row>119</xdr:row>
      <xdr:rowOff>498475</xdr:rowOff>
    </xdr:to>
    <xdr:pic>
      <xdr:nvPicPr>
        <xdr:cNvPr id="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60350" y="66763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119</xdr:row>
      <xdr:rowOff>257175</xdr:rowOff>
    </xdr:from>
    <xdr:to>
      <xdr:col>10</xdr:col>
      <xdr:colOff>514350</xdr:colOff>
      <xdr:row>119</xdr:row>
      <xdr:rowOff>476250</xdr:rowOff>
    </xdr:to>
    <xdr:pic>
      <xdr:nvPicPr>
        <xdr:cNvPr id="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49275" y="66741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140</xdr:row>
      <xdr:rowOff>279400</xdr:rowOff>
    </xdr:from>
    <xdr:to>
      <xdr:col>10</xdr:col>
      <xdr:colOff>196850</xdr:colOff>
      <xdr:row>140</xdr:row>
      <xdr:rowOff>498475</xdr:rowOff>
    </xdr:to>
    <xdr:pic>
      <xdr:nvPicPr>
        <xdr:cNvPr id="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60350" y="858234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140</xdr:row>
      <xdr:rowOff>257175</xdr:rowOff>
    </xdr:from>
    <xdr:to>
      <xdr:col>10</xdr:col>
      <xdr:colOff>514350</xdr:colOff>
      <xdr:row>140</xdr:row>
      <xdr:rowOff>476250</xdr:rowOff>
    </xdr:to>
    <xdr:pic>
      <xdr:nvPicPr>
        <xdr:cNvPr id="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49275" y="85801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153</xdr:row>
      <xdr:rowOff>279400</xdr:rowOff>
    </xdr:from>
    <xdr:to>
      <xdr:col>10</xdr:col>
      <xdr:colOff>196850</xdr:colOff>
      <xdr:row>153</xdr:row>
      <xdr:rowOff>498475</xdr:rowOff>
    </xdr:to>
    <xdr:pic>
      <xdr:nvPicPr>
        <xdr:cNvPr id="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60350" y="982059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153</xdr:row>
      <xdr:rowOff>257175</xdr:rowOff>
    </xdr:from>
    <xdr:to>
      <xdr:col>10</xdr:col>
      <xdr:colOff>514350</xdr:colOff>
      <xdr:row>153</xdr:row>
      <xdr:rowOff>476250</xdr:rowOff>
    </xdr:to>
    <xdr:pic>
      <xdr:nvPicPr>
        <xdr:cNvPr id="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49275" y="981837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60350" y="1199896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178</xdr:row>
      <xdr:rowOff>257175</xdr:rowOff>
    </xdr:from>
    <xdr:to>
      <xdr:col>10</xdr:col>
      <xdr:colOff>514350</xdr:colOff>
      <xdr:row>178</xdr:row>
      <xdr:rowOff>476250</xdr:rowOff>
    </xdr:to>
    <xdr:pic>
      <xdr:nvPicPr>
        <xdr:cNvPr id="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49275" y="119967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211</xdr:row>
      <xdr:rowOff>279400</xdr:rowOff>
    </xdr:from>
    <xdr:to>
      <xdr:col>10</xdr:col>
      <xdr:colOff>196850</xdr:colOff>
      <xdr:row>211</xdr:row>
      <xdr:rowOff>498475</xdr:rowOff>
    </xdr:to>
    <xdr:pic>
      <xdr:nvPicPr>
        <xdr:cNvPr id="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60350" y="151098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211</xdr:row>
      <xdr:rowOff>257175</xdr:rowOff>
    </xdr:from>
    <xdr:to>
      <xdr:col>10</xdr:col>
      <xdr:colOff>514350</xdr:colOff>
      <xdr:row>211</xdr:row>
      <xdr:rowOff>476250</xdr:rowOff>
    </xdr:to>
    <xdr:pic>
      <xdr:nvPicPr>
        <xdr:cNvPr id="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49275" y="151076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252</xdr:row>
      <xdr:rowOff>279400</xdr:rowOff>
    </xdr:from>
    <xdr:to>
      <xdr:col>10</xdr:col>
      <xdr:colOff>196850</xdr:colOff>
      <xdr:row>252</xdr:row>
      <xdr:rowOff>498475</xdr:rowOff>
    </xdr:to>
    <xdr:pic>
      <xdr:nvPicPr>
        <xdr:cNvPr id="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60350" y="1804352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252</xdr:row>
      <xdr:rowOff>257175</xdr:rowOff>
    </xdr:from>
    <xdr:to>
      <xdr:col>10</xdr:col>
      <xdr:colOff>514350</xdr:colOff>
      <xdr:row>252</xdr:row>
      <xdr:rowOff>476250</xdr:rowOff>
    </xdr:to>
    <xdr:pic>
      <xdr:nvPicPr>
        <xdr:cNvPr id="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49275" y="180413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261</xdr:row>
      <xdr:rowOff>279400</xdr:rowOff>
    </xdr:from>
    <xdr:to>
      <xdr:col>10</xdr:col>
      <xdr:colOff>196850</xdr:colOff>
      <xdr:row>261</xdr:row>
      <xdr:rowOff>498475</xdr:rowOff>
    </xdr:to>
    <xdr:pic>
      <xdr:nvPicPr>
        <xdr:cNvPr id="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60350" y="188655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261</xdr:row>
      <xdr:rowOff>257175</xdr:rowOff>
    </xdr:from>
    <xdr:to>
      <xdr:col>10</xdr:col>
      <xdr:colOff>514350</xdr:colOff>
      <xdr:row>261</xdr:row>
      <xdr:rowOff>476250</xdr:rowOff>
    </xdr:to>
    <xdr:pic>
      <xdr:nvPicPr>
        <xdr:cNvPr id="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49275" y="188633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59</xdr:row>
      <xdr:rowOff>228600</xdr:rowOff>
    </xdr:from>
    <xdr:to>
      <xdr:col>3</xdr:col>
      <xdr:colOff>260350</xdr:colOff>
      <xdr:row>59</xdr:row>
      <xdr:rowOff>447675</xdr:rowOff>
    </xdr:to>
    <xdr:pic>
      <xdr:nvPicPr>
        <xdr:cNvPr id="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0725" y="2076926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59</xdr:row>
      <xdr:rowOff>231775</xdr:rowOff>
    </xdr:from>
    <xdr:to>
      <xdr:col>3</xdr:col>
      <xdr:colOff>539750</xdr:colOff>
      <xdr:row>59</xdr:row>
      <xdr:rowOff>450850</xdr:rowOff>
    </xdr:to>
    <xdr:pic>
      <xdr:nvPicPr>
        <xdr:cNvPr id="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1550" y="2076958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59</xdr:row>
      <xdr:rowOff>228600</xdr:rowOff>
    </xdr:from>
    <xdr:to>
      <xdr:col>10</xdr:col>
      <xdr:colOff>260350</xdr:colOff>
      <xdr:row>59</xdr:row>
      <xdr:rowOff>447675</xdr:rowOff>
    </xdr:to>
    <xdr:pic>
      <xdr:nvPicPr>
        <xdr:cNvPr id="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5675" y="2076926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59</xdr:row>
      <xdr:rowOff>231775</xdr:rowOff>
    </xdr:from>
    <xdr:to>
      <xdr:col>10</xdr:col>
      <xdr:colOff>539750</xdr:colOff>
      <xdr:row>59</xdr:row>
      <xdr:rowOff>450850</xdr:rowOff>
    </xdr:to>
    <xdr:pic>
      <xdr:nvPicPr>
        <xdr:cNvPr id="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36500" y="2076958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59</xdr:row>
      <xdr:rowOff>228600</xdr:rowOff>
    </xdr:from>
    <xdr:to>
      <xdr:col>3</xdr:col>
      <xdr:colOff>260350</xdr:colOff>
      <xdr:row>59</xdr:row>
      <xdr:rowOff>447675</xdr:rowOff>
    </xdr:to>
    <xdr:pic>
      <xdr:nvPicPr>
        <xdr:cNvPr id="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0725" y="2076926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59</xdr:row>
      <xdr:rowOff>231775</xdr:rowOff>
    </xdr:from>
    <xdr:to>
      <xdr:col>3</xdr:col>
      <xdr:colOff>539750</xdr:colOff>
      <xdr:row>59</xdr:row>
      <xdr:rowOff>450850</xdr:rowOff>
    </xdr:to>
    <xdr:pic>
      <xdr:nvPicPr>
        <xdr:cNvPr id="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1550" y="2076958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59</xdr:row>
      <xdr:rowOff>228600</xdr:rowOff>
    </xdr:from>
    <xdr:to>
      <xdr:col>3</xdr:col>
      <xdr:colOff>260350</xdr:colOff>
      <xdr:row>59</xdr:row>
      <xdr:rowOff>447675</xdr:rowOff>
    </xdr:to>
    <xdr:pic>
      <xdr:nvPicPr>
        <xdr:cNvPr id="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0725" y="2076926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59</xdr:row>
      <xdr:rowOff>231775</xdr:rowOff>
    </xdr:from>
    <xdr:to>
      <xdr:col>3</xdr:col>
      <xdr:colOff>539750</xdr:colOff>
      <xdr:row>59</xdr:row>
      <xdr:rowOff>450850</xdr:rowOff>
    </xdr:to>
    <xdr:pic>
      <xdr:nvPicPr>
        <xdr:cNvPr id="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1550" y="2076958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59</xdr:row>
      <xdr:rowOff>228600</xdr:rowOff>
    </xdr:from>
    <xdr:to>
      <xdr:col>10</xdr:col>
      <xdr:colOff>260350</xdr:colOff>
      <xdr:row>59</xdr:row>
      <xdr:rowOff>447675</xdr:rowOff>
    </xdr:to>
    <xdr:pic>
      <xdr:nvPicPr>
        <xdr:cNvPr id="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5675" y="2076926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59</xdr:row>
      <xdr:rowOff>231775</xdr:rowOff>
    </xdr:from>
    <xdr:to>
      <xdr:col>10</xdr:col>
      <xdr:colOff>539750</xdr:colOff>
      <xdr:row>59</xdr:row>
      <xdr:rowOff>450850</xdr:rowOff>
    </xdr:to>
    <xdr:pic>
      <xdr:nvPicPr>
        <xdr:cNvPr id="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36500" y="2076958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59</xdr:row>
      <xdr:rowOff>228600</xdr:rowOff>
    </xdr:from>
    <xdr:to>
      <xdr:col>3</xdr:col>
      <xdr:colOff>260350</xdr:colOff>
      <xdr:row>59</xdr:row>
      <xdr:rowOff>447675</xdr:rowOff>
    </xdr:to>
    <xdr:pic>
      <xdr:nvPicPr>
        <xdr:cNvPr id="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0725" y="2076926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59</xdr:row>
      <xdr:rowOff>231775</xdr:rowOff>
    </xdr:from>
    <xdr:to>
      <xdr:col>3</xdr:col>
      <xdr:colOff>539750</xdr:colOff>
      <xdr:row>59</xdr:row>
      <xdr:rowOff>450850</xdr:rowOff>
    </xdr:to>
    <xdr:pic>
      <xdr:nvPicPr>
        <xdr:cNvPr id="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1550" y="2076958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59</xdr:row>
      <xdr:rowOff>228600</xdr:rowOff>
    </xdr:from>
    <xdr:to>
      <xdr:col>10</xdr:col>
      <xdr:colOff>260350</xdr:colOff>
      <xdr:row>59</xdr:row>
      <xdr:rowOff>447675</xdr:rowOff>
    </xdr:to>
    <xdr:pic>
      <xdr:nvPicPr>
        <xdr:cNvPr id="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5675" y="2076926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59</xdr:row>
      <xdr:rowOff>231775</xdr:rowOff>
    </xdr:from>
    <xdr:to>
      <xdr:col>10</xdr:col>
      <xdr:colOff>539750</xdr:colOff>
      <xdr:row>59</xdr:row>
      <xdr:rowOff>450850</xdr:rowOff>
    </xdr:to>
    <xdr:pic>
      <xdr:nvPicPr>
        <xdr:cNvPr id="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36500" y="2076958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</xdr:row>
      <xdr:rowOff>228600</xdr:rowOff>
    </xdr:from>
    <xdr:to>
      <xdr:col>3</xdr:col>
      <xdr:colOff>260350</xdr:colOff>
      <xdr:row>14</xdr:row>
      <xdr:rowOff>447675</xdr:rowOff>
    </xdr:to>
    <xdr:pic>
      <xdr:nvPicPr>
        <xdr:cNvPr id="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0725" y="80486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</xdr:row>
      <xdr:rowOff>231775</xdr:rowOff>
    </xdr:from>
    <xdr:to>
      <xdr:col>3</xdr:col>
      <xdr:colOff>539750</xdr:colOff>
      <xdr:row>14</xdr:row>
      <xdr:rowOff>450850</xdr:rowOff>
    </xdr:to>
    <xdr:pic>
      <xdr:nvPicPr>
        <xdr:cNvPr id="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1550" y="80518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</xdr:row>
      <xdr:rowOff>228600</xdr:rowOff>
    </xdr:from>
    <xdr:to>
      <xdr:col>10</xdr:col>
      <xdr:colOff>260350</xdr:colOff>
      <xdr:row>14</xdr:row>
      <xdr:rowOff>447675</xdr:rowOff>
    </xdr:to>
    <xdr:pic>
      <xdr:nvPicPr>
        <xdr:cNvPr id="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5675" y="80486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</xdr:row>
      <xdr:rowOff>231775</xdr:rowOff>
    </xdr:from>
    <xdr:to>
      <xdr:col>10</xdr:col>
      <xdr:colOff>539750</xdr:colOff>
      <xdr:row>14</xdr:row>
      <xdr:rowOff>450850</xdr:rowOff>
    </xdr:to>
    <xdr:pic>
      <xdr:nvPicPr>
        <xdr:cNvPr id="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36500" y="80518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</xdr:row>
      <xdr:rowOff>228600</xdr:rowOff>
    </xdr:from>
    <xdr:to>
      <xdr:col>3</xdr:col>
      <xdr:colOff>260350</xdr:colOff>
      <xdr:row>18</xdr:row>
      <xdr:rowOff>447675</xdr:rowOff>
    </xdr:to>
    <xdr:pic>
      <xdr:nvPicPr>
        <xdr:cNvPr id="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58849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</xdr:row>
      <xdr:rowOff>231775</xdr:rowOff>
    </xdr:from>
    <xdr:to>
      <xdr:col>3</xdr:col>
      <xdr:colOff>539750</xdr:colOff>
      <xdr:row>18</xdr:row>
      <xdr:rowOff>450850</xdr:rowOff>
    </xdr:to>
    <xdr:pic>
      <xdr:nvPicPr>
        <xdr:cNvPr id="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58881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</xdr:row>
      <xdr:rowOff>228600</xdr:rowOff>
    </xdr:from>
    <xdr:to>
      <xdr:col>10</xdr:col>
      <xdr:colOff>260350</xdr:colOff>
      <xdr:row>18</xdr:row>
      <xdr:rowOff>447675</xdr:rowOff>
    </xdr:to>
    <xdr:pic>
      <xdr:nvPicPr>
        <xdr:cNvPr id="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58849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</xdr:row>
      <xdr:rowOff>231775</xdr:rowOff>
    </xdr:from>
    <xdr:to>
      <xdr:col>10</xdr:col>
      <xdr:colOff>539750</xdr:colOff>
      <xdr:row>18</xdr:row>
      <xdr:rowOff>450850</xdr:rowOff>
    </xdr:to>
    <xdr:pic>
      <xdr:nvPicPr>
        <xdr:cNvPr id="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58881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</xdr:row>
      <xdr:rowOff>228600</xdr:rowOff>
    </xdr:from>
    <xdr:to>
      <xdr:col>3</xdr:col>
      <xdr:colOff>260350</xdr:colOff>
      <xdr:row>18</xdr:row>
      <xdr:rowOff>447675</xdr:rowOff>
    </xdr:to>
    <xdr:pic>
      <xdr:nvPicPr>
        <xdr:cNvPr id="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58849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</xdr:row>
      <xdr:rowOff>231775</xdr:rowOff>
    </xdr:from>
    <xdr:to>
      <xdr:col>3</xdr:col>
      <xdr:colOff>539750</xdr:colOff>
      <xdr:row>18</xdr:row>
      <xdr:rowOff>450850</xdr:rowOff>
    </xdr:to>
    <xdr:pic>
      <xdr:nvPicPr>
        <xdr:cNvPr id="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58881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</xdr:row>
      <xdr:rowOff>228600</xdr:rowOff>
    </xdr:from>
    <xdr:to>
      <xdr:col>10</xdr:col>
      <xdr:colOff>260350</xdr:colOff>
      <xdr:row>18</xdr:row>
      <xdr:rowOff>447675</xdr:rowOff>
    </xdr:to>
    <xdr:pic>
      <xdr:nvPicPr>
        <xdr:cNvPr id="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58849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</xdr:row>
      <xdr:rowOff>231775</xdr:rowOff>
    </xdr:from>
    <xdr:to>
      <xdr:col>10</xdr:col>
      <xdr:colOff>539750</xdr:colOff>
      <xdr:row>18</xdr:row>
      <xdr:rowOff>450850</xdr:rowOff>
    </xdr:to>
    <xdr:pic>
      <xdr:nvPicPr>
        <xdr:cNvPr id="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58881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</xdr:row>
      <xdr:rowOff>228600</xdr:rowOff>
    </xdr:from>
    <xdr:to>
      <xdr:col>3</xdr:col>
      <xdr:colOff>260350</xdr:colOff>
      <xdr:row>22</xdr:row>
      <xdr:rowOff>447675</xdr:rowOff>
    </xdr:to>
    <xdr:pic>
      <xdr:nvPicPr>
        <xdr:cNvPr id="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58849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</xdr:row>
      <xdr:rowOff>231775</xdr:rowOff>
    </xdr:from>
    <xdr:to>
      <xdr:col>3</xdr:col>
      <xdr:colOff>539750</xdr:colOff>
      <xdr:row>22</xdr:row>
      <xdr:rowOff>450850</xdr:rowOff>
    </xdr:to>
    <xdr:pic>
      <xdr:nvPicPr>
        <xdr:cNvPr id="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58881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</xdr:row>
      <xdr:rowOff>228600</xdr:rowOff>
    </xdr:from>
    <xdr:to>
      <xdr:col>10</xdr:col>
      <xdr:colOff>260350</xdr:colOff>
      <xdr:row>22</xdr:row>
      <xdr:rowOff>447675</xdr:rowOff>
    </xdr:to>
    <xdr:pic>
      <xdr:nvPicPr>
        <xdr:cNvPr id="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58849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22</xdr:row>
      <xdr:rowOff>231775</xdr:rowOff>
    </xdr:from>
    <xdr:to>
      <xdr:col>10</xdr:col>
      <xdr:colOff>539750</xdr:colOff>
      <xdr:row>22</xdr:row>
      <xdr:rowOff>450850</xdr:rowOff>
    </xdr:to>
    <xdr:pic>
      <xdr:nvPicPr>
        <xdr:cNvPr id="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58881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</xdr:row>
      <xdr:rowOff>228600</xdr:rowOff>
    </xdr:from>
    <xdr:to>
      <xdr:col>3</xdr:col>
      <xdr:colOff>260350</xdr:colOff>
      <xdr:row>25</xdr:row>
      <xdr:rowOff>447675</xdr:rowOff>
    </xdr:to>
    <xdr:pic>
      <xdr:nvPicPr>
        <xdr:cNvPr id="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0725" y="80486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25</xdr:row>
      <xdr:rowOff>231775</xdr:rowOff>
    </xdr:from>
    <xdr:to>
      <xdr:col>3</xdr:col>
      <xdr:colOff>539750</xdr:colOff>
      <xdr:row>25</xdr:row>
      <xdr:rowOff>450850</xdr:rowOff>
    </xdr:to>
    <xdr:pic>
      <xdr:nvPicPr>
        <xdr:cNvPr id="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1550" y="80518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</xdr:row>
      <xdr:rowOff>228600</xdr:rowOff>
    </xdr:from>
    <xdr:to>
      <xdr:col>10</xdr:col>
      <xdr:colOff>260350</xdr:colOff>
      <xdr:row>25</xdr:row>
      <xdr:rowOff>447675</xdr:rowOff>
    </xdr:to>
    <xdr:pic>
      <xdr:nvPicPr>
        <xdr:cNvPr id="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5675" y="80486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25</xdr:row>
      <xdr:rowOff>231775</xdr:rowOff>
    </xdr:from>
    <xdr:to>
      <xdr:col>10</xdr:col>
      <xdr:colOff>539750</xdr:colOff>
      <xdr:row>25</xdr:row>
      <xdr:rowOff>450850</xdr:rowOff>
    </xdr:to>
    <xdr:pic>
      <xdr:nvPicPr>
        <xdr:cNvPr id="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36500" y="80518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28</xdr:row>
      <xdr:rowOff>228600</xdr:rowOff>
    </xdr:from>
    <xdr:to>
      <xdr:col>3</xdr:col>
      <xdr:colOff>260350</xdr:colOff>
      <xdr:row>28</xdr:row>
      <xdr:rowOff>447675</xdr:rowOff>
    </xdr:to>
    <xdr:pic>
      <xdr:nvPicPr>
        <xdr:cNvPr id="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12889523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28</xdr:row>
      <xdr:rowOff>231775</xdr:rowOff>
    </xdr:from>
    <xdr:to>
      <xdr:col>3</xdr:col>
      <xdr:colOff>539750</xdr:colOff>
      <xdr:row>28</xdr:row>
      <xdr:rowOff>450850</xdr:rowOff>
    </xdr:to>
    <xdr:pic>
      <xdr:nvPicPr>
        <xdr:cNvPr id="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12892698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28</xdr:row>
      <xdr:rowOff>228600</xdr:rowOff>
    </xdr:from>
    <xdr:to>
      <xdr:col>10</xdr:col>
      <xdr:colOff>260350</xdr:colOff>
      <xdr:row>28</xdr:row>
      <xdr:rowOff>447675</xdr:rowOff>
    </xdr:to>
    <xdr:pic>
      <xdr:nvPicPr>
        <xdr:cNvPr id="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12889523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28</xdr:row>
      <xdr:rowOff>231775</xdr:rowOff>
    </xdr:from>
    <xdr:to>
      <xdr:col>10</xdr:col>
      <xdr:colOff>539750</xdr:colOff>
      <xdr:row>28</xdr:row>
      <xdr:rowOff>450850</xdr:rowOff>
    </xdr:to>
    <xdr:pic>
      <xdr:nvPicPr>
        <xdr:cNvPr id="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12892698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</xdr:row>
      <xdr:rowOff>228600</xdr:rowOff>
    </xdr:from>
    <xdr:to>
      <xdr:col>10</xdr:col>
      <xdr:colOff>260350</xdr:colOff>
      <xdr:row>31</xdr:row>
      <xdr:rowOff>447675</xdr:rowOff>
    </xdr:to>
    <xdr:pic>
      <xdr:nvPicPr>
        <xdr:cNvPr id="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15439292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31</xdr:row>
      <xdr:rowOff>231775</xdr:rowOff>
    </xdr:from>
    <xdr:to>
      <xdr:col>10</xdr:col>
      <xdr:colOff>539750</xdr:colOff>
      <xdr:row>31</xdr:row>
      <xdr:rowOff>450850</xdr:rowOff>
    </xdr:to>
    <xdr:pic>
      <xdr:nvPicPr>
        <xdr:cNvPr id="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15442467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31</xdr:row>
      <xdr:rowOff>228600</xdr:rowOff>
    </xdr:from>
    <xdr:to>
      <xdr:col>3</xdr:col>
      <xdr:colOff>260350</xdr:colOff>
      <xdr:row>31</xdr:row>
      <xdr:rowOff>447675</xdr:rowOff>
    </xdr:to>
    <xdr:pic>
      <xdr:nvPicPr>
        <xdr:cNvPr id="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15439292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31</xdr:row>
      <xdr:rowOff>231775</xdr:rowOff>
    </xdr:from>
    <xdr:to>
      <xdr:col>3</xdr:col>
      <xdr:colOff>539750</xdr:colOff>
      <xdr:row>31</xdr:row>
      <xdr:rowOff>450850</xdr:rowOff>
    </xdr:to>
    <xdr:pic>
      <xdr:nvPicPr>
        <xdr:cNvPr id="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15442467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31</xdr:row>
      <xdr:rowOff>228600</xdr:rowOff>
    </xdr:from>
    <xdr:to>
      <xdr:col>10</xdr:col>
      <xdr:colOff>260350</xdr:colOff>
      <xdr:row>31</xdr:row>
      <xdr:rowOff>447675</xdr:rowOff>
    </xdr:to>
    <xdr:pic>
      <xdr:nvPicPr>
        <xdr:cNvPr id="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15439292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31</xdr:row>
      <xdr:rowOff>231775</xdr:rowOff>
    </xdr:from>
    <xdr:to>
      <xdr:col>10</xdr:col>
      <xdr:colOff>539750</xdr:colOff>
      <xdr:row>31</xdr:row>
      <xdr:rowOff>450850</xdr:rowOff>
    </xdr:to>
    <xdr:pic>
      <xdr:nvPicPr>
        <xdr:cNvPr id="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15442467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35</xdr:row>
      <xdr:rowOff>228600</xdr:rowOff>
    </xdr:from>
    <xdr:to>
      <xdr:col>3</xdr:col>
      <xdr:colOff>260350</xdr:colOff>
      <xdr:row>35</xdr:row>
      <xdr:rowOff>447675</xdr:rowOff>
    </xdr:to>
    <xdr:pic>
      <xdr:nvPicPr>
        <xdr:cNvPr id="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1126294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35</xdr:row>
      <xdr:rowOff>231775</xdr:rowOff>
    </xdr:from>
    <xdr:to>
      <xdr:col>3</xdr:col>
      <xdr:colOff>539750</xdr:colOff>
      <xdr:row>35</xdr:row>
      <xdr:rowOff>450850</xdr:rowOff>
    </xdr:to>
    <xdr:pic>
      <xdr:nvPicPr>
        <xdr:cNvPr id="1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11266121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35</xdr:row>
      <xdr:rowOff>228600</xdr:rowOff>
    </xdr:from>
    <xdr:to>
      <xdr:col>10</xdr:col>
      <xdr:colOff>260350</xdr:colOff>
      <xdr:row>35</xdr:row>
      <xdr:rowOff>447675</xdr:rowOff>
    </xdr:to>
    <xdr:pic>
      <xdr:nvPicPr>
        <xdr:cNvPr id="1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11262946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35</xdr:row>
      <xdr:rowOff>231775</xdr:rowOff>
    </xdr:from>
    <xdr:to>
      <xdr:col>10</xdr:col>
      <xdr:colOff>539750</xdr:colOff>
      <xdr:row>35</xdr:row>
      <xdr:rowOff>450850</xdr:rowOff>
    </xdr:to>
    <xdr:pic>
      <xdr:nvPicPr>
        <xdr:cNvPr id="1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11266121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39</xdr:row>
      <xdr:rowOff>228600</xdr:rowOff>
    </xdr:from>
    <xdr:to>
      <xdr:col>3</xdr:col>
      <xdr:colOff>260350</xdr:colOff>
      <xdr:row>39</xdr:row>
      <xdr:rowOff>447675</xdr:rowOff>
    </xdr:to>
    <xdr:pic>
      <xdr:nvPicPr>
        <xdr:cNvPr id="1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20524177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39</xdr:row>
      <xdr:rowOff>231775</xdr:rowOff>
    </xdr:from>
    <xdr:to>
      <xdr:col>3</xdr:col>
      <xdr:colOff>539750</xdr:colOff>
      <xdr:row>39</xdr:row>
      <xdr:rowOff>450850</xdr:rowOff>
    </xdr:to>
    <xdr:pic>
      <xdr:nvPicPr>
        <xdr:cNvPr id="1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20527352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39</xdr:row>
      <xdr:rowOff>228600</xdr:rowOff>
    </xdr:from>
    <xdr:to>
      <xdr:col>10</xdr:col>
      <xdr:colOff>260350</xdr:colOff>
      <xdr:row>39</xdr:row>
      <xdr:rowOff>447675</xdr:rowOff>
    </xdr:to>
    <xdr:pic>
      <xdr:nvPicPr>
        <xdr:cNvPr id="1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20524177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39</xdr:row>
      <xdr:rowOff>231775</xdr:rowOff>
    </xdr:from>
    <xdr:to>
      <xdr:col>10</xdr:col>
      <xdr:colOff>539750</xdr:colOff>
      <xdr:row>39</xdr:row>
      <xdr:rowOff>450850</xdr:rowOff>
    </xdr:to>
    <xdr:pic>
      <xdr:nvPicPr>
        <xdr:cNvPr id="1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20527352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43</xdr:row>
      <xdr:rowOff>228600</xdr:rowOff>
    </xdr:from>
    <xdr:to>
      <xdr:col>3</xdr:col>
      <xdr:colOff>260350</xdr:colOff>
      <xdr:row>43</xdr:row>
      <xdr:rowOff>447675</xdr:rowOff>
    </xdr:to>
    <xdr:pic>
      <xdr:nvPicPr>
        <xdr:cNvPr id="1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22942062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43</xdr:row>
      <xdr:rowOff>231775</xdr:rowOff>
    </xdr:from>
    <xdr:to>
      <xdr:col>3</xdr:col>
      <xdr:colOff>539750</xdr:colOff>
      <xdr:row>43</xdr:row>
      <xdr:rowOff>450850</xdr:rowOff>
    </xdr:to>
    <xdr:pic>
      <xdr:nvPicPr>
        <xdr:cNvPr id="1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22945237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43</xdr:row>
      <xdr:rowOff>228600</xdr:rowOff>
    </xdr:from>
    <xdr:to>
      <xdr:col>10</xdr:col>
      <xdr:colOff>260350</xdr:colOff>
      <xdr:row>43</xdr:row>
      <xdr:rowOff>447675</xdr:rowOff>
    </xdr:to>
    <xdr:pic>
      <xdr:nvPicPr>
        <xdr:cNvPr id="1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22942062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43</xdr:row>
      <xdr:rowOff>231775</xdr:rowOff>
    </xdr:from>
    <xdr:to>
      <xdr:col>10</xdr:col>
      <xdr:colOff>539750</xdr:colOff>
      <xdr:row>43</xdr:row>
      <xdr:rowOff>450850</xdr:rowOff>
    </xdr:to>
    <xdr:pic>
      <xdr:nvPicPr>
        <xdr:cNvPr id="1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22945237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46</xdr:row>
      <xdr:rowOff>228600</xdr:rowOff>
    </xdr:from>
    <xdr:to>
      <xdr:col>3</xdr:col>
      <xdr:colOff>260350</xdr:colOff>
      <xdr:row>46</xdr:row>
      <xdr:rowOff>447675</xdr:rowOff>
    </xdr:to>
    <xdr:pic>
      <xdr:nvPicPr>
        <xdr:cNvPr id="1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15439292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46</xdr:row>
      <xdr:rowOff>231775</xdr:rowOff>
    </xdr:from>
    <xdr:to>
      <xdr:col>3</xdr:col>
      <xdr:colOff>539750</xdr:colOff>
      <xdr:row>46</xdr:row>
      <xdr:rowOff>450850</xdr:rowOff>
    </xdr:to>
    <xdr:pic>
      <xdr:nvPicPr>
        <xdr:cNvPr id="1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15442467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46</xdr:row>
      <xdr:rowOff>228600</xdr:rowOff>
    </xdr:from>
    <xdr:to>
      <xdr:col>10</xdr:col>
      <xdr:colOff>260350</xdr:colOff>
      <xdr:row>46</xdr:row>
      <xdr:rowOff>447675</xdr:rowOff>
    </xdr:to>
    <xdr:pic>
      <xdr:nvPicPr>
        <xdr:cNvPr id="1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15439292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46</xdr:row>
      <xdr:rowOff>231775</xdr:rowOff>
    </xdr:from>
    <xdr:to>
      <xdr:col>10</xdr:col>
      <xdr:colOff>539750</xdr:colOff>
      <xdr:row>46</xdr:row>
      <xdr:rowOff>450850</xdr:rowOff>
    </xdr:to>
    <xdr:pic>
      <xdr:nvPicPr>
        <xdr:cNvPr id="1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15442467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50</xdr:row>
      <xdr:rowOff>228600</xdr:rowOff>
    </xdr:from>
    <xdr:to>
      <xdr:col>3</xdr:col>
      <xdr:colOff>260350</xdr:colOff>
      <xdr:row>50</xdr:row>
      <xdr:rowOff>447675</xdr:rowOff>
    </xdr:to>
    <xdr:pic>
      <xdr:nvPicPr>
        <xdr:cNvPr id="1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25228062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50</xdr:row>
      <xdr:rowOff>231775</xdr:rowOff>
    </xdr:from>
    <xdr:to>
      <xdr:col>3</xdr:col>
      <xdr:colOff>539750</xdr:colOff>
      <xdr:row>50</xdr:row>
      <xdr:rowOff>450850</xdr:rowOff>
    </xdr:to>
    <xdr:pic>
      <xdr:nvPicPr>
        <xdr:cNvPr id="1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25231237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50</xdr:row>
      <xdr:rowOff>228600</xdr:rowOff>
    </xdr:from>
    <xdr:to>
      <xdr:col>10</xdr:col>
      <xdr:colOff>260350</xdr:colOff>
      <xdr:row>50</xdr:row>
      <xdr:rowOff>447675</xdr:rowOff>
    </xdr:to>
    <xdr:pic>
      <xdr:nvPicPr>
        <xdr:cNvPr id="1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25228062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50</xdr:row>
      <xdr:rowOff>231775</xdr:rowOff>
    </xdr:from>
    <xdr:to>
      <xdr:col>10</xdr:col>
      <xdr:colOff>539750</xdr:colOff>
      <xdr:row>50</xdr:row>
      <xdr:rowOff>450850</xdr:rowOff>
    </xdr:to>
    <xdr:pic>
      <xdr:nvPicPr>
        <xdr:cNvPr id="1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25231237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54</xdr:row>
      <xdr:rowOff>228600</xdr:rowOff>
    </xdr:from>
    <xdr:to>
      <xdr:col>3</xdr:col>
      <xdr:colOff>260350</xdr:colOff>
      <xdr:row>54</xdr:row>
      <xdr:rowOff>447675</xdr:rowOff>
    </xdr:to>
    <xdr:pic>
      <xdr:nvPicPr>
        <xdr:cNvPr id="1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27059792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54</xdr:row>
      <xdr:rowOff>231775</xdr:rowOff>
    </xdr:from>
    <xdr:to>
      <xdr:col>3</xdr:col>
      <xdr:colOff>539750</xdr:colOff>
      <xdr:row>54</xdr:row>
      <xdr:rowOff>450850</xdr:rowOff>
    </xdr:to>
    <xdr:pic>
      <xdr:nvPicPr>
        <xdr:cNvPr id="1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27062967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54</xdr:row>
      <xdr:rowOff>228600</xdr:rowOff>
    </xdr:from>
    <xdr:to>
      <xdr:col>10</xdr:col>
      <xdr:colOff>260350</xdr:colOff>
      <xdr:row>54</xdr:row>
      <xdr:rowOff>447675</xdr:rowOff>
    </xdr:to>
    <xdr:pic>
      <xdr:nvPicPr>
        <xdr:cNvPr id="1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27059792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54</xdr:row>
      <xdr:rowOff>231775</xdr:rowOff>
    </xdr:from>
    <xdr:to>
      <xdr:col>10</xdr:col>
      <xdr:colOff>539750</xdr:colOff>
      <xdr:row>54</xdr:row>
      <xdr:rowOff>450850</xdr:rowOff>
    </xdr:to>
    <xdr:pic>
      <xdr:nvPicPr>
        <xdr:cNvPr id="1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27062967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63</xdr:row>
      <xdr:rowOff>228600</xdr:rowOff>
    </xdr:from>
    <xdr:to>
      <xdr:col>3</xdr:col>
      <xdr:colOff>260350</xdr:colOff>
      <xdr:row>63</xdr:row>
      <xdr:rowOff>447675</xdr:rowOff>
    </xdr:to>
    <xdr:pic>
      <xdr:nvPicPr>
        <xdr:cNvPr id="1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22942062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63</xdr:row>
      <xdr:rowOff>231775</xdr:rowOff>
    </xdr:from>
    <xdr:to>
      <xdr:col>3</xdr:col>
      <xdr:colOff>539750</xdr:colOff>
      <xdr:row>63</xdr:row>
      <xdr:rowOff>450850</xdr:rowOff>
    </xdr:to>
    <xdr:pic>
      <xdr:nvPicPr>
        <xdr:cNvPr id="1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22945237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63</xdr:row>
      <xdr:rowOff>228600</xdr:rowOff>
    </xdr:from>
    <xdr:to>
      <xdr:col>10</xdr:col>
      <xdr:colOff>260350</xdr:colOff>
      <xdr:row>63</xdr:row>
      <xdr:rowOff>447675</xdr:rowOff>
    </xdr:to>
    <xdr:pic>
      <xdr:nvPicPr>
        <xdr:cNvPr id="1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22942062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63</xdr:row>
      <xdr:rowOff>231775</xdr:rowOff>
    </xdr:from>
    <xdr:to>
      <xdr:col>10</xdr:col>
      <xdr:colOff>539750</xdr:colOff>
      <xdr:row>63</xdr:row>
      <xdr:rowOff>450850</xdr:rowOff>
    </xdr:to>
    <xdr:pic>
      <xdr:nvPicPr>
        <xdr:cNvPr id="1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22945237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67</xdr:row>
      <xdr:rowOff>228600</xdr:rowOff>
    </xdr:from>
    <xdr:to>
      <xdr:col>3</xdr:col>
      <xdr:colOff>260350</xdr:colOff>
      <xdr:row>67</xdr:row>
      <xdr:rowOff>447675</xdr:rowOff>
    </xdr:to>
    <xdr:pic>
      <xdr:nvPicPr>
        <xdr:cNvPr id="1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39061292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67</xdr:row>
      <xdr:rowOff>231775</xdr:rowOff>
    </xdr:from>
    <xdr:to>
      <xdr:col>3</xdr:col>
      <xdr:colOff>539750</xdr:colOff>
      <xdr:row>67</xdr:row>
      <xdr:rowOff>450850</xdr:rowOff>
    </xdr:to>
    <xdr:pic>
      <xdr:nvPicPr>
        <xdr:cNvPr id="1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39064467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67</xdr:row>
      <xdr:rowOff>228600</xdr:rowOff>
    </xdr:from>
    <xdr:to>
      <xdr:col>10</xdr:col>
      <xdr:colOff>260350</xdr:colOff>
      <xdr:row>67</xdr:row>
      <xdr:rowOff>447675</xdr:rowOff>
    </xdr:to>
    <xdr:pic>
      <xdr:nvPicPr>
        <xdr:cNvPr id="1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39061292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67</xdr:row>
      <xdr:rowOff>231775</xdr:rowOff>
    </xdr:from>
    <xdr:to>
      <xdr:col>10</xdr:col>
      <xdr:colOff>539750</xdr:colOff>
      <xdr:row>67</xdr:row>
      <xdr:rowOff>450850</xdr:rowOff>
    </xdr:to>
    <xdr:pic>
      <xdr:nvPicPr>
        <xdr:cNvPr id="1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39064467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75</xdr:row>
      <xdr:rowOff>228600</xdr:rowOff>
    </xdr:from>
    <xdr:to>
      <xdr:col>3</xdr:col>
      <xdr:colOff>260350</xdr:colOff>
      <xdr:row>75</xdr:row>
      <xdr:rowOff>447675</xdr:rowOff>
    </xdr:to>
    <xdr:pic>
      <xdr:nvPicPr>
        <xdr:cNvPr id="1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39061292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75</xdr:row>
      <xdr:rowOff>231775</xdr:rowOff>
    </xdr:from>
    <xdr:to>
      <xdr:col>3</xdr:col>
      <xdr:colOff>539750</xdr:colOff>
      <xdr:row>75</xdr:row>
      <xdr:rowOff>450850</xdr:rowOff>
    </xdr:to>
    <xdr:pic>
      <xdr:nvPicPr>
        <xdr:cNvPr id="1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39064467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75</xdr:row>
      <xdr:rowOff>228600</xdr:rowOff>
    </xdr:from>
    <xdr:to>
      <xdr:col>10</xdr:col>
      <xdr:colOff>260350</xdr:colOff>
      <xdr:row>75</xdr:row>
      <xdr:rowOff>447675</xdr:rowOff>
    </xdr:to>
    <xdr:pic>
      <xdr:nvPicPr>
        <xdr:cNvPr id="1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39061292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75</xdr:row>
      <xdr:rowOff>231775</xdr:rowOff>
    </xdr:from>
    <xdr:to>
      <xdr:col>10</xdr:col>
      <xdr:colOff>539750</xdr:colOff>
      <xdr:row>75</xdr:row>
      <xdr:rowOff>450850</xdr:rowOff>
    </xdr:to>
    <xdr:pic>
      <xdr:nvPicPr>
        <xdr:cNvPr id="1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39064467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78</xdr:row>
      <xdr:rowOff>279400</xdr:rowOff>
    </xdr:from>
    <xdr:to>
      <xdr:col>3</xdr:col>
      <xdr:colOff>196850</xdr:colOff>
      <xdr:row>78</xdr:row>
      <xdr:rowOff>498475</xdr:rowOff>
    </xdr:to>
    <xdr:pic>
      <xdr:nvPicPr>
        <xdr:cNvPr id="1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5158" y="4387459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78</xdr:row>
      <xdr:rowOff>257175</xdr:rowOff>
    </xdr:from>
    <xdr:to>
      <xdr:col>3</xdr:col>
      <xdr:colOff>514350</xdr:colOff>
      <xdr:row>78</xdr:row>
      <xdr:rowOff>476250</xdr:rowOff>
    </xdr:to>
    <xdr:pic>
      <xdr:nvPicPr>
        <xdr:cNvPr id="1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4083" y="4385236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78</xdr:row>
      <xdr:rowOff>279400</xdr:rowOff>
    </xdr:from>
    <xdr:to>
      <xdr:col>10</xdr:col>
      <xdr:colOff>196850</xdr:colOff>
      <xdr:row>78</xdr:row>
      <xdr:rowOff>498475</xdr:rowOff>
    </xdr:to>
    <xdr:pic>
      <xdr:nvPicPr>
        <xdr:cNvPr id="1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89658" y="4387459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78</xdr:row>
      <xdr:rowOff>257175</xdr:rowOff>
    </xdr:from>
    <xdr:to>
      <xdr:col>10</xdr:col>
      <xdr:colOff>514350</xdr:colOff>
      <xdr:row>78</xdr:row>
      <xdr:rowOff>476250</xdr:rowOff>
    </xdr:to>
    <xdr:pic>
      <xdr:nvPicPr>
        <xdr:cNvPr id="1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8583" y="4385236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83</xdr:row>
      <xdr:rowOff>228600</xdr:rowOff>
    </xdr:from>
    <xdr:to>
      <xdr:col>3</xdr:col>
      <xdr:colOff>260350</xdr:colOff>
      <xdr:row>83</xdr:row>
      <xdr:rowOff>447675</xdr:rowOff>
    </xdr:to>
    <xdr:pic>
      <xdr:nvPicPr>
        <xdr:cNvPr id="1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3610121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83</xdr:row>
      <xdr:rowOff>231775</xdr:rowOff>
    </xdr:from>
    <xdr:to>
      <xdr:col>3</xdr:col>
      <xdr:colOff>539750</xdr:colOff>
      <xdr:row>83</xdr:row>
      <xdr:rowOff>450850</xdr:rowOff>
    </xdr:to>
    <xdr:pic>
      <xdr:nvPicPr>
        <xdr:cNvPr id="1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3610439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83</xdr:row>
      <xdr:rowOff>228600</xdr:rowOff>
    </xdr:from>
    <xdr:to>
      <xdr:col>10</xdr:col>
      <xdr:colOff>260350</xdr:colOff>
      <xdr:row>83</xdr:row>
      <xdr:rowOff>447675</xdr:rowOff>
    </xdr:to>
    <xdr:pic>
      <xdr:nvPicPr>
        <xdr:cNvPr id="1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3610121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83</xdr:row>
      <xdr:rowOff>231775</xdr:rowOff>
    </xdr:from>
    <xdr:to>
      <xdr:col>10</xdr:col>
      <xdr:colOff>539750</xdr:colOff>
      <xdr:row>83</xdr:row>
      <xdr:rowOff>450850</xdr:rowOff>
    </xdr:to>
    <xdr:pic>
      <xdr:nvPicPr>
        <xdr:cNvPr id="1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3610439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83</xdr:row>
      <xdr:rowOff>228600</xdr:rowOff>
    </xdr:from>
    <xdr:to>
      <xdr:col>3</xdr:col>
      <xdr:colOff>260350</xdr:colOff>
      <xdr:row>83</xdr:row>
      <xdr:rowOff>447675</xdr:rowOff>
    </xdr:to>
    <xdr:pic>
      <xdr:nvPicPr>
        <xdr:cNvPr id="1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3610121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83</xdr:row>
      <xdr:rowOff>231775</xdr:rowOff>
    </xdr:from>
    <xdr:to>
      <xdr:col>3</xdr:col>
      <xdr:colOff>539750</xdr:colOff>
      <xdr:row>83</xdr:row>
      <xdr:rowOff>450850</xdr:rowOff>
    </xdr:to>
    <xdr:pic>
      <xdr:nvPicPr>
        <xdr:cNvPr id="1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3610439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83</xdr:row>
      <xdr:rowOff>228600</xdr:rowOff>
    </xdr:from>
    <xdr:to>
      <xdr:col>3</xdr:col>
      <xdr:colOff>260350</xdr:colOff>
      <xdr:row>83</xdr:row>
      <xdr:rowOff>447675</xdr:rowOff>
    </xdr:to>
    <xdr:pic>
      <xdr:nvPicPr>
        <xdr:cNvPr id="1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3610121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83</xdr:row>
      <xdr:rowOff>231775</xdr:rowOff>
    </xdr:from>
    <xdr:to>
      <xdr:col>3</xdr:col>
      <xdr:colOff>539750</xdr:colOff>
      <xdr:row>83</xdr:row>
      <xdr:rowOff>450850</xdr:rowOff>
    </xdr:to>
    <xdr:pic>
      <xdr:nvPicPr>
        <xdr:cNvPr id="1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3610439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83</xdr:row>
      <xdr:rowOff>228600</xdr:rowOff>
    </xdr:from>
    <xdr:to>
      <xdr:col>10</xdr:col>
      <xdr:colOff>260350</xdr:colOff>
      <xdr:row>83</xdr:row>
      <xdr:rowOff>447675</xdr:rowOff>
    </xdr:to>
    <xdr:pic>
      <xdr:nvPicPr>
        <xdr:cNvPr id="1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3610121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83</xdr:row>
      <xdr:rowOff>231775</xdr:rowOff>
    </xdr:from>
    <xdr:to>
      <xdr:col>10</xdr:col>
      <xdr:colOff>539750</xdr:colOff>
      <xdr:row>83</xdr:row>
      <xdr:rowOff>450850</xdr:rowOff>
    </xdr:to>
    <xdr:pic>
      <xdr:nvPicPr>
        <xdr:cNvPr id="1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3610439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83</xdr:row>
      <xdr:rowOff>228600</xdr:rowOff>
    </xdr:from>
    <xdr:to>
      <xdr:col>3</xdr:col>
      <xdr:colOff>260350</xdr:colOff>
      <xdr:row>83</xdr:row>
      <xdr:rowOff>447675</xdr:rowOff>
    </xdr:to>
    <xdr:pic>
      <xdr:nvPicPr>
        <xdr:cNvPr id="1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3610121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83</xdr:row>
      <xdr:rowOff>231775</xdr:rowOff>
    </xdr:from>
    <xdr:to>
      <xdr:col>3</xdr:col>
      <xdr:colOff>539750</xdr:colOff>
      <xdr:row>83</xdr:row>
      <xdr:rowOff>450850</xdr:rowOff>
    </xdr:to>
    <xdr:pic>
      <xdr:nvPicPr>
        <xdr:cNvPr id="1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3610439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83</xdr:row>
      <xdr:rowOff>228600</xdr:rowOff>
    </xdr:from>
    <xdr:to>
      <xdr:col>10</xdr:col>
      <xdr:colOff>260350</xdr:colOff>
      <xdr:row>83</xdr:row>
      <xdr:rowOff>447675</xdr:rowOff>
    </xdr:to>
    <xdr:pic>
      <xdr:nvPicPr>
        <xdr:cNvPr id="1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3610121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83</xdr:row>
      <xdr:rowOff>231775</xdr:rowOff>
    </xdr:from>
    <xdr:to>
      <xdr:col>10</xdr:col>
      <xdr:colOff>539750</xdr:colOff>
      <xdr:row>83</xdr:row>
      <xdr:rowOff>450850</xdr:rowOff>
    </xdr:to>
    <xdr:pic>
      <xdr:nvPicPr>
        <xdr:cNvPr id="1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3610439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87</xdr:row>
      <xdr:rowOff>228600</xdr:rowOff>
    </xdr:from>
    <xdr:to>
      <xdr:col>3</xdr:col>
      <xdr:colOff>260350</xdr:colOff>
      <xdr:row>87</xdr:row>
      <xdr:rowOff>447675</xdr:rowOff>
    </xdr:to>
    <xdr:pic>
      <xdr:nvPicPr>
        <xdr:cNvPr id="1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51487754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87</xdr:row>
      <xdr:rowOff>231775</xdr:rowOff>
    </xdr:from>
    <xdr:to>
      <xdr:col>3</xdr:col>
      <xdr:colOff>539750</xdr:colOff>
      <xdr:row>87</xdr:row>
      <xdr:rowOff>450850</xdr:rowOff>
    </xdr:to>
    <xdr:pic>
      <xdr:nvPicPr>
        <xdr:cNvPr id="1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51490929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87</xdr:row>
      <xdr:rowOff>228600</xdr:rowOff>
    </xdr:from>
    <xdr:to>
      <xdr:col>10</xdr:col>
      <xdr:colOff>260350</xdr:colOff>
      <xdr:row>87</xdr:row>
      <xdr:rowOff>447675</xdr:rowOff>
    </xdr:to>
    <xdr:pic>
      <xdr:nvPicPr>
        <xdr:cNvPr id="1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51487754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87</xdr:row>
      <xdr:rowOff>231775</xdr:rowOff>
    </xdr:from>
    <xdr:to>
      <xdr:col>10</xdr:col>
      <xdr:colOff>539750</xdr:colOff>
      <xdr:row>87</xdr:row>
      <xdr:rowOff>450850</xdr:rowOff>
    </xdr:to>
    <xdr:pic>
      <xdr:nvPicPr>
        <xdr:cNvPr id="1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51490929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87</xdr:row>
      <xdr:rowOff>228600</xdr:rowOff>
    </xdr:from>
    <xdr:to>
      <xdr:col>3</xdr:col>
      <xdr:colOff>260350</xdr:colOff>
      <xdr:row>87</xdr:row>
      <xdr:rowOff>447675</xdr:rowOff>
    </xdr:to>
    <xdr:pic>
      <xdr:nvPicPr>
        <xdr:cNvPr id="1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51487754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87</xdr:row>
      <xdr:rowOff>231775</xdr:rowOff>
    </xdr:from>
    <xdr:to>
      <xdr:col>3</xdr:col>
      <xdr:colOff>539750</xdr:colOff>
      <xdr:row>87</xdr:row>
      <xdr:rowOff>450850</xdr:rowOff>
    </xdr:to>
    <xdr:pic>
      <xdr:nvPicPr>
        <xdr:cNvPr id="1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51490929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87</xdr:row>
      <xdr:rowOff>228600</xdr:rowOff>
    </xdr:from>
    <xdr:to>
      <xdr:col>3</xdr:col>
      <xdr:colOff>260350</xdr:colOff>
      <xdr:row>87</xdr:row>
      <xdr:rowOff>447675</xdr:rowOff>
    </xdr:to>
    <xdr:pic>
      <xdr:nvPicPr>
        <xdr:cNvPr id="1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51487754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87</xdr:row>
      <xdr:rowOff>231775</xdr:rowOff>
    </xdr:from>
    <xdr:to>
      <xdr:col>3</xdr:col>
      <xdr:colOff>539750</xdr:colOff>
      <xdr:row>87</xdr:row>
      <xdr:rowOff>450850</xdr:rowOff>
    </xdr:to>
    <xdr:pic>
      <xdr:nvPicPr>
        <xdr:cNvPr id="1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51490929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87</xdr:row>
      <xdr:rowOff>228600</xdr:rowOff>
    </xdr:from>
    <xdr:to>
      <xdr:col>10</xdr:col>
      <xdr:colOff>260350</xdr:colOff>
      <xdr:row>87</xdr:row>
      <xdr:rowOff>447675</xdr:rowOff>
    </xdr:to>
    <xdr:pic>
      <xdr:nvPicPr>
        <xdr:cNvPr id="1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51487754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87</xdr:row>
      <xdr:rowOff>231775</xdr:rowOff>
    </xdr:from>
    <xdr:to>
      <xdr:col>10</xdr:col>
      <xdr:colOff>539750</xdr:colOff>
      <xdr:row>87</xdr:row>
      <xdr:rowOff>450850</xdr:rowOff>
    </xdr:to>
    <xdr:pic>
      <xdr:nvPicPr>
        <xdr:cNvPr id="1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51490929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87</xdr:row>
      <xdr:rowOff>228600</xdr:rowOff>
    </xdr:from>
    <xdr:to>
      <xdr:col>3</xdr:col>
      <xdr:colOff>260350</xdr:colOff>
      <xdr:row>87</xdr:row>
      <xdr:rowOff>447675</xdr:rowOff>
    </xdr:to>
    <xdr:pic>
      <xdr:nvPicPr>
        <xdr:cNvPr id="1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51487754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87</xdr:row>
      <xdr:rowOff>231775</xdr:rowOff>
    </xdr:from>
    <xdr:to>
      <xdr:col>3</xdr:col>
      <xdr:colOff>539750</xdr:colOff>
      <xdr:row>87</xdr:row>
      <xdr:rowOff>450850</xdr:rowOff>
    </xdr:to>
    <xdr:pic>
      <xdr:nvPicPr>
        <xdr:cNvPr id="1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51490929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87</xdr:row>
      <xdr:rowOff>228600</xdr:rowOff>
    </xdr:from>
    <xdr:to>
      <xdr:col>10</xdr:col>
      <xdr:colOff>260350</xdr:colOff>
      <xdr:row>87</xdr:row>
      <xdr:rowOff>447675</xdr:rowOff>
    </xdr:to>
    <xdr:pic>
      <xdr:nvPicPr>
        <xdr:cNvPr id="1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51487754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87</xdr:row>
      <xdr:rowOff>231775</xdr:rowOff>
    </xdr:from>
    <xdr:to>
      <xdr:col>10</xdr:col>
      <xdr:colOff>539750</xdr:colOff>
      <xdr:row>87</xdr:row>
      <xdr:rowOff>450850</xdr:rowOff>
    </xdr:to>
    <xdr:pic>
      <xdr:nvPicPr>
        <xdr:cNvPr id="1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51490929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91</xdr:row>
      <xdr:rowOff>279400</xdr:rowOff>
    </xdr:from>
    <xdr:to>
      <xdr:col>3</xdr:col>
      <xdr:colOff>196850</xdr:colOff>
      <xdr:row>91</xdr:row>
      <xdr:rowOff>498475</xdr:rowOff>
    </xdr:to>
    <xdr:pic>
      <xdr:nvPicPr>
        <xdr:cNvPr id="1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5158" y="4387459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91</xdr:row>
      <xdr:rowOff>257175</xdr:rowOff>
    </xdr:from>
    <xdr:to>
      <xdr:col>3</xdr:col>
      <xdr:colOff>514350</xdr:colOff>
      <xdr:row>91</xdr:row>
      <xdr:rowOff>476250</xdr:rowOff>
    </xdr:to>
    <xdr:pic>
      <xdr:nvPicPr>
        <xdr:cNvPr id="1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4083" y="4385236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91</xdr:row>
      <xdr:rowOff>279400</xdr:rowOff>
    </xdr:from>
    <xdr:to>
      <xdr:col>10</xdr:col>
      <xdr:colOff>196850</xdr:colOff>
      <xdr:row>91</xdr:row>
      <xdr:rowOff>498475</xdr:rowOff>
    </xdr:to>
    <xdr:pic>
      <xdr:nvPicPr>
        <xdr:cNvPr id="1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89658" y="43874592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91</xdr:row>
      <xdr:rowOff>257175</xdr:rowOff>
    </xdr:from>
    <xdr:to>
      <xdr:col>10</xdr:col>
      <xdr:colOff>514350</xdr:colOff>
      <xdr:row>91</xdr:row>
      <xdr:rowOff>476250</xdr:rowOff>
    </xdr:to>
    <xdr:pic>
      <xdr:nvPicPr>
        <xdr:cNvPr id="1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8583" y="43852367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95</xdr:row>
      <xdr:rowOff>279400</xdr:rowOff>
    </xdr:from>
    <xdr:to>
      <xdr:col>3</xdr:col>
      <xdr:colOff>196850</xdr:colOff>
      <xdr:row>95</xdr:row>
      <xdr:rowOff>498475</xdr:rowOff>
    </xdr:to>
    <xdr:pic>
      <xdr:nvPicPr>
        <xdr:cNvPr id="1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5158" y="5763455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95</xdr:row>
      <xdr:rowOff>257175</xdr:rowOff>
    </xdr:from>
    <xdr:to>
      <xdr:col>3</xdr:col>
      <xdr:colOff>514350</xdr:colOff>
      <xdr:row>95</xdr:row>
      <xdr:rowOff>476250</xdr:rowOff>
    </xdr:to>
    <xdr:pic>
      <xdr:nvPicPr>
        <xdr:cNvPr id="1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4083" y="5761232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95</xdr:row>
      <xdr:rowOff>279400</xdr:rowOff>
    </xdr:from>
    <xdr:to>
      <xdr:col>10</xdr:col>
      <xdr:colOff>196850</xdr:colOff>
      <xdr:row>95</xdr:row>
      <xdr:rowOff>498475</xdr:rowOff>
    </xdr:to>
    <xdr:pic>
      <xdr:nvPicPr>
        <xdr:cNvPr id="1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89658" y="57634554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95</xdr:row>
      <xdr:rowOff>257175</xdr:rowOff>
    </xdr:from>
    <xdr:to>
      <xdr:col>10</xdr:col>
      <xdr:colOff>514350</xdr:colOff>
      <xdr:row>95</xdr:row>
      <xdr:rowOff>476250</xdr:rowOff>
    </xdr:to>
    <xdr:pic>
      <xdr:nvPicPr>
        <xdr:cNvPr id="1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8583" y="57612329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99</xdr:row>
      <xdr:rowOff>228600</xdr:rowOff>
    </xdr:from>
    <xdr:to>
      <xdr:col>3</xdr:col>
      <xdr:colOff>260350</xdr:colOff>
      <xdr:row>99</xdr:row>
      <xdr:rowOff>447675</xdr:rowOff>
    </xdr:to>
    <xdr:pic>
      <xdr:nvPicPr>
        <xdr:cNvPr id="1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544624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99</xdr:row>
      <xdr:rowOff>231775</xdr:rowOff>
    </xdr:from>
    <xdr:to>
      <xdr:col>3</xdr:col>
      <xdr:colOff>539750</xdr:colOff>
      <xdr:row>99</xdr:row>
      <xdr:rowOff>450850</xdr:rowOff>
    </xdr:to>
    <xdr:pic>
      <xdr:nvPicPr>
        <xdr:cNvPr id="1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544656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99</xdr:row>
      <xdr:rowOff>228600</xdr:rowOff>
    </xdr:from>
    <xdr:to>
      <xdr:col>10</xdr:col>
      <xdr:colOff>260350</xdr:colOff>
      <xdr:row>99</xdr:row>
      <xdr:rowOff>447675</xdr:rowOff>
    </xdr:to>
    <xdr:pic>
      <xdr:nvPicPr>
        <xdr:cNvPr id="1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544624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99</xdr:row>
      <xdr:rowOff>231775</xdr:rowOff>
    </xdr:from>
    <xdr:to>
      <xdr:col>10</xdr:col>
      <xdr:colOff>539750</xdr:colOff>
      <xdr:row>99</xdr:row>
      <xdr:rowOff>450850</xdr:rowOff>
    </xdr:to>
    <xdr:pic>
      <xdr:nvPicPr>
        <xdr:cNvPr id="1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544656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99</xdr:row>
      <xdr:rowOff>228600</xdr:rowOff>
    </xdr:from>
    <xdr:to>
      <xdr:col>3</xdr:col>
      <xdr:colOff>260350</xdr:colOff>
      <xdr:row>99</xdr:row>
      <xdr:rowOff>447675</xdr:rowOff>
    </xdr:to>
    <xdr:pic>
      <xdr:nvPicPr>
        <xdr:cNvPr id="1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544624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99</xdr:row>
      <xdr:rowOff>231775</xdr:rowOff>
    </xdr:from>
    <xdr:to>
      <xdr:col>3</xdr:col>
      <xdr:colOff>539750</xdr:colOff>
      <xdr:row>99</xdr:row>
      <xdr:rowOff>450850</xdr:rowOff>
    </xdr:to>
    <xdr:pic>
      <xdr:nvPicPr>
        <xdr:cNvPr id="1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544656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99</xdr:row>
      <xdr:rowOff>228600</xdr:rowOff>
    </xdr:from>
    <xdr:to>
      <xdr:col>3</xdr:col>
      <xdr:colOff>260350</xdr:colOff>
      <xdr:row>99</xdr:row>
      <xdr:rowOff>447675</xdr:rowOff>
    </xdr:to>
    <xdr:pic>
      <xdr:nvPicPr>
        <xdr:cNvPr id="1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544624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99</xdr:row>
      <xdr:rowOff>231775</xdr:rowOff>
    </xdr:from>
    <xdr:to>
      <xdr:col>3</xdr:col>
      <xdr:colOff>539750</xdr:colOff>
      <xdr:row>99</xdr:row>
      <xdr:rowOff>450850</xdr:rowOff>
    </xdr:to>
    <xdr:pic>
      <xdr:nvPicPr>
        <xdr:cNvPr id="1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544656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99</xdr:row>
      <xdr:rowOff>228600</xdr:rowOff>
    </xdr:from>
    <xdr:to>
      <xdr:col>10</xdr:col>
      <xdr:colOff>260350</xdr:colOff>
      <xdr:row>99</xdr:row>
      <xdr:rowOff>447675</xdr:rowOff>
    </xdr:to>
    <xdr:pic>
      <xdr:nvPicPr>
        <xdr:cNvPr id="1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544624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99</xdr:row>
      <xdr:rowOff>231775</xdr:rowOff>
    </xdr:from>
    <xdr:to>
      <xdr:col>10</xdr:col>
      <xdr:colOff>539750</xdr:colOff>
      <xdr:row>99</xdr:row>
      <xdr:rowOff>450850</xdr:rowOff>
    </xdr:to>
    <xdr:pic>
      <xdr:nvPicPr>
        <xdr:cNvPr id="1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544656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99</xdr:row>
      <xdr:rowOff>228600</xdr:rowOff>
    </xdr:from>
    <xdr:to>
      <xdr:col>3</xdr:col>
      <xdr:colOff>260350</xdr:colOff>
      <xdr:row>99</xdr:row>
      <xdr:rowOff>447675</xdr:rowOff>
    </xdr:to>
    <xdr:pic>
      <xdr:nvPicPr>
        <xdr:cNvPr id="1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544624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99</xdr:row>
      <xdr:rowOff>231775</xdr:rowOff>
    </xdr:from>
    <xdr:to>
      <xdr:col>3</xdr:col>
      <xdr:colOff>539750</xdr:colOff>
      <xdr:row>99</xdr:row>
      <xdr:rowOff>450850</xdr:rowOff>
    </xdr:to>
    <xdr:pic>
      <xdr:nvPicPr>
        <xdr:cNvPr id="1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544656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99</xdr:row>
      <xdr:rowOff>228600</xdr:rowOff>
    </xdr:from>
    <xdr:to>
      <xdr:col>10</xdr:col>
      <xdr:colOff>260350</xdr:colOff>
      <xdr:row>99</xdr:row>
      <xdr:rowOff>447675</xdr:rowOff>
    </xdr:to>
    <xdr:pic>
      <xdr:nvPicPr>
        <xdr:cNvPr id="1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544624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99</xdr:row>
      <xdr:rowOff>231775</xdr:rowOff>
    </xdr:from>
    <xdr:to>
      <xdr:col>10</xdr:col>
      <xdr:colOff>539750</xdr:colOff>
      <xdr:row>99</xdr:row>
      <xdr:rowOff>450850</xdr:rowOff>
    </xdr:to>
    <xdr:pic>
      <xdr:nvPicPr>
        <xdr:cNvPr id="1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544656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111</xdr:row>
      <xdr:rowOff>228600</xdr:rowOff>
    </xdr:from>
    <xdr:to>
      <xdr:col>3</xdr:col>
      <xdr:colOff>260350</xdr:colOff>
      <xdr:row>111</xdr:row>
      <xdr:rowOff>447675</xdr:rowOff>
    </xdr:to>
    <xdr:pic>
      <xdr:nvPicPr>
        <xdr:cNvPr id="1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544624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111</xdr:row>
      <xdr:rowOff>231775</xdr:rowOff>
    </xdr:from>
    <xdr:to>
      <xdr:col>3</xdr:col>
      <xdr:colOff>539750</xdr:colOff>
      <xdr:row>111</xdr:row>
      <xdr:rowOff>450850</xdr:rowOff>
    </xdr:to>
    <xdr:pic>
      <xdr:nvPicPr>
        <xdr:cNvPr id="1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544656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111</xdr:row>
      <xdr:rowOff>228600</xdr:rowOff>
    </xdr:from>
    <xdr:to>
      <xdr:col>10</xdr:col>
      <xdr:colOff>260350</xdr:colOff>
      <xdr:row>111</xdr:row>
      <xdr:rowOff>447675</xdr:rowOff>
    </xdr:to>
    <xdr:pic>
      <xdr:nvPicPr>
        <xdr:cNvPr id="1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544624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111</xdr:row>
      <xdr:rowOff>231775</xdr:rowOff>
    </xdr:from>
    <xdr:to>
      <xdr:col>10</xdr:col>
      <xdr:colOff>539750</xdr:colOff>
      <xdr:row>111</xdr:row>
      <xdr:rowOff>450850</xdr:rowOff>
    </xdr:to>
    <xdr:pic>
      <xdr:nvPicPr>
        <xdr:cNvPr id="1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544656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111</xdr:row>
      <xdr:rowOff>228600</xdr:rowOff>
    </xdr:from>
    <xdr:to>
      <xdr:col>3</xdr:col>
      <xdr:colOff>260350</xdr:colOff>
      <xdr:row>111</xdr:row>
      <xdr:rowOff>447675</xdr:rowOff>
    </xdr:to>
    <xdr:pic>
      <xdr:nvPicPr>
        <xdr:cNvPr id="1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544624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111</xdr:row>
      <xdr:rowOff>231775</xdr:rowOff>
    </xdr:from>
    <xdr:to>
      <xdr:col>3</xdr:col>
      <xdr:colOff>539750</xdr:colOff>
      <xdr:row>111</xdr:row>
      <xdr:rowOff>450850</xdr:rowOff>
    </xdr:to>
    <xdr:pic>
      <xdr:nvPicPr>
        <xdr:cNvPr id="1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544656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111</xdr:row>
      <xdr:rowOff>228600</xdr:rowOff>
    </xdr:from>
    <xdr:to>
      <xdr:col>3</xdr:col>
      <xdr:colOff>260350</xdr:colOff>
      <xdr:row>111</xdr:row>
      <xdr:rowOff>447675</xdr:rowOff>
    </xdr:to>
    <xdr:pic>
      <xdr:nvPicPr>
        <xdr:cNvPr id="1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544624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111</xdr:row>
      <xdr:rowOff>231775</xdr:rowOff>
    </xdr:from>
    <xdr:to>
      <xdr:col>3</xdr:col>
      <xdr:colOff>539750</xdr:colOff>
      <xdr:row>111</xdr:row>
      <xdr:rowOff>450850</xdr:rowOff>
    </xdr:to>
    <xdr:pic>
      <xdr:nvPicPr>
        <xdr:cNvPr id="1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544656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111</xdr:row>
      <xdr:rowOff>228600</xdr:rowOff>
    </xdr:from>
    <xdr:to>
      <xdr:col>10</xdr:col>
      <xdr:colOff>260350</xdr:colOff>
      <xdr:row>111</xdr:row>
      <xdr:rowOff>447675</xdr:rowOff>
    </xdr:to>
    <xdr:pic>
      <xdr:nvPicPr>
        <xdr:cNvPr id="1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544624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111</xdr:row>
      <xdr:rowOff>231775</xdr:rowOff>
    </xdr:from>
    <xdr:to>
      <xdr:col>10</xdr:col>
      <xdr:colOff>539750</xdr:colOff>
      <xdr:row>111</xdr:row>
      <xdr:rowOff>450850</xdr:rowOff>
    </xdr:to>
    <xdr:pic>
      <xdr:nvPicPr>
        <xdr:cNvPr id="1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544656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111</xdr:row>
      <xdr:rowOff>228600</xdr:rowOff>
    </xdr:from>
    <xdr:to>
      <xdr:col>3</xdr:col>
      <xdr:colOff>260350</xdr:colOff>
      <xdr:row>111</xdr:row>
      <xdr:rowOff>447675</xdr:rowOff>
    </xdr:to>
    <xdr:pic>
      <xdr:nvPicPr>
        <xdr:cNvPr id="1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544624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111</xdr:row>
      <xdr:rowOff>231775</xdr:rowOff>
    </xdr:from>
    <xdr:to>
      <xdr:col>3</xdr:col>
      <xdr:colOff>539750</xdr:colOff>
      <xdr:row>111</xdr:row>
      <xdr:rowOff>450850</xdr:rowOff>
    </xdr:to>
    <xdr:pic>
      <xdr:nvPicPr>
        <xdr:cNvPr id="2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544656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111</xdr:row>
      <xdr:rowOff>228600</xdr:rowOff>
    </xdr:from>
    <xdr:to>
      <xdr:col>10</xdr:col>
      <xdr:colOff>260350</xdr:colOff>
      <xdr:row>111</xdr:row>
      <xdr:rowOff>447675</xdr:rowOff>
    </xdr:to>
    <xdr:pic>
      <xdr:nvPicPr>
        <xdr:cNvPr id="2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544624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111</xdr:row>
      <xdr:rowOff>231775</xdr:rowOff>
    </xdr:from>
    <xdr:to>
      <xdr:col>10</xdr:col>
      <xdr:colOff>539750</xdr:colOff>
      <xdr:row>111</xdr:row>
      <xdr:rowOff>450850</xdr:rowOff>
    </xdr:to>
    <xdr:pic>
      <xdr:nvPicPr>
        <xdr:cNvPr id="2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544656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115</xdr:row>
      <xdr:rowOff>228600</xdr:rowOff>
    </xdr:from>
    <xdr:to>
      <xdr:col>3</xdr:col>
      <xdr:colOff>260350</xdr:colOff>
      <xdr:row>115</xdr:row>
      <xdr:rowOff>447675</xdr:rowOff>
    </xdr:to>
    <xdr:pic>
      <xdr:nvPicPr>
        <xdr:cNvPr id="2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544624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115</xdr:row>
      <xdr:rowOff>231775</xdr:rowOff>
    </xdr:from>
    <xdr:to>
      <xdr:col>3</xdr:col>
      <xdr:colOff>539750</xdr:colOff>
      <xdr:row>115</xdr:row>
      <xdr:rowOff>450850</xdr:rowOff>
    </xdr:to>
    <xdr:pic>
      <xdr:nvPicPr>
        <xdr:cNvPr id="2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544656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115</xdr:row>
      <xdr:rowOff>228600</xdr:rowOff>
    </xdr:from>
    <xdr:to>
      <xdr:col>10</xdr:col>
      <xdr:colOff>260350</xdr:colOff>
      <xdr:row>115</xdr:row>
      <xdr:rowOff>447675</xdr:rowOff>
    </xdr:to>
    <xdr:pic>
      <xdr:nvPicPr>
        <xdr:cNvPr id="2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544624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115</xdr:row>
      <xdr:rowOff>231775</xdr:rowOff>
    </xdr:from>
    <xdr:to>
      <xdr:col>10</xdr:col>
      <xdr:colOff>539750</xdr:colOff>
      <xdr:row>115</xdr:row>
      <xdr:rowOff>450850</xdr:rowOff>
    </xdr:to>
    <xdr:pic>
      <xdr:nvPicPr>
        <xdr:cNvPr id="2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544656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115</xdr:row>
      <xdr:rowOff>228600</xdr:rowOff>
    </xdr:from>
    <xdr:to>
      <xdr:col>3</xdr:col>
      <xdr:colOff>260350</xdr:colOff>
      <xdr:row>115</xdr:row>
      <xdr:rowOff>447675</xdr:rowOff>
    </xdr:to>
    <xdr:pic>
      <xdr:nvPicPr>
        <xdr:cNvPr id="2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544624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115</xdr:row>
      <xdr:rowOff>231775</xdr:rowOff>
    </xdr:from>
    <xdr:to>
      <xdr:col>3</xdr:col>
      <xdr:colOff>539750</xdr:colOff>
      <xdr:row>115</xdr:row>
      <xdr:rowOff>450850</xdr:rowOff>
    </xdr:to>
    <xdr:pic>
      <xdr:nvPicPr>
        <xdr:cNvPr id="2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544656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115</xdr:row>
      <xdr:rowOff>228600</xdr:rowOff>
    </xdr:from>
    <xdr:to>
      <xdr:col>3</xdr:col>
      <xdr:colOff>260350</xdr:colOff>
      <xdr:row>115</xdr:row>
      <xdr:rowOff>447675</xdr:rowOff>
    </xdr:to>
    <xdr:pic>
      <xdr:nvPicPr>
        <xdr:cNvPr id="2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544624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115</xdr:row>
      <xdr:rowOff>231775</xdr:rowOff>
    </xdr:from>
    <xdr:to>
      <xdr:col>3</xdr:col>
      <xdr:colOff>539750</xdr:colOff>
      <xdr:row>115</xdr:row>
      <xdr:rowOff>450850</xdr:rowOff>
    </xdr:to>
    <xdr:pic>
      <xdr:nvPicPr>
        <xdr:cNvPr id="2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544656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115</xdr:row>
      <xdr:rowOff>228600</xdr:rowOff>
    </xdr:from>
    <xdr:to>
      <xdr:col>10</xdr:col>
      <xdr:colOff>260350</xdr:colOff>
      <xdr:row>115</xdr:row>
      <xdr:rowOff>447675</xdr:rowOff>
    </xdr:to>
    <xdr:pic>
      <xdr:nvPicPr>
        <xdr:cNvPr id="2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544624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115</xdr:row>
      <xdr:rowOff>231775</xdr:rowOff>
    </xdr:from>
    <xdr:to>
      <xdr:col>10</xdr:col>
      <xdr:colOff>539750</xdr:colOff>
      <xdr:row>115</xdr:row>
      <xdr:rowOff>450850</xdr:rowOff>
    </xdr:to>
    <xdr:pic>
      <xdr:nvPicPr>
        <xdr:cNvPr id="2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544656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115</xdr:row>
      <xdr:rowOff>228600</xdr:rowOff>
    </xdr:from>
    <xdr:to>
      <xdr:col>3</xdr:col>
      <xdr:colOff>260350</xdr:colOff>
      <xdr:row>115</xdr:row>
      <xdr:rowOff>447675</xdr:rowOff>
    </xdr:to>
    <xdr:pic>
      <xdr:nvPicPr>
        <xdr:cNvPr id="2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544624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115</xdr:row>
      <xdr:rowOff>231775</xdr:rowOff>
    </xdr:from>
    <xdr:to>
      <xdr:col>3</xdr:col>
      <xdr:colOff>539750</xdr:colOff>
      <xdr:row>115</xdr:row>
      <xdr:rowOff>450850</xdr:rowOff>
    </xdr:to>
    <xdr:pic>
      <xdr:nvPicPr>
        <xdr:cNvPr id="2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544656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115</xdr:row>
      <xdr:rowOff>228600</xdr:rowOff>
    </xdr:from>
    <xdr:to>
      <xdr:col>10</xdr:col>
      <xdr:colOff>260350</xdr:colOff>
      <xdr:row>115</xdr:row>
      <xdr:rowOff>447675</xdr:rowOff>
    </xdr:to>
    <xdr:pic>
      <xdr:nvPicPr>
        <xdr:cNvPr id="2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544624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115</xdr:row>
      <xdr:rowOff>231775</xdr:rowOff>
    </xdr:from>
    <xdr:to>
      <xdr:col>10</xdr:col>
      <xdr:colOff>539750</xdr:colOff>
      <xdr:row>115</xdr:row>
      <xdr:rowOff>450850</xdr:rowOff>
    </xdr:to>
    <xdr:pic>
      <xdr:nvPicPr>
        <xdr:cNvPr id="2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544656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107</xdr:row>
      <xdr:rowOff>228600</xdr:rowOff>
    </xdr:from>
    <xdr:to>
      <xdr:col>3</xdr:col>
      <xdr:colOff>260350</xdr:colOff>
      <xdr:row>107</xdr:row>
      <xdr:rowOff>447675</xdr:rowOff>
    </xdr:to>
    <xdr:pic>
      <xdr:nvPicPr>
        <xdr:cNvPr id="2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51487754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107</xdr:row>
      <xdr:rowOff>231775</xdr:rowOff>
    </xdr:from>
    <xdr:to>
      <xdr:col>3</xdr:col>
      <xdr:colOff>539750</xdr:colOff>
      <xdr:row>107</xdr:row>
      <xdr:rowOff>450850</xdr:rowOff>
    </xdr:to>
    <xdr:pic>
      <xdr:nvPicPr>
        <xdr:cNvPr id="2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51490929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107</xdr:row>
      <xdr:rowOff>228600</xdr:rowOff>
    </xdr:from>
    <xdr:to>
      <xdr:col>10</xdr:col>
      <xdr:colOff>260350</xdr:colOff>
      <xdr:row>107</xdr:row>
      <xdr:rowOff>447675</xdr:rowOff>
    </xdr:to>
    <xdr:pic>
      <xdr:nvPicPr>
        <xdr:cNvPr id="2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51487754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107</xdr:row>
      <xdr:rowOff>231775</xdr:rowOff>
    </xdr:from>
    <xdr:to>
      <xdr:col>10</xdr:col>
      <xdr:colOff>539750</xdr:colOff>
      <xdr:row>107</xdr:row>
      <xdr:rowOff>450850</xdr:rowOff>
    </xdr:to>
    <xdr:pic>
      <xdr:nvPicPr>
        <xdr:cNvPr id="2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51490929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107</xdr:row>
      <xdr:rowOff>228600</xdr:rowOff>
    </xdr:from>
    <xdr:to>
      <xdr:col>3</xdr:col>
      <xdr:colOff>260350</xdr:colOff>
      <xdr:row>107</xdr:row>
      <xdr:rowOff>447675</xdr:rowOff>
    </xdr:to>
    <xdr:pic>
      <xdr:nvPicPr>
        <xdr:cNvPr id="2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51487754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107</xdr:row>
      <xdr:rowOff>231775</xdr:rowOff>
    </xdr:from>
    <xdr:to>
      <xdr:col>3</xdr:col>
      <xdr:colOff>539750</xdr:colOff>
      <xdr:row>107</xdr:row>
      <xdr:rowOff>450850</xdr:rowOff>
    </xdr:to>
    <xdr:pic>
      <xdr:nvPicPr>
        <xdr:cNvPr id="2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51490929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107</xdr:row>
      <xdr:rowOff>228600</xdr:rowOff>
    </xdr:from>
    <xdr:to>
      <xdr:col>3</xdr:col>
      <xdr:colOff>260350</xdr:colOff>
      <xdr:row>107</xdr:row>
      <xdr:rowOff>447675</xdr:rowOff>
    </xdr:to>
    <xdr:pic>
      <xdr:nvPicPr>
        <xdr:cNvPr id="2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51487754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107</xdr:row>
      <xdr:rowOff>231775</xdr:rowOff>
    </xdr:from>
    <xdr:to>
      <xdr:col>3</xdr:col>
      <xdr:colOff>539750</xdr:colOff>
      <xdr:row>107</xdr:row>
      <xdr:rowOff>450850</xdr:rowOff>
    </xdr:to>
    <xdr:pic>
      <xdr:nvPicPr>
        <xdr:cNvPr id="2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51490929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107</xdr:row>
      <xdr:rowOff>228600</xdr:rowOff>
    </xdr:from>
    <xdr:to>
      <xdr:col>10</xdr:col>
      <xdr:colOff>260350</xdr:colOff>
      <xdr:row>107</xdr:row>
      <xdr:rowOff>447675</xdr:rowOff>
    </xdr:to>
    <xdr:pic>
      <xdr:nvPicPr>
        <xdr:cNvPr id="2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51487754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107</xdr:row>
      <xdr:rowOff>231775</xdr:rowOff>
    </xdr:from>
    <xdr:to>
      <xdr:col>10</xdr:col>
      <xdr:colOff>539750</xdr:colOff>
      <xdr:row>107</xdr:row>
      <xdr:rowOff>450850</xdr:rowOff>
    </xdr:to>
    <xdr:pic>
      <xdr:nvPicPr>
        <xdr:cNvPr id="2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51490929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107</xdr:row>
      <xdr:rowOff>228600</xdr:rowOff>
    </xdr:from>
    <xdr:to>
      <xdr:col>3</xdr:col>
      <xdr:colOff>260350</xdr:colOff>
      <xdr:row>107</xdr:row>
      <xdr:rowOff>447675</xdr:rowOff>
    </xdr:to>
    <xdr:pic>
      <xdr:nvPicPr>
        <xdr:cNvPr id="2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51487754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107</xdr:row>
      <xdr:rowOff>231775</xdr:rowOff>
    </xdr:from>
    <xdr:to>
      <xdr:col>3</xdr:col>
      <xdr:colOff>539750</xdr:colOff>
      <xdr:row>107</xdr:row>
      <xdr:rowOff>450850</xdr:rowOff>
    </xdr:to>
    <xdr:pic>
      <xdr:nvPicPr>
        <xdr:cNvPr id="2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51490929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107</xdr:row>
      <xdr:rowOff>228600</xdr:rowOff>
    </xdr:from>
    <xdr:to>
      <xdr:col>10</xdr:col>
      <xdr:colOff>260350</xdr:colOff>
      <xdr:row>107</xdr:row>
      <xdr:rowOff>447675</xdr:rowOff>
    </xdr:to>
    <xdr:pic>
      <xdr:nvPicPr>
        <xdr:cNvPr id="2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51487754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107</xdr:row>
      <xdr:rowOff>231775</xdr:rowOff>
    </xdr:from>
    <xdr:to>
      <xdr:col>10</xdr:col>
      <xdr:colOff>539750</xdr:colOff>
      <xdr:row>107</xdr:row>
      <xdr:rowOff>450850</xdr:rowOff>
    </xdr:to>
    <xdr:pic>
      <xdr:nvPicPr>
        <xdr:cNvPr id="2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51490929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102</xdr:row>
      <xdr:rowOff>228600</xdr:rowOff>
    </xdr:from>
    <xdr:to>
      <xdr:col>3</xdr:col>
      <xdr:colOff>260350</xdr:colOff>
      <xdr:row>102</xdr:row>
      <xdr:rowOff>447675</xdr:rowOff>
    </xdr:to>
    <xdr:pic>
      <xdr:nvPicPr>
        <xdr:cNvPr id="2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27059792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102</xdr:row>
      <xdr:rowOff>231775</xdr:rowOff>
    </xdr:from>
    <xdr:to>
      <xdr:col>3</xdr:col>
      <xdr:colOff>539750</xdr:colOff>
      <xdr:row>102</xdr:row>
      <xdr:rowOff>450850</xdr:rowOff>
    </xdr:to>
    <xdr:pic>
      <xdr:nvPicPr>
        <xdr:cNvPr id="2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27062967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102</xdr:row>
      <xdr:rowOff>228600</xdr:rowOff>
    </xdr:from>
    <xdr:to>
      <xdr:col>10</xdr:col>
      <xdr:colOff>260350</xdr:colOff>
      <xdr:row>102</xdr:row>
      <xdr:rowOff>447675</xdr:rowOff>
    </xdr:to>
    <xdr:pic>
      <xdr:nvPicPr>
        <xdr:cNvPr id="2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27059792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102</xdr:row>
      <xdr:rowOff>231775</xdr:rowOff>
    </xdr:from>
    <xdr:to>
      <xdr:col>10</xdr:col>
      <xdr:colOff>539750</xdr:colOff>
      <xdr:row>102</xdr:row>
      <xdr:rowOff>450850</xdr:rowOff>
    </xdr:to>
    <xdr:pic>
      <xdr:nvPicPr>
        <xdr:cNvPr id="2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27062967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123</xdr:row>
      <xdr:rowOff>228600</xdr:rowOff>
    </xdr:from>
    <xdr:to>
      <xdr:col>3</xdr:col>
      <xdr:colOff>260350</xdr:colOff>
      <xdr:row>123</xdr:row>
      <xdr:rowOff>447675</xdr:rowOff>
    </xdr:to>
    <xdr:pic>
      <xdr:nvPicPr>
        <xdr:cNvPr id="2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123</xdr:row>
      <xdr:rowOff>231775</xdr:rowOff>
    </xdr:from>
    <xdr:to>
      <xdr:col>3</xdr:col>
      <xdr:colOff>539750</xdr:colOff>
      <xdr:row>123</xdr:row>
      <xdr:rowOff>450850</xdr:rowOff>
    </xdr:to>
    <xdr:pic>
      <xdr:nvPicPr>
        <xdr:cNvPr id="2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123</xdr:row>
      <xdr:rowOff>228600</xdr:rowOff>
    </xdr:from>
    <xdr:to>
      <xdr:col>10</xdr:col>
      <xdr:colOff>260350</xdr:colOff>
      <xdr:row>123</xdr:row>
      <xdr:rowOff>447675</xdr:rowOff>
    </xdr:to>
    <xdr:pic>
      <xdr:nvPicPr>
        <xdr:cNvPr id="2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123</xdr:row>
      <xdr:rowOff>231775</xdr:rowOff>
    </xdr:from>
    <xdr:to>
      <xdr:col>10</xdr:col>
      <xdr:colOff>539750</xdr:colOff>
      <xdr:row>123</xdr:row>
      <xdr:rowOff>450850</xdr:rowOff>
    </xdr:to>
    <xdr:pic>
      <xdr:nvPicPr>
        <xdr:cNvPr id="2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123</xdr:row>
      <xdr:rowOff>228600</xdr:rowOff>
    </xdr:from>
    <xdr:to>
      <xdr:col>3</xdr:col>
      <xdr:colOff>260350</xdr:colOff>
      <xdr:row>123</xdr:row>
      <xdr:rowOff>447675</xdr:rowOff>
    </xdr:to>
    <xdr:pic>
      <xdr:nvPicPr>
        <xdr:cNvPr id="2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123</xdr:row>
      <xdr:rowOff>231775</xdr:rowOff>
    </xdr:from>
    <xdr:to>
      <xdr:col>3</xdr:col>
      <xdr:colOff>539750</xdr:colOff>
      <xdr:row>123</xdr:row>
      <xdr:rowOff>450850</xdr:rowOff>
    </xdr:to>
    <xdr:pic>
      <xdr:nvPicPr>
        <xdr:cNvPr id="2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123</xdr:row>
      <xdr:rowOff>228600</xdr:rowOff>
    </xdr:from>
    <xdr:to>
      <xdr:col>3</xdr:col>
      <xdr:colOff>260350</xdr:colOff>
      <xdr:row>123</xdr:row>
      <xdr:rowOff>447675</xdr:rowOff>
    </xdr:to>
    <xdr:pic>
      <xdr:nvPicPr>
        <xdr:cNvPr id="2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123</xdr:row>
      <xdr:rowOff>231775</xdr:rowOff>
    </xdr:from>
    <xdr:to>
      <xdr:col>3</xdr:col>
      <xdr:colOff>539750</xdr:colOff>
      <xdr:row>123</xdr:row>
      <xdr:rowOff>450850</xdr:rowOff>
    </xdr:to>
    <xdr:pic>
      <xdr:nvPicPr>
        <xdr:cNvPr id="2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123</xdr:row>
      <xdr:rowOff>228600</xdr:rowOff>
    </xdr:from>
    <xdr:to>
      <xdr:col>10</xdr:col>
      <xdr:colOff>260350</xdr:colOff>
      <xdr:row>123</xdr:row>
      <xdr:rowOff>447675</xdr:rowOff>
    </xdr:to>
    <xdr:pic>
      <xdr:nvPicPr>
        <xdr:cNvPr id="2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123</xdr:row>
      <xdr:rowOff>231775</xdr:rowOff>
    </xdr:from>
    <xdr:to>
      <xdr:col>10</xdr:col>
      <xdr:colOff>539750</xdr:colOff>
      <xdr:row>123</xdr:row>
      <xdr:rowOff>450850</xdr:rowOff>
    </xdr:to>
    <xdr:pic>
      <xdr:nvPicPr>
        <xdr:cNvPr id="2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123</xdr:row>
      <xdr:rowOff>228600</xdr:rowOff>
    </xdr:from>
    <xdr:to>
      <xdr:col>3</xdr:col>
      <xdr:colOff>260350</xdr:colOff>
      <xdr:row>123</xdr:row>
      <xdr:rowOff>447675</xdr:rowOff>
    </xdr:to>
    <xdr:pic>
      <xdr:nvPicPr>
        <xdr:cNvPr id="2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123</xdr:row>
      <xdr:rowOff>231775</xdr:rowOff>
    </xdr:from>
    <xdr:to>
      <xdr:col>3</xdr:col>
      <xdr:colOff>539750</xdr:colOff>
      <xdr:row>123</xdr:row>
      <xdr:rowOff>450850</xdr:rowOff>
    </xdr:to>
    <xdr:pic>
      <xdr:nvPicPr>
        <xdr:cNvPr id="2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123</xdr:row>
      <xdr:rowOff>228600</xdr:rowOff>
    </xdr:from>
    <xdr:to>
      <xdr:col>10</xdr:col>
      <xdr:colOff>260350</xdr:colOff>
      <xdr:row>123</xdr:row>
      <xdr:rowOff>447675</xdr:rowOff>
    </xdr:to>
    <xdr:pic>
      <xdr:nvPicPr>
        <xdr:cNvPr id="2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123</xdr:row>
      <xdr:rowOff>231775</xdr:rowOff>
    </xdr:from>
    <xdr:to>
      <xdr:col>10</xdr:col>
      <xdr:colOff>539750</xdr:colOff>
      <xdr:row>123</xdr:row>
      <xdr:rowOff>450850</xdr:rowOff>
    </xdr:to>
    <xdr:pic>
      <xdr:nvPicPr>
        <xdr:cNvPr id="2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127</xdr:row>
      <xdr:rowOff>228600</xdr:rowOff>
    </xdr:from>
    <xdr:to>
      <xdr:col>3</xdr:col>
      <xdr:colOff>260350</xdr:colOff>
      <xdr:row>127</xdr:row>
      <xdr:rowOff>447675</xdr:rowOff>
    </xdr:to>
    <xdr:pic>
      <xdr:nvPicPr>
        <xdr:cNvPr id="2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127</xdr:row>
      <xdr:rowOff>231775</xdr:rowOff>
    </xdr:from>
    <xdr:to>
      <xdr:col>3</xdr:col>
      <xdr:colOff>539750</xdr:colOff>
      <xdr:row>127</xdr:row>
      <xdr:rowOff>450850</xdr:rowOff>
    </xdr:to>
    <xdr:pic>
      <xdr:nvPicPr>
        <xdr:cNvPr id="2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127</xdr:row>
      <xdr:rowOff>228600</xdr:rowOff>
    </xdr:from>
    <xdr:to>
      <xdr:col>10</xdr:col>
      <xdr:colOff>260350</xdr:colOff>
      <xdr:row>127</xdr:row>
      <xdr:rowOff>447675</xdr:rowOff>
    </xdr:to>
    <xdr:pic>
      <xdr:nvPicPr>
        <xdr:cNvPr id="2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127</xdr:row>
      <xdr:rowOff>231775</xdr:rowOff>
    </xdr:from>
    <xdr:to>
      <xdr:col>10</xdr:col>
      <xdr:colOff>539750</xdr:colOff>
      <xdr:row>127</xdr:row>
      <xdr:rowOff>450850</xdr:rowOff>
    </xdr:to>
    <xdr:pic>
      <xdr:nvPicPr>
        <xdr:cNvPr id="2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127</xdr:row>
      <xdr:rowOff>228600</xdr:rowOff>
    </xdr:from>
    <xdr:to>
      <xdr:col>3</xdr:col>
      <xdr:colOff>260350</xdr:colOff>
      <xdr:row>127</xdr:row>
      <xdr:rowOff>447675</xdr:rowOff>
    </xdr:to>
    <xdr:pic>
      <xdr:nvPicPr>
        <xdr:cNvPr id="2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127</xdr:row>
      <xdr:rowOff>231775</xdr:rowOff>
    </xdr:from>
    <xdr:to>
      <xdr:col>3</xdr:col>
      <xdr:colOff>539750</xdr:colOff>
      <xdr:row>127</xdr:row>
      <xdr:rowOff>450850</xdr:rowOff>
    </xdr:to>
    <xdr:pic>
      <xdr:nvPicPr>
        <xdr:cNvPr id="2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127</xdr:row>
      <xdr:rowOff>228600</xdr:rowOff>
    </xdr:from>
    <xdr:to>
      <xdr:col>3</xdr:col>
      <xdr:colOff>260350</xdr:colOff>
      <xdr:row>127</xdr:row>
      <xdr:rowOff>447675</xdr:rowOff>
    </xdr:to>
    <xdr:pic>
      <xdr:nvPicPr>
        <xdr:cNvPr id="2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127</xdr:row>
      <xdr:rowOff>231775</xdr:rowOff>
    </xdr:from>
    <xdr:to>
      <xdr:col>3</xdr:col>
      <xdr:colOff>539750</xdr:colOff>
      <xdr:row>127</xdr:row>
      <xdr:rowOff>450850</xdr:rowOff>
    </xdr:to>
    <xdr:pic>
      <xdr:nvPicPr>
        <xdr:cNvPr id="2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127</xdr:row>
      <xdr:rowOff>228600</xdr:rowOff>
    </xdr:from>
    <xdr:to>
      <xdr:col>10</xdr:col>
      <xdr:colOff>260350</xdr:colOff>
      <xdr:row>127</xdr:row>
      <xdr:rowOff>447675</xdr:rowOff>
    </xdr:to>
    <xdr:pic>
      <xdr:nvPicPr>
        <xdr:cNvPr id="2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127</xdr:row>
      <xdr:rowOff>231775</xdr:rowOff>
    </xdr:from>
    <xdr:to>
      <xdr:col>10</xdr:col>
      <xdr:colOff>539750</xdr:colOff>
      <xdr:row>127</xdr:row>
      <xdr:rowOff>450850</xdr:rowOff>
    </xdr:to>
    <xdr:pic>
      <xdr:nvPicPr>
        <xdr:cNvPr id="2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127</xdr:row>
      <xdr:rowOff>228600</xdr:rowOff>
    </xdr:from>
    <xdr:to>
      <xdr:col>3</xdr:col>
      <xdr:colOff>260350</xdr:colOff>
      <xdr:row>127</xdr:row>
      <xdr:rowOff>447675</xdr:rowOff>
    </xdr:to>
    <xdr:pic>
      <xdr:nvPicPr>
        <xdr:cNvPr id="2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127</xdr:row>
      <xdr:rowOff>231775</xdr:rowOff>
    </xdr:from>
    <xdr:to>
      <xdr:col>3</xdr:col>
      <xdr:colOff>539750</xdr:colOff>
      <xdr:row>127</xdr:row>
      <xdr:rowOff>450850</xdr:rowOff>
    </xdr:to>
    <xdr:pic>
      <xdr:nvPicPr>
        <xdr:cNvPr id="2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127</xdr:row>
      <xdr:rowOff>228600</xdr:rowOff>
    </xdr:from>
    <xdr:to>
      <xdr:col>10</xdr:col>
      <xdr:colOff>260350</xdr:colOff>
      <xdr:row>127</xdr:row>
      <xdr:rowOff>447675</xdr:rowOff>
    </xdr:to>
    <xdr:pic>
      <xdr:nvPicPr>
        <xdr:cNvPr id="2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127</xdr:row>
      <xdr:rowOff>231775</xdr:rowOff>
    </xdr:from>
    <xdr:to>
      <xdr:col>10</xdr:col>
      <xdr:colOff>539750</xdr:colOff>
      <xdr:row>127</xdr:row>
      <xdr:rowOff>450850</xdr:rowOff>
    </xdr:to>
    <xdr:pic>
      <xdr:nvPicPr>
        <xdr:cNvPr id="2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131</xdr:row>
      <xdr:rowOff>228600</xdr:rowOff>
    </xdr:from>
    <xdr:to>
      <xdr:col>3</xdr:col>
      <xdr:colOff>260350</xdr:colOff>
      <xdr:row>131</xdr:row>
      <xdr:rowOff>447675</xdr:rowOff>
    </xdr:to>
    <xdr:pic>
      <xdr:nvPicPr>
        <xdr:cNvPr id="2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131</xdr:row>
      <xdr:rowOff>231775</xdr:rowOff>
    </xdr:from>
    <xdr:to>
      <xdr:col>3</xdr:col>
      <xdr:colOff>539750</xdr:colOff>
      <xdr:row>131</xdr:row>
      <xdr:rowOff>450850</xdr:rowOff>
    </xdr:to>
    <xdr:pic>
      <xdr:nvPicPr>
        <xdr:cNvPr id="2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131</xdr:row>
      <xdr:rowOff>228600</xdr:rowOff>
    </xdr:from>
    <xdr:to>
      <xdr:col>10</xdr:col>
      <xdr:colOff>260350</xdr:colOff>
      <xdr:row>131</xdr:row>
      <xdr:rowOff>447675</xdr:rowOff>
    </xdr:to>
    <xdr:pic>
      <xdr:nvPicPr>
        <xdr:cNvPr id="2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131</xdr:row>
      <xdr:rowOff>231775</xdr:rowOff>
    </xdr:from>
    <xdr:to>
      <xdr:col>10</xdr:col>
      <xdr:colOff>539750</xdr:colOff>
      <xdr:row>131</xdr:row>
      <xdr:rowOff>450850</xdr:rowOff>
    </xdr:to>
    <xdr:pic>
      <xdr:nvPicPr>
        <xdr:cNvPr id="2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131</xdr:row>
      <xdr:rowOff>228600</xdr:rowOff>
    </xdr:from>
    <xdr:to>
      <xdr:col>3</xdr:col>
      <xdr:colOff>260350</xdr:colOff>
      <xdr:row>131</xdr:row>
      <xdr:rowOff>447675</xdr:rowOff>
    </xdr:to>
    <xdr:pic>
      <xdr:nvPicPr>
        <xdr:cNvPr id="2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131</xdr:row>
      <xdr:rowOff>231775</xdr:rowOff>
    </xdr:from>
    <xdr:to>
      <xdr:col>3</xdr:col>
      <xdr:colOff>539750</xdr:colOff>
      <xdr:row>131</xdr:row>
      <xdr:rowOff>450850</xdr:rowOff>
    </xdr:to>
    <xdr:pic>
      <xdr:nvPicPr>
        <xdr:cNvPr id="2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131</xdr:row>
      <xdr:rowOff>228600</xdr:rowOff>
    </xdr:from>
    <xdr:to>
      <xdr:col>3</xdr:col>
      <xdr:colOff>260350</xdr:colOff>
      <xdr:row>131</xdr:row>
      <xdr:rowOff>447675</xdr:rowOff>
    </xdr:to>
    <xdr:pic>
      <xdr:nvPicPr>
        <xdr:cNvPr id="2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131</xdr:row>
      <xdr:rowOff>231775</xdr:rowOff>
    </xdr:from>
    <xdr:to>
      <xdr:col>3</xdr:col>
      <xdr:colOff>539750</xdr:colOff>
      <xdr:row>131</xdr:row>
      <xdr:rowOff>450850</xdr:rowOff>
    </xdr:to>
    <xdr:pic>
      <xdr:nvPicPr>
        <xdr:cNvPr id="2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131</xdr:row>
      <xdr:rowOff>228600</xdr:rowOff>
    </xdr:from>
    <xdr:to>
      <xdr:col>10</xdr:col>
      <xdr:colOff>260350</xdr:colOff>
      <xdr:row>131</xdr:row>
      <xdr:rowOff>447675</xdr:rowOff>
    </xdr:to>
    <xdr:pic>
      <xdr:nvPicPr>
        <xdr:cNvPr id="2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131</xdr:row>
      <xdr:rowOff>231775</xdr:rowOff>
    </xdr:from>
    <xdr:to>
      <xdr:col>10</xdr:col>
      <xdr:colOff>539750</xdr:colOff>
      <xdr:row>131</xdr:row>
      <xdr:rowOff>450850</xdr:rowOff>
    </xdr:to>
    <xdr:pic>
      <xdr:nvPicPr>
        <xdr:cNvPr id="2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131</xdr:row>
      <xdr:rowOff>228600</xdr:rowOff>
    </xdr:from>
    <xdr:to>
      <xdr:col>3</xdr:col>
      <xdr:colOff>260350</xdr:colOff>
      <xdr:row>131</xdr:row>
      <xdr:rowOff>447675</xdr:rowOff>
    </xdr:to>
    <xdr:pic>
      <xdr:nvPicPr>
        <xdr:cNvPr id="2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131</xdr:row>
      <xdr:rowOff>231775</xdr:rowOff>
    </xdr:from>
    <xdr:to>
      <xdr:col>3</xdr:col>
      <xdr:colOff>539750</xdr:colOff>
      <xdr:row>131</xdr:row>
      <xdr:rowOff>450850</xdr:rowOff>
    </xdr:to>
    <xdr:pic>
      <xdr:nvPicPr>
        <xdr:cNvPr id="2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131</xdr:row>
      <xdr:rowOff>228600</xdr:rowOff>
    </xdr:from>
    <xdr:to>
      <xdr:col>10</xdr:col>
      <xdr:colOff>260350</xdr:colOff>
      <xdr:row>131</xdr:row>
      <xdr:rowOff>447675</xdr:rowOff>
    </xdr:to>
    <xdr:pic>
      <xdr:nvPicPr>
        <xdr:cNvPr id="2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131</xdr:row>
      <xdr:rowOff>231775</xdr:rowOff>
    </xdr:from>
    <xdr:to>
      <xdr:col>10</xdr:col>
      <xdr:colOff>539750</xdr:colOff>
      <xdr:row>131</xdr:row>
      <xdr:rowOff>450850</xdr:rowOff>
    </xdr:to>
    <xdr:pic>
      <xdr:nvPicPr>
        <xdr:cNvPr id="2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135</xdr:row>
      <xdr:rowOff>228600</xdr:rowOff>
    </xdr:from>
    <xdr:to>
      <xdr:col>3</xdr:col>
      <xdr:colOff>260350</xdr:colOff>
      <xdr:row>135</xdr:row>
      <xdr:rowOff>447675</xdr:rowOff>
    </xdr:to>
    <xdr:pic>
      <xdr:nvPicPr>
        <xdr:cNvPr id="2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135</xdr:row>
      <xdr:rowOff>231775</xdr:rowOff>
    </xdr:from>
    <xdr:to>
      <xdr:col>3</xdr:col>
      <xdr:colOff>539750</xdr:colOff>
      <xdr:row>135</xdr:row>
      <xdr:rowOff>450850</xdr:rowOff>
    </xdr:to>
    <xdr:pic>
      <xdr:nvPicPr>
        <xdr:cNvPr id="2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135</xdr:row>
      <xdr:rowOff>228600</xdr:rowOff>
    </xdr:from>
    <xdr:to>
      <xdr:col>10</xdr:col>
      <xdr:colOff>260350</xdr:colOff>
      <xdr:row>135</xdr:row>
      <xdr:rowOff>447675</xdr:rowOff>
    </xdr:to>
    <xdr:pic>
      <xdr:nvPicPr>
        <xdr:cNvPr id="2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135</xdr:row>
      <xdr:rowOff>231775</xdr:rowOff>
    </xdr:from>
    <xdr:to>
      <xdr:col>10</xdr:col>
      <xdr:colOff>539750</xdr:colOff>
      <xdr:row>135</xdr:row>
      <xdr:rowOff>450850</xdr:rowOff>
    </xdr:to>
    <xdr:pic>
      <xdr:nvPicPr>
        <xdr:cNvPr id="2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135</xdr:row>
      <xdr:rowOff>228600</xdr:rowOff>
    </xdr:from>
    <xdr:to>
      <xdr:col>3</xdr:col>
      <xdr:colOff>260350</xdr:colOff>
      <xdr:row>135</xdr:row>
      <xdr:rowOff>447675</xdr:rowOff>
    </xdr:to>
    <xdr:pic>
      <xdr:nvPicPr>
        <xdr:cNvPr id="2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135</xdr:row>
      <xdr:rowOff>231775</xdr:rowOff>
    </xdr:from>
    <xdr:to>
      <xdr:col>3</xdr:col>
      <xdr:colOff>539750</xdr:colOff>
      <xdr:row>135</xdr:row>
      <xdr:rowOff>450850</xdr:rowOff>
    </xdr:to>
    <xdr:pic>
      <xdr:nvPicPr>
        <xdr:cNvPr id="2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135</xdr:row>
      <xdr:rowOff>228600</xdr:rowOff>
    </xdr:from>
    <xdr:to>
      <xdr:col>3</xdr:col>
      <xdr:colOff>260350</xdr:colOff>
      <xdr:row>135</xdr:row>
      <xdr:rowOff>447675</xdr:rowOff>
    </xdr:to>
    <xdr:pic>
      <xdr:nvPicPr>
        <xdr:cNvPr id="2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135</xdr:row>
      <xdr:rowOff>231775</xdr:rowOff>
    </xdr:from>
    <xdr:to>
      <xdr:col>3</xdr:col>
      <xdr:colOff>539750</xdr:colOff>
      <xdr:row>135</xdr:row>
      <xdr:rowOff>450850</xdr:rowOff>
    </xdr:to>
    <xdr:pic>
      <xdr:nvPicPr>
        <xdr:cNvPr id="2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135</xdr:row>
      <xdr:rowOff>228600</xdr:rowOff>
    </xdr:from>
    <xdr:to>
      <xdr:col>10</xdr:col>
      <xdr:colOff>260350</xdr:colOff>
      <xdr:row>135</xdr:row>
      <xdr:rowOff>447675</xdr:rowOff>
    </xdr:to>
    <xdr:pic>
      <xdr:nvPicPr>
        <xdr:cNvPr id="2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135</xdr:row>
      <xdr:rowOff>231775</xdr:rowOff>
    </xdr:from>
    <xdr:to>
      <xdr:col>10</xdr:col>
      <xdr:colOff>539750</xdr:colOff>
      <xdr:row>135</xdr:row>
      <xdr:rowOff>450850</xdr:rowOff>
    </xdr:to>
    <xdr:pic>
      <xdr:nvPicPr>
        <xdr:cNvPr id="2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135</xdr:row>
      <xdr:rowOff>228600</xdr:rowOff>
    </xdr:from>
    <xdr:to>
      <xdr:col>3</xdr:col>
      <xdr:colOff>260350</xdr:colOff>
      <xdr:row>135</xdr:row>
      <xdr:rowOff>447675</xdr:rowOff>
    </xdr:to>
    <xdr:pic>
      <xdr:nvPicPr>
        <xdr:cNvPr id="2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135</xdr:row>
      <xdr:rowOff>231775</xdr:rowOff>
    </xdr:from>
    <xdr:to>
      <xdr:col>3</xdr:col>
      <xdr:colOff>539750</xdr:colOff>
      <xdr:row>135</xdr:row>
      <xdr:rowOff>450850</xdr:rowOff>
    </xdr:to>
    <xdr:pic>
      <xdr:nvPicPr>
        <xdr:cNvPr id="2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135</xdr:row>
      <xdr:rowOff>228600</xdr:rowOff>
    </xdr:from>
    <xdr:to>
      <xdr:col>10</xdr:col>
      <xdr:colOff>260350</xdr:colOff>
      <xdr:row>135</xdr:row>
      <xdr:rowOff>447675</xdr:rowOff>
    </xdr:to>
    <xdr:pic>
      <xdr:nvPicPr>
        <xdr:cNvPr id="2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135</xdr:row>
      <xdr:rowOff>231775</xdr:rowOff>
    </xdr:from>
    <xdr:to>
      <xdr:col>10</xdr:col>
      <xdr:colOff>539750</xdr:colOff>
      <xdr:row>135</xdr:row>
      <xdr:rowOff>450850</xdr:rowOff>
    </xdr:to>
    <xdr:pic>
      <xdr:nvPicPr>
        <xdr:cNvPr id="2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144</xdr:row>
      <xdr:rowOff>228600</xdr:rowOff>
    </xdr:from>
    <xdr:to>
      <xdr:col>3</xdr:col>
      <xdr:colOff>260350</xdr:colOff>
      <xdr:row>144</xdr:row>
      <xdr:rowOff>447675</xdr:rowOff>
    </xdr:to>
    <xdr:pic>
      <xdr:nvPicPr>
        <xdr:cNvPr id="2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144</xdr:row>
      <xdr:rowOff>231775</xdr:rowOff>
    </xdr:from>
    <xdr:to>
      <xdr:col>3</xdr:col>
      <xdr:colOff>539750</xdr:colOff>
      <xdr:row>144</xdr:row>
      <xdr:rowOff>450850</xdr:rowOff>
    </xdr:to>
    <xdr:pic>
      <xdr:nvPicPr>
        <xdr:cNvPr id="2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144</xdr:row>
      <xdr:rowOff>228600</xdr:rowOff>
    </xdr:from>
    <xdr:to>
      <xdr:col>10</xdr:col>
      <xdr:colOff>260350</xdr:colOff>
      <xdr:row>144</xdr:row>
      <xdr:rowOff>447675</xdr:rowOff>
    </xdr:to>
    <xdr:pic>
      <xdr:nvPicPr>
        <xdr:cNvPr id="2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144</xdr:row>
      <xdr:rowOff>231775</xdr:rowOff>
    </xdr:from>
    <xdr:to>
      <xdr:col>10</xdr:col>
      <xdr:colOff>539750</xdr:colOff>
      <xdr:row>144</xdr:row>
      <xdr:rowOff>450850</xdr:rowOff>
    </xdr:to>
    <xdr:pic>
      <xdr:nvPicPr>
        <xdr:cNvPr id="2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144</xdr:row>
      <xdr:rowOff>228600</xdr:rowOff>
    </xdr:from>
    <xdr:to>
      <xdr:col>3</xdr:col>
      <xdr:colOff>260350</xdr:colOff>
      <xdr:row>144</xdr:row>
      <xdr:rowOff>447675</xdr:rowOff>
    </xdr:to>
    <xdr:pic>
      <xdr:nvPicPr>
        <xdr:cNvPr id="2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144</xdr:row>
      <xdr:rowOff>231775</xdr:rowOff>
    </xdr:from>
    <xdr:to>
      <xdr:col>3</xdr:col>
      <xdr:colOff>539750</xdr:colOff>
      <xdr:row>144</xdr:row>
      <xdr:rowOff>450850</xdr:rowOff>
    </xdr:to>
    <xdr:pic>
      <xdr:nvPicPr>
        <xdr:cNvPr id="2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144</xdr:row>
      <xdr:rowOff>228600</xdr:rowOff>
    </xdr:from>
    <xdr:to>
      <xdr:col>3</xdr:col>
      <xdr:colOff>260350</xdr:colOff>
      <xdr:row>144</xdr:row>
      <xdr:rowOff>447675</xdr:rowOff>
    </xdr:to>
    <xdr:pic>
      <xdr:nvPicPr>
        <xdr:cNvPr id="2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144</xdr:row>
      <xdr:rowOff>231775</xdr:rowOff>
    </xdr:from>
    <xdr:to>
      <xdr:col>3</xdr:col>
      <xdr:colOff>539750</xdr:colOff>
      <xdr:row>144</xdr:row>
      <xdr:rowOff>450850</xdr:rowOff>
    </xdr:to>
    <xdr:pic>
      <xdr:nvPicPr>
        <xdr:cNvPr id="2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144</xdr:row>
      <xdr:rowOff>228600</xdr:rowOff>
    </xdr:from>
    <xdr:to>
      <xdr:col>10</xdr:col>
      <xdr:colOff>260350</xdr:colOff>
      <xdr:row>144</xdr:row>
      <xdr:rowOff>447675</xdr:rowOff>
    </xdr:to>
    <xdr:pic>
      <xdr:nvPicPr>
        <xdr:cNvPr id="2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144</xdr:row>
      <xdr:rowOff>231775</xdr:rowOff>
    </xdr:from>
    <xdr:to>
      <xdr:col>10</xdr:col>
      <xdr:colOff>539750</xdr:colOff>
      <xdr:row>144</xdr:row>
      <xdr:rowOff>450850</xdr:rowOff>
    </xdr:to>
    <xdr:pic>
      <xdr:nvPicPr>
        <xdr:cNvPr id="3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144</xdr:row>
      <xdr:rowOff>228600</xdr:rowOff>
    </xdr:from>
    <xdr:to>
      <xdr:col>3</xdr:col>
      <xdr:colOff>260350</xdr:colOff>
      <xdr:row>144</xdr:row>
      <xdr:rowOff>447675</xdr:rowOff>
    </xdr:to>
    <xdr:pic>
      <xdr:nvPicPr>
        <xdr:cNvPr id="3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144</xdr:row>
      <xdr:rowOff>231775</xdr:rowOff>
    </xdr:from>
    <xdr:to>
      <xdr:col>3</xdr:col>
      <xdr:colOff>539750</xdr:colOff>
      <xdr:row>144</xdr:row>
      <xdr:rowOff>450850</xdr:rowOff>
    </xdr:to>
    <xdr:pic>
      <xdr:nvPicPr>
        <xdr:cNvPr id="3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144</xdr:row>
      <xdr:rowOff>228600</xdr:rowOff>
    </xdr:from>
    <xdr:to>
      <xdr:col>10</xdr:col>
      <xdr:colOff>260350</xdr:colOff>
      <xdr:row>144</xdr:row>
      <xdr:rowOff>447675</xdr:rowOff>
    </xdr:to>
    <xdr:pic>
      <xdr:nvPicPr>
        <xdr:cNvPr id="3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144</xdr:row>
      <xdr:rowOff>231775</xdr:rowOff>
    </xdr:from>
    <xdr:to>
      <xdr:col>10</xdr:col>
      <xdr:colOff>539750</xdr:colOff>
      <xdr:row>144</xdr:row>
      <xdr:rowOff>450850</xdr:rowOff>
    </xdr:to>
    <xdr:pic>
      <xdr:nvPicPr>
        <xdr:cNvPr id="3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148</xdr:row>
      <xdr:rowOff>228600</xdr:rowOff>
    </xdr:from>
    <xdr:to>
      <xdr:col>3</xdr:col>
      <xdr:colOff>260350</xdr:colOff>
      <xdr:row>148</xdr:row>
      <xdr:rowOff>447675</xdr:rowOff>
    </xdr:to>
    <xdr:pic>
      <xdr:nvPicPr>
        <xdr:cNvPr id="3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148</xdr:row>
      <xdr:rowOff>231775</xdr:rowOff>
    </xdr:from>
    <xdr:to>
      <xdr:col>3</xdr:col>
      <xdr:colOff>539750</xdr:colOff>
      <xdr:row>148</xdr:row>
      <xdr:rowOff>450850</xdr:rowOff>
    </xdr:to>
    <xdr:pic>
      <xdr:nvPicPr>
        <xdr:cNvPr id="3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148</xdr:row>
      <xdr:rowOff>228600</xdr:rowOff>
    </xdr:from>
    <xdr:to>
      <xdr:col>10</xdr:col>
      <xdr:colOff>260350</xdr:colOff>
      <xdr:row>148</xdr:row>
      <xdr:rowOff>447675</xdr:rowOff>
    </xdr:to>
    <xdr:pic>
      <xdr:nvPicPr>
        <xdr:cNvPr id="3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148</xdr:row>
      <xdr:rowOff>231775</xdr:rowOff>
    </xdr:from>
    <xdr:to>
      <xdr:col>10</xdr:col>
      <xdr:colOff>539750</xdr:colOff>
      <xdr:row>148</xdr:row>
      <xdr:rowOff>450850</xdr:rowOff>
    </xdr:to>
    <xdr:pic>
      <xdr:nvPicPr>
        <xdr:cNvPr id="3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148</xdr:row>
      <xdr:rowOff>228600</xdr:rowOff>
    </xdr:from>
    <xdr:to>
      <xdr:col>3</xdr:col>
      <xdr:colOff>260350</xdr:colOff>
      <xdr:row>148</xdr:row>
      <xdr:rowOff>447675</xdr:rowOff>
    </xdr:to>
    <xdr:pic>
      <xdr:nvPicPr>
        <xdr:cNvPr id="3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148</xdr:row>
      <xdr:rowOff>231775</xdr:rowOff>
    </xdr:from>
    <xdr:to>
      <xdr:col>3</xdr:col>
      <xdr:colOff>539750</xdr:colOff>
      <xdr:row>148</xdr:row>
      <xdr:rowOff>450850</xdr:rowOff>
    </xdr:to>
    <xdr:pic>
      <xdr:nvPicPr>
        <xdr:cNvPr id="3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148</xdr:row>
      <xdr:rowOff>228600</xdr:rowOff>
    </xdr:from>
    <xdr:to>
      <xdr:col>3</xdr:col>
      <xdr:colOff>260350</xdr:colOff>
      <xdr:row>148</xdr:row>
      <xdr:rowOff>447675</xdr:rowOff>
    </xdr:to>
    <xdr:pic>
      <xdr:nvPicPr>
        <xdr:cNvPr id="3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148</xdr:row>
      <xdr:rowOff>231775</xdr:rowOff>
    </xdr:from>
    <xdr:to>
      <xdr:col>3</xdr:col>
      <xdr:colOff>539750</xdr:colOff>
      <xdr:row>148</xdr:row>
      <xdr:rowOff>450850</xdr:rowOff>
    </xdr:to>
    <xdr:pic>
      <xdr:nvPicPr>
        <xdr:cNvPr id="3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148</xdr:row>
      <xdr:rowOff>228600</xdr:rowOff>
    </xdr:from>
    <xdr:to>
      <xdr:col>10</xdr:col>
      <xdr:colOff>260350</xdr:colOff>
      <xdr:row>148</xdr:row>
      <xdr:rowOff>447675</xdr:rowOff>
    </xdr:to>
    <xdr:pic>
      <xdr:nvPicPr>
        <xdr:cNvPr id="3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148</xdr:row>
      <xdr:rowOff>231775</xdr:rowOff>
    </xdr:from>
    <xdr:to>
      <xdr:col>10</xdr:col>
      <xdr:colOff>539750</xdr:colOff>
      <xdr:row>148</xdr:row>
      <xdr:rowOff>450850</xdr:rowOff>
    </xdr:to>
    <xdr:pic>
      <xdr:nvPicPr>
        <xdr:cNvPr id="3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148</xdr:row>
      <xdr:rowOff>228600</xdr:rowOff>
    </xdr:from>
    <xdr:to>
      <xdr:col>3</xdr:col>
      <xdr:colOff>260350</xdr:colOff>
      <xdr:row>148</xdr:row>
      <xdr:rowOff>447675</xdr:rowOff>
    </xdr:to>
    <xdr:pic>
      <xdr:nvPicPr>
        <xdr:cNvPr id="3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148</xdr:row>
      <xdr:rowOff>231775</xdr:rowOff>
    </xdr:from>
    <xdr:to>
      <xdr:col>3</xdr:col>
      <xdr:colOff>539750</xdr:colOff>
      <xdr:row>148</xdr:row>
      <xdr:rowOff>450850</xdr:rowOff>
    </xdr:to>
    <xdr:pic>
      <xdr:nvPicPr>
        <xdr:cNvPr id="3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148</xdr:row>
      <xdr:rowOff>228600</xdr:rowOff>
    </xdr:from>
    <xdr:to>
      <xdr:col>10</xdr:col>
      <xdr:colOff>260350</xdr:colOff>
      <xdr:row>148</xdr:row>
      <xdr:rowOff>447675</xdr:rowOff>
    </xdr:to>
    <xdr:pic>
      <xdr:nvPicPr>
        <xdr:cNvPr id="3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148</xdr:row>
      <xdr:rowOff>231775</xdr:rowOff>
    </xdr:from>
    <xdr:to>
      <xdr:col>10</xdr:col>
      <xdr:colOff>539750</xdr:colOff>
      <xdr:row>148</xdr:row>
      <xdr:rowOff>450850</xdr:rowOff>
    </xdr:to>
    <xdr:pic>
      <xdr:nvPicPr>
        <xdr:cNvPr id="3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157</xdr:row>
      <xdr:rowOff>228600</xdr:rowOff>
    </xdr:from>
    <xdr:to>
      <xdr:col>3</xdr:col>
      <xdr:colOff>260350</xdr:colOff>
      <xdr:row>157</xdr:row>
      <xdr:rowOff>447675</xdr:rowOff>
    </xdr:to>
    <xdr:pic>
      <xdr:nvPicPr>
        <xdr:cNvPr id="3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157</xdr:row>
      <xdr:rowOff>231775</xdr:rowOff>
    </xdr:from>
    <xdr:to>
      <xdr:col>3</xdr:col>
      <xdr:colOff>539750</xdr:colOff>
      <xdr:row>157</xdr:row>
      <xdr:rowOff>450850</xdr:rowOff>
    </xdr:to>
    <xdr:pic>
      <xdr:nvPicPr>
        <xdr:cNvPr id="3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157</xdr:row>
      <xdr:rowOff>228600</xdr:rowOff>
    </xdr:from>
    <xdr:to>
      <xdr:col>10</xdr:col>
      <xdr:colOff>260350</xdr:colOff>
      <xdr:row>157</xdr:row>
      <xdr:rowOff>447675</xdr:rowOff>
    </xdr:to>
    <xdr:pic>
      <xdr:nvPicPr>
        <xdr:cNvPr id="3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157</xdr:row>
      <xdr:rowOff>231775</xdr:rowOff>
    </xdr:from>
    <xdr:to>
      <xdr:col>10</xdr:col>
      <xdr:colOff>539750</xdr:colOff>
      <xdr:row>157</xdr:row>
      <xdr:rowOff>450850</xdr:rowOff>
    </xdr:to>
    <xdr:pic>
      <xdr:nvPicPr>
        <xdr:cNvPr id="3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157</xdr:row>
      <xdr:rowOff>228600</xdr:rowOff>
    </xdr:from>
    <xdr:to>
      <xdr:col>3</xdr:col>
      <xdr:colOff>260350</xdr:colOff>
      <xdr:row>157</xdr:row>
      <xdr:rowOff>447675</xdr:rowOff>
    </xdr:to>
    <xdr:pic>
      <xdr:nvPicPr>
        <xdr:cNvPr id="3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157</xdr:row>
      <xdr:rowOff>231775</xdr:rowOff>
    </xdr:from>
    <xdr:to>
      <xdr:col>3</xdr:col>
      <xdr:colOff>539750</xdr:colOff>
      <xdr:row>157</xdr:row>
      <xdr:rowOff>450850</xdr:rowOff>
    </xdr:to>
    <xdr:pic>
      <xdr:nvPicPr>
        <xdr:cNvPr id="3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157</xdr:row>
      <xdr:rowOff>228600</xdr:rowOff>
    </xdr:from>
    <xdr:to>
      <xdr:col>3</xdr:col>
      <xdr:colOff>260350</xdr:colOff>
      <xdr:row>157</xdr:row>
      <xdr:rowOff>447675</xdr:rowOff>
    </xdr:to>
    <xdr:pic>
      <xdr:nvPicPr>
        <xdr:cNvPr id="3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157</xdr:row>
      <xdr:rowOff>231775</xdr:rowOff>
    </xdr:from>
    <xdr:to>
      <xdr:col>3</xdr:col>
      <xdr:colOff>539750</xdr:colOff>
      <xdr:row>157</xdr:row>
      <xdr:rowOff>450850</xdr:rowOff>
    </xdr:to>
    <xdr:pic>
      <xdr:nvPicPr>
        <xdr:cNvPr id="3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157</xdr:row>
      <xdr:rowOff>228600</xdr:rowOff>
    </xdr:from>
    <xdr:to>
      <xdr:col>10</xdr:col>
      <xdr:colOff>260350</xdr:colOff>
      <xdr:row>157</xdr:row>
      <xdr:rowOff>447675</xdr:rowOff>
    </xdr:to>
    <xdr:pic>
      <xdr:nvPicPr>
        <xdr:cNvPr id="3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157</xdr:row>
      <xdr:rowOff>231775</xdr:rowOff>
    </xdr:from>
    <xdr:to>
      <xdr:col>10</xdr:col>
      <xdr:colOff>539750</xdr:colOff>
      <xdr:row>157</xdr:row>
      <xdr:rowOff>450850</xdr:rowOff>
    </xdr:to>
    <xdr:pic>
      <xdr:nvPicPr>
        <xdr:cNvPr id="3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157</xdr:row>
      <xdr:rowOff>228600</xdr:rowOff>
    </xdr:from>
    <xdr:to>
      <xdr:col>3</xdr:col>
      <xdr:colOff>260350</xdr:colOff>
      <xdr:row>157</xdr:row>
      <xdr:rowOff>447675</xdr:rowOff>
    </xdr:to>
    <xdr:pic>
      <xdr:nvPicPr>
        <xdr:cNvPr id="3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157</xdr:row>
      <xdr:rowOff>231775</xdr:rowOff>
    </xdr:from>
    <xdr:to>
      <xdr:col>3</xdr:col>
      <xdr:colOff>539750</xdr:colOff>
      <xdr:row>157</xdr:row>
      <xdr:rowOff>450850</xdr:rowOff>
    </xdr:to>
    <xdr:pic>
      <xdr:nvPicPr>
        <xdr:cNvPr id="3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157</xdr:row>
      <xdr:rowOff>228600</xdr:rowOff>
    </xdr:from>
    <xdr:to>
      <xdr:col>10</xdr:col>
      <xdr:colOff>260350</xdr:colOff>
      <xdr:row>157</xdr:row>
      <xdr:rowOff>447675</xdr:rowOff>
    </xdr:to>
    <xdr:pic>
      <xdr:nvPicPr>
        <xdr:cNvPr id="3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157</xdr:row>
      <xdr:rowOff>231775</xdr:rowOff>
    </xdr:from>
    <xdr:to>
      <xdr:col>10</xdr:col>
      <xdr:colOff>539750</xdr:colOff>
      <xdr:row>157</xdr:row>
      <xdr:rowOff>450850</xdr:rowOff>
    </xdr:to>
    <xdr:pic>
      <xdr:nvPicPr>
        <xdr:cNvPr id="3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161</xdr:row>
      <xdr:rowOff>228600</xdr:rowOff>
    </xdr:from>
    <xdr:to>
      <xdr:col>3</xdr:col>
      <xdr:colOff>260350</xdr:colOff>
      <xdr:row>161</xdr:row>
      <xdr:rowOff>447675</xdr:rowOff>
    </xdr:to>
    <xdr:pic>
      <xdr:nvPicPr>
        <xdr:cNvPr id="3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161</xdr:row>
      <xdr:rowOff>231775</xdr:rowOff>
    </xdr:from>
    <xdr:to>
      <xdr:col>3</xdr:col>
      <xdr:colOff>539750</xdr:colOff>
      <xdr:row>161</xdr:row>
      <xdr:rowOff>450850</xdr:rowOff>
    </xdr:to>
    <xdr:pic>
      <xdr:nvPicPr>
        <xdr:cNvPr id="3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161</xdr:row>
      <xdr:rowOff>228600</xdr:rowOff>
    </xdr:from>
    <xdr:to>
      <xdr:col>10</xdr:col>
      <xdr:colOff>260350</xdr:colOff>
      <xdr:row>161</xdr:row>
      <xdr:rowOff>447675</xdr:rowOff>
    </xdr:to>
    <xdr:pic>
      <xdr:nvPicPr>
        <xdr:cNvPr id="3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161</xdr:row>
      <xdr:rowOff>231775</xdr:rowOff>
    </xdr:from>
    <xdr:to>
      <xdr:col>10</xdr:col>
      <xdr:colOff>539750</xdr:colOff>
      <xdr:row>161</xdr:row>
      <xdr:rowOff>450850</xdr:rowOff>
    </xdr:to>
    <xdr:pic>
      <xdr:nvPicPr>
        <xdr:cNvPr id="3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161</xdr:row>
      <xdr:rowOff>228600</xdr:rowOff>
    </xdr:from>
    <xdr:to>
      <xdr:col>3</xdr:col>
      <xdr:colOff>260350</xdr:colOff>
      <xdr:row>161</xdr:row>
      <xdr:rowOff>447675</xdr:rowOff>
    </xdr:to>
    <xdr:pic>
      <xdr:nvPicPr>
        <xdr:cNvPr id="3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161</xdr:row>
      <xdr:rowOff>231775</xdr:rowOff>
    </xdr:from>
    <xdr:to>
      <xdr:col>3</xdr:col>
      <xdr:colOff>539750</xdr:colOff>
      <xdr:row>161</xdr:row>
      <xdr:rowOff>450850</xdr:rowOff>
    </xdr:to>
    <xdr:pic>
      <xdr:nvPicPr>
        <xdr:cNvPr id="3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161</xdr:row>
      <xdr:rowOff>228600</xdr:rowOff>
    </xdr:from>
    <xdr:to>
      <xdr:col>3</xdr:col>
      <xdr:colOff>260350</xdr:colOff>
      <xdr:row>161</xdr:row>
      <xdr:rowOff>447675</xdr:rowOff>
    </xdr:to>
    <xdr:pic>
      <xdr:nvPicPr>
        <xdr:cNvPr id="3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161</xdr:row>
      <xdr:rowOff>231775</xdr:rowOff>
    </xdr:from>
    <xdr:to>
      <xdr:col>3</xdr:col>
      <xdr:colOff>539750</xdr:colOff>
      <xdr:row>161</xdr:row>
      <xdr:rowOff>450850</xdr:rowOff>
    </xdr:to>
    <xdr:pic>
      <xdr:nvPicPr>
        <xdr:cNvPr id="3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161</xdr:row>
      <xdr:rowOff>228600</xdr:rowOff>
    </xdr:from>
    <xdr:to>
      <xdr:col>10</xdr:col>
      <xdr:colOff>260350</xdr:colOff>
      <xdr:row>161</xdr:row>
      <xdr:rowOff>447675</xdr:rowOff>
    </xdr:to>
    <xdr:pic>
      <xdr:nvPicPr>
        <xdr:cNvPr id="3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161</xdr:row>
      <xdr:rowOff>231775</xdr:rowOff>
    </xdr:from>
    <xdr:to>
      <xdr:col>10</xdr:col>
      <xdr:colOff>539750</xdr:colOff>
      <xdr:row>161</xdr:row>
      <xdr:rowOff>450850</xdr:rowOff>
    </xdr:to>
    <xdr:pic>
      <xdr:nvPicPr>
        <xdr:cNvPr id="3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161</xdr:row>
      <xdr:rowOff>228600</xdr:rowOff>
    </xdr:from>
    <xdr:to>
      <xdr:col>3</xdr:col>
      <xdr:colOff>260350</xdr:colOff>
      <xdr:row>161</xdr:row>
      <xdr:rowOff>447675</xdr:rowOff>
    </xdr:to>
    <xdr:pic>
      <xdr:nvPicPr>
        <xdr:cNvPr id="3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161</xdr:row>
      <xdr:rowOff>231775</xdr:rowOff>
    </xdr:from>
    <xdr:to>
      <xdr:col>3</xdr:col>
      <xdr:colOff>539750</xdr:colOff>
      <xdr:row>161</xdr:row>
      <xdr:rowOff>450850</xdr:rowOff>
    </xdr:to>
    <xdr:pic>
      <xdr:nvPicPr>
        <xdr:cNvPr id="3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161</xdr:row>
      <xdr:rowOff>228600</xdr:rowOff>
    </xdr:from>
    <xdr:to>
      <xdr:col>10</xdr:col>
      <xdr:colOff>260350</xdr:colOff>
      <xdr:row>161</xdr:row>
      <xdr:rowOff>447675</xdr:rowOff>
    </xdr:to>
    <xdr:pic>
      <xdr:nvPicPr>
        <xdr:cNvPr id="3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161</xdr:row>
      <xdr:rowOff>231775</xdr:rowOff>
    </xdr:from>
    <xdr:to>
      <xdr:col>10</xdr:col>
      <xdr:colOff>539750</xdr:colOff>
      <xdr:row>161</xdr:row>
      <xdr:rowOff>450850</xdr:rowOff>
    </xdr:to>
    <xdr:pic>
      <xdr:nvPicPr>
        <xdr:cNvPr id="3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165</xdr:row>
      <xdr:rowOff>228600</xdr:rowOff>
    </xdr:from>
    <xdr:to>
      <xdr:col>3</xdr:col>
      <xdr:colOff>260350</xdr:colOff>
      <xdr:row>165</xdr:row>
      <xdr:rowOff>447675</xdr:rowOff>
    </xdr:to>
    <xdr:pic>
      <xdr:nvPicPr>
        <xdr:cNvPr id="3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165</xdr:row>
      <xdr:rowOff>231775</xdr:rowOff>
    </xdr:from>
    <xdr:to>
      <xdr:col>3</xdr:col>
      <xdr:colOff>539750</xdr:colOff>
      <xdr:row>165</xdr:row>
      <xdr:rowOff>450850</xdr:rowOff>
    </xdr:to>
    <xdr:pic>
      <xdr:nvPicPr>
        <xdr:cNvPr id="3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165</xdr:row>
      <xdr:rowOff>228600</xdr:rowOff>
    </xdr:from>
    <xdr:to>
      <xdr:col>10</xdr:col>
      <xdr:colOff>260350</xdr:colOff>
      <xdr:row>165</xdr:row>
      <xdr:rowOff>447675</xdr:rowOff>
    </xdr:to>
    <xdr:pic>
      <xdr:nvPicPr>
        <xdr:cNvPr id="3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165</xdr:row>
      <xdr:rowOff>231775</xdr:rowOff>
    </xdr:from>
    <xdr:to>
      <xdr:col>10</xdr:col>
      <xdr:colOff>539750</xdr:colOff>
      <xdr:row>165</xdr:row>
      <xdr:rowOff>450850</xdr:rowOff>
    </xdr:to>
    <xdr:pic>
      <xdr:nvPicPr>
        <xdr:cNvPr id="3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165</xdr:row>
      <xdr:rowOff>228600</xdr:rowOff>
    </xdr:from>
    <xdr:to>
      <xdr:col>3</xdr:col>
      <xdr:colOff>260350</xdr:colOff>
      <xdr:row>165</xdr:row>
      <xdr:rowOff>447675</xdr:rowOff>
    </xdr:to>
    <xdr:pic>
      <xdr:nvPicPr>
        <xdr:cNvPr id="3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165</xdr:row>
      <xdr:rowOff>231775</xdr:rowOff>
    </xdr:from>
    <xdr:to>
      <xdr:col>3</xdr:col>
      <xdr:colOff>539750</xdr:colOff>
      <xdr:row>165</xdr:row>
      <xdr:rowOff>450850</xdr:rowOff>
    </xdr:to>
    <xdr:pic>
      <xdr:nvPicPr>
        <xdr:cNvPr id="3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165</xdr:row>
      <xdr:rowOff>228600</xdr:rowOff>
    </xdr:from>
    <xdr:to>
      <xdr:col>3</xdr:col>
      <xdr:colOff>260350</xdr:colOff>
      <xdr:row>165</xdr:row>
      <xdr:rowOff>447675</xdr:rowOff>
    </xdr:to>
    <xdr:pic>
      <xdr:nvPicPr>
        <xdr:cNvPr id="3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165</xdr:row>
      <xdr:rowOff>231775</xdr:rowOff>
    </xdr:from>
    <xdr:to>
      <xdr:col>3</xdr:col>
      <xdr:colOff>539750</xdr:colOff>
      <xdr:row>165</xdr:row>
      <xdr:rowOff>450850</xdr:rowOff>
    </xdr:to>
    <xdr:pic>
      <xdr:nvPicPr>
        <xdr:cNvPr id="3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165</xdr:row>
      <xdr:rowOff>228600</xdr:rowOff>
    </xdr:from>
    <xdr:to>
      <xdr:col>10</xdr:col>
      <xdr:colOff>260350</xdr:colOff>
      <xdr:row>165</xdr:row>
      <xdr:rowOff>447675</xdr:rowOff>
    </xdr:to>
    <xdr:pic>
      <xdr:nvPicPr>
        <xdr:cNvPr id="3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165</xdr:row>
      <xdr:rowOff>231775</xdr:rowOff>
    </xdr:from>
    <xdr:to>
      <xdr:col>10</xdr:col>
      <xdr:colOff>539750</xdr:colOff>
      <xdr:row>165</xdr:row>
      <xdr:rowOff>450850</xdr:rowOff>
    </xdr:to>
    <xdr:pic>
      <xdr:nvPicPr>
        <xdr:cNvPr id="3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165</xdr:row>
      <xdr:rowOff>228600</xdr:rowOff>
    </xdr:from>
    <xdr:to>
      <xdr:col>3</xdr:col>
      <xdr:colOff>260350</xdr:colOff>
      <xdr:row>165</xdr:row>
      <xdr:rowOff>447675</xdr:rowOff>
    </xdr:to>
    <xdr:pic>
      <xdr:nvPicPr>
        <xdr:cNvPr id="3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165</xdr:row>
      <xdr:rowOff>231775</xdr:rowOff>
    </xdr:from>
    <xdr:to>
      <xdr:col>3</xdr:col>
      <xdr:colOff>539750</xdr:colOff>
      <xdr:row>165</xdr:row>
      <xdr:rowOff>450850</xdr:rowOff>
    </xdr:to>
    <xdr:pic>
      <xdr:nvPicPr>
        <xdr:cNvPr id="3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165</xdr:row>
      <xdr:rowOff>228600</xdr:rowOff>
    </xdr:from>
    <xdr:to>
      <xdr:col>10</xdr:col>
      <xdr:colOff>260350</xdr:colOff>
      <xdr:row>165</xdr:row>
      <xdr:rowOff>447675</xdr:rowOff>
    </xdr:to>
    <xdr:pic>
      <xdr:nvPicPr>
        <xdr:cNvPr id="3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165</xdr:row>
      <xdr:rowOff>231775</xdr:rowOff>
    </xdr:from>
    <xdr:to>
      <xdr:col>10</xdr:col>
      <xdr:colOff>539750</xdr:colOff>
      <xdr:row>165</xdr:row>
      <xdr:rowOff>450850</xdr:rowOff>
    </xdr:to>
    <xdr:pic>
      <xdr:nvPicPr>
        <xdr:cNvPr id="3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169</xdr:row>
      <xdr:rowOff>228600</xdr:rowOff>
    </xdr:from>
    <xdr:to>
      <xdr:col>3</xdr:col>
      <xdr:colOff>260350</xdr:colOff>
      <xdr:row>169</xdr:row>
      <xdr:rowOff>447675</xdr:rowOff>
    </xdr:to>
    <xdr:pic>
      <xdr:nvPicPr>
        <xdr:cNvPr id="3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169</xdr:row>
      <xdr:rowOff>231775</xdr:rowOff>
    </xdr:from>
    <xdr:to>
      <xdr:col>3</xdr:col>
      <xdr:colOff>539750</xdr:colOff>
      <xdr:row>169</xdr:row>
      <xdr:rowOff>450850</xdr:rowOff>
    </xdr:to>
    <xdr:pic>
      <xdr:nvPicPr>
        <xdr:cNvPr id="3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169</xdr:row>
      <xdr:rowOff>228600</xdr:rowOff>
    </xdr:from>
    <xdr:to>
      <xdr:col>10</xdr:col>
      <xdr:colOff>260350</xdr:colOff>
      <xdr:row>169</xdr:row>
      <xdr:rowOff>447675</xdr:rowOff>
    </xdr:to>
    <xdr:pic>
      <xdr:nvPicPr>
        <xdr:cNvPr id="3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169</xdr:row>
      <xdr:rowOff>231775</xdr:rowOff>
    </xdr:from>
    <xdr:to>
      <xdr:col>10</xdr:col>
      <xdr:colOff>539750</xdr:colOff>
      <xdr:row>169</xdr:row>
      <xdr:rowOff>450850</xdr:rowOff>
    </xdr:to>
    <xdr:pic>
      <xdr:nvPicPr>
        <xdr:cNvPr id="3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169</xdr:row>
      <xdr:rowOff>228600</xdr:rowOff>
    </xdr:from>
    <xdr:to>
      <xdr:col>3</xdr:col>
      <xdr:colOff>260350</xdr:colOff>
      <xdr:row>169</xdr:row>
      <xdr:rowOff>447675</xdr:rowOff>
    </xdr:to>
    <xdr:pic>
      <xdr:nvPicPr>
        <xdr:cNvPr id="3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169</xdr:row>
      <xdr:rowOff>231775</xdr:rowOff>
    </xdr:from>
    <xdr:to>
      <xdr:col>3</xdr:col>
      <xdr:colOff>539750</xdr:colOff>
      <xdr:row>169</xdr:row>
      <xdr:rowOff>450850</xdr:rowOff>
    </xdr:to>
    <xdr:pic>
      <xdr:nvPicPr>
        <xdr:cNvPr id="3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169</xdr:row>
      <xdr:rowOff>228600</xdr:rowOff>
    </xdr:from>
    <xdr:to>
      <xdr:col>3</xdr:col>
      <xdr:colOff>260350</xdr:colOff>
      <xdr:row>169</xdr:row>
      <xdr:rowOff>447675</xdr:rowOff>
    </xdr:to>
    <xdr:pic>
      <xdr:nvPicPr>
        <xdr:cNvPr id="3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169</xdr:row>
      <xdr:rowOff>231775</xdr:rowOff>
    </xdr:from>
    <xdr:to>
      <xdr:col>3</xdr:col>
      <xdr:colOff>539750</xdr:colOff>
      <xdr:row>169</xdr:row>
      <xdr:rowOff>450850</xdr:rowOff>
    </xdr:to>
    <xdr:pic>
      <xdr:nvPicPr>
        <xdr:cNvPr id="3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169</xdr:row>
      <xdr:rowOff>228600</xdr:rowOff>
    </xdr:from>
    <xdr:to>
      <xdr:col>10</xdr:col>
      <xdr:colOff>260350</xdr:colOff>
      <xdr:row>169</xdr:row>
      <xdr:rowOff>447675</xdr:rowOff>
    </xdr:to>
    <xdr:pic>
      <xdr:nvPicPr>
        <xdr:cNvPr id="3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169</xdr:row>
      <xdr:rowOff>231775</xdr:rowOff>
    </xdr:from>
    <xdr:to>
      <xdr:col>10</xdr:col>
      <xdr:colOff>539750</xdr:colOff>
      <xdr:row>169</xdr:row>
      <xdr:rowOff>450850</xdr:rowOff>
    </xdr:to>
    <xdr:pic>
      <xdr:nvPicPr>
        <xdr:cNvPr id="3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169</xdr:row>
      <xdr:rowOff>228600</xdr:rowOff>
    </xdr:from>
    <xdr:to>
      <xdr:col>3</xdr:col>
      <xdr:colOff>260350</xdr:colOff>
      <xdr:row>169</xdr:row>
      <xdr:rowOff>447675</xdr:rowOff>
    </xdr:to>
    <xdr:pic>
      <xdr:nvPicPr>
        <xdr:cNvPr id="3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169</xdr:row>
      <xdr:rowOff>231775</xdr:rowOff>
    </xdr:from>
    <xdr:to>
      <xdr:col>3</xdr:col>
      <xdr:colOff>539750</xdr:colOff>
      <xdr:row>169</xdr:row>
      <xdr:rowOff>450850</xdr:rowOff>
    </xdr:to>
    <xdr:pic>
      <xdr:nvPicPr>
        <xdr:cNvPr id="3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169</xdr:row>
      <xdr:rowOff>228600</xdr:rowOff>
    </xdr:from>
    <xdr:to>
      <xdr:col>10</xdr:col>
      <xdr:colOff>260350</xdr:colOff>
      <xdr:row>169</xdr:row>
      <xdr:rowOff>447675</xdr:rowOff>
    </xdr:to>
    <xdr:pic>
      <xdr:nvPicPr>
        <xdr:cNvPr id="3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169</xdr:row>
      <xdr:rowOff>231775</xdr:rowOff>
    </xdr:from>
    <xdr:to>
      <xdr:col>10</xdr:col>
      <xdr:colOff>539750</xdr:colOff>
      <xdr:row>169</xdr:row>
      <xdr:rowOff>450850</xdr:rowOff>
    </xdr:to>
    <xdr:pic>
      <xdr:nvPicPr>
        <xdr:cNvPr id="3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173</xdr:row>
      <xdr:rowOff>228600</xdr:rowOff>
    </xdr:from>
    <xdr:to>
      <xdr:col>3</xdr:col>
      <xdr:colOff>260350</xdr:colOff>
      <xdr:row>173</xdr:row>
      <xdr:rowOff>447675</xdr:rowOff>
    </xdr:to>
    <xdr:pic>
      <xdr:nvPicPr>
        <xdr:cNvPr id="3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173</xdr:row>
      <xdr:rowOff>231775</xdr:rowOff>
    </xdr:from>
    <xdr:to>
      <xdr:col>3</xdr:col>
      <xdr:colOff>539750</xdr:colOff>
      <xdr:row>173</xdr:row>
      <xdr:rowOff>450850</xdr:rowOff>
    </xdr:to>
    <xdr:pic>
      <xdr:nvPicPr>
        <xdr:cNvPr id="3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173</xdr:row>
      <xdr:rowOff>228600</xdr:rowOff>
    </xdr:from>
    <xdr:to>
      <xdr:col>10</xdr:col>
      <xdr:colOff>260350</xdr:colOff>
      <xdr:row>173</xdr:row>
      <xdr:rowOff>447675</xdr:rowOff>
    </xdr:to>
    <xdr:pic>
      <xdr:nvPicPr>
        <xdr:cNvPr id="3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173</xdr:row>
      <xdr:rowOff>231775</xdr:rowOff>
    </xdr:from>
    <xdr:to>
      <xdr:col>10</xdr:col>
      <xdr:colOff>539750</xdr:colOff>
      <xdr:row>173</xdr:row>
      <xdr:rowOff>450850</xdr:rowOff>
    </xdr:to>
    <xdr:pic>
      <xdr:nvPicPr>
        <xdr:cNvPr id="3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173</xdr:row>
      <xdr:rowOff>228600</xdr:rowOff>
    </xdr:from>
    <xdr:to>
      <xdr:col>3</xdr:col>
      <xdr:colOff>260350</xdr:colOff>
      <xdr:row>173</xdr:row>
      <xdr:rowOff>447675</xdr:rowOff>
    </xdr:to>
    <xdr:pic>
      <xdr:nvPicPr>
        <xdr:cNvPr id="3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173</xdr:row>
      <xdr:rowOff>231775</xdr:rowOff>
    </xdr:from>
    <xdr:to>
      <xdr:col>3</xdr:col>
      <xdr:colOff>539750</xdr:colOff>
      <xdr:row>173</xdr:row>
      <xdr:rowOff>450850</xdr:rowOff>
    </xdr:to>
    <xdr:pic>
      <xdr:nvPicPr>
        <xdr:cNvPr id="3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173</xdr:row>
      <xdr:rowOff>228600</xdr:rowOff>
    </xdr:from>
    <xdr:to>
      <xdr:col>3</xdr:col>
      <xdr:colOff>260350</xdr:colOff>
      <xdr:row>173</xdr:row>
      <xdr:rowOff>447675</xdr:rowOff>
    </xdr:to>
    <xdr:pic>
      <xdr:nvPicPr>
        <xdr:cNvPr id="3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173</xdr:row>
      <xdr:rowOff>231775</xdr:rowOff>
    </xdr:from>
    <xdr:to>
      <xdr:col>3</xdr:col>
      <xdr:colOff>539750</xdr:colOff>
      <xdr:row>173</xdr:row>
      <xdr:rowOff>450850</xdr:rowOff>
    </xdr:to>
    <xdr:pic>
      <xdr:nvPicPr>
        <xdr:cNvPr id="3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173</xdr:row>
      <xdr:rowOff>228600</xdr:rowOff>
    </xdr:from>
    <xdr:to>
      <xdr:col>10</xdr:col>
      <xdr:colOff>260350</xdr:colOff>
      <xdr:row>173</xdr:row>
      <xdr:rowOff>447675</xdr:rowOff>
    </xdr:to>
    <xdr:pic>
      <xdr:nvPicPr>
        <xdr:cNvPr id="3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173</xdr:row>
      <xdr:rowOff>231775</xdr:rowOff>
    </xdr:from>
    <xdr:to>
      <xdr:col>10</xdr:col>
      <xdr:colOff>539750</xdr:colOff>
      <xdr:row>173</xdr:row>
      <xdr:rowOff>450850</xdr:rowOff>
    </xdr:to>
    <xdr:pic>
      <xdr:nvPicPr>
        <xdr:cNvPr id="3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173</xdr:row>
      <xdr:rowOff>228600</xdr:rowOff>
    </xdr:from>
    <xdr:to>
      <xdr:col>3</xdr:col>
      <xdr:colOff>260350</xdr:colOff>
      <xdr:row>173</xdr:row>
      <xdr:rowOff>447675</xdr:rowOff>
    </xdr:to>
    <xdr:pic>
      <xdr:nvPicPr>
        <xdr:cNvPr id="3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173</xdr:row>
      <xdr:rowOff>231775</xdr:rowOff>
    </xdr:from>
    <xdr:to>
      <xdr:col>3</xdr:col>
      <xdr:colOff>539750</xdr:colOff>
      <xdr:row>173</xdr:row>
      <xdr:rowOff>450850</xdr:rowOff>
    </xdr:to>
    <xdr:pic>
      <xdr:nvPicPr>
        <xdr:cNvPr id="3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173</xdr:row>
      <xdr:rowOff>228600</xdr:rowOff>
    </xdr:from>
    <xdr:to>
      <xdr:col>10</xdr:col>
      <xdr:colOff>260350</xdr:colOff>
      <xdr:row>173</xdr:row>
      <xdr:rowOff>447675</xdr:rowOff>
    </xdr:to>
    <xdr:pic>
      <xdr:nvPicPr>
        <xdr:cNvPr id="3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173</xdr:row>
      <xdr:rowOff>231775</xdr:rowOff>
    </xdr:from>
    <xdr:to>
      <xdr:col>10</xdr:col>
      <xdr:colOff>539750</xdr:colOff>
      <xdr:row>173</xdr:row>
      <xdr:rowOff>450850</xdr:rowOff>
    </xdr:to>
    <xdr:pic>
      <xdr:nvPicPr>
        <xdr:cNvPr id="3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182</xdr:row>
      <xdr:rowOff>228600</xdr:rowOff>
    </xdr:from>
    <xdr:to>
      <xdr:col>3</xdr:col>
      <xdr:colOff>260350</xdr:colOff>
      <xdr:row>182</xdr:row>
      <xdr:rowOff>447675</xdr:rowOff>
    </xdr:to>
    <xdr:pic>
      <xdr:nvPicPr>
        <xdr:cNvPr id="3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182</xdr:row>
      <xdr:rowOff>231775</xdr:rowOff>
    </xdr:from>
    <xdr:to>
      <xdr:col>3</xdr:col>
      <xdr:colOff>539750</xdr:colOff>
      <xdr:row>182</xdr:row>
      <xdr:rowOff>450850</xdr:rowOff>
    </xdr:to>
    <xdr:pic>
      <xdr:nvPicPr>
        <xdr:cNvPr id="3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182</xdr:row>
      <xdr:rowOff>228600</xdr:rowOff>
    </xdr:from>
    <xdr:to>
      <xdr:col>10</xdr:col>
      <xdr:colOff>260350</xdr:colOff>
      <xdr:row>182</xdr:row>
      <xdr:rowOff>447675</xdr:rowOff>
    </xdr:to>
    <xdr:pic>
      <xdr:nvPicPr>
        <xdr:cNvPr id="3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182</xdr:row>
      <xdr:rowOff>231775</xdr:rowOff>
    </xdr:from>
    <xdr:to>
      <xdr:col>10</xdr:col>
      <xdr:colOff>539750</xdr:colOff>
      <xdr:row>182</xdr:row>
      <xdr:rowOff>450850</xdr:rowOff>
    </xdr:to>
    <xdr:pic>
      <xdr:nvPicPr>
        <xdr:cNvPr id="3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182</xdr:row>
      <xdr:rowOff>228600</xdr:rowOff>
    </xdr:from>
    <xdr:to>
      <xdr:col>3</xdr:col>
      <xdr:colOff>260350</xdr:colOff>
      <xdr:row>182</xdr:row>
      <xdr:rowOff>447675</xdr:rowOff>
    </xdr:to>
    <xdr:pic>
      <xdr:nvPicPr>
        <xdr:cNvPr id="3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182</xdr:row>
      <xdr:rowOff>231775</xdr:rowOff>
    </xdr:from>
    <xdr:to>
      <xdr:col>3</xdr:col>
      <xdr:colOff>539750</xdr:colOff>
      <xdr:row>182</xdr:row>
      <xdr:rowOff>450850</xdr:rowOff>
    </xdr:to>
    <xdr:pic>
      <xdr:nvPicPr>
        <xdr:cNvPr id="3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182</xdr:row>
      <xdr:rowOff>228600</xdr:rowOff>
    </xdr:from>
    <xdr:to>
      <xdr:col>3</xdr:col>
      <xdr:colOff>260350</xdr:colOff>
      <xdr:row>182</xdr:row>
      <xdr:rowOff>447675</xdr:rowOff>
    </xdr:to>
    <xdr:pic>
      <xdr:nvPicPr>
        <xdr:cNvPr id="3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182</xdr:row>
      <xdr:rowOff>231775</xdr:rowOff>
    </xdr:from>
    <xdr:to>
      <xdr:col>3</xdr:col>
      <xdr:colOff>539750</xdr:colOff>
      <xdr:row>182</xdr:row>
      <xdr:rowOff>450850</xdr:rowOff>
    </xdr:to>
    <xdr:pic>
      <xdr:nvPicPr>
        <xdr:cNvPr id="3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182</xdr:row>
      <xdr:rowOff>228600</xdr:rowOff>
    </xdr:from>
    <xdr:to>
      <xdr:col>10</xdr:col>
      <xdr:colOff>260350</xdr:colOff>
      <xdr:row>182</xdr:row>
      <xdr:rowOff>447675</xdr:rowOff>
    </xdr:to>
    <xdr:pic>
      <xdr:nvPicPr>
        <xdr:cNvPr id="3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182</xdr:row>
      <xdr:rowOff>231775</xdr:rowOff>
    </xdr:from>
    <xdr:to>
      <xdr:col>10</xdr:col>
      <xdr:colOff>539750</xdr:colOff>
      <xdr:row>182</xdr:row>
      <xdr:rowOff>450850</xdr:rowOff>
    </xdr:to>
    <xdr:pic>
      <xdr:nvPicPr>
        <xdr:cNvPr id="3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182</xdr:row>
      <xdr:rowOff>228600</xdr:rowOff>
    </xdr:from>
    <xdr:to>
      <xdr:col>3</xdr:col>
      <xdr:colOff>260350</xdr:colOff>
      <xdr:row>182</xdr:row>
      <xdr:rowOff>447675</xdr:rowOff>
    </xdr:to>
    <xdr:pic>
      <xdr:nvPicPr>
        <xdr:cNvPr id="3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182</xdr:row>
      <xdr:rowOff>231775</xdr:rowOff>
    </xdr:from>
    <xdr:to>
      <xdr:col>3</xdr:col>
      <xdr:colOff>539750</xdr:colOff>
      <xdr:row>182</xdr:row>
      <xdr:rowOff>450850</xdr:rowOff>
    </xdr:to>
    <xdr:pic>
      <xdr:nvPicPr>
        <xdr:cNvPr id="4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182</xdr:row>
      <xdr:rowOff>228600</xdr:rowOff>
    </xdr:from>
    <xdr:to>
      <xdr:col>10</xdr:col>
      <xdr:colOff>260350</xdr:colOff>
      <xdr:row>182</xdr:row>
      <xdr:rowOff>447675</xdr:rowOff>
    </xdr:to>
    <xdr:pic>
      <xdr:nvPicPr>
        <xdr:cNvPr id="4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182</xdr:row>
      <xdr:rowOff>231775</xdr:rowOff>
    </xdr:from>
    <xdr:to>
      <xdr:col>10</xdr:col>
      <xdr:colOff>539750</xdr:colOff>
      <xdr:row>182</xdr:row>
      <xdr:rowOff>450850</xdr:rowOff>
    </xdr:to>
    <xdr:pic>
      <xdr:nvPicPr>
        <xdr:cNvPr id="4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186</xdr:row>
      <xdr:rowOff>228600</xdr:rowOff>
    </xdr:from>
    <xdr:to>
      <xdr:col>3</xdr:col>
      <xdr:colOff>260350</xdr:colOff>
      <xdr:row>186</xdr:row>
      <xdr:rowOff>447675</xdr:rowOff>
    </xdr:to>
    <xdr:pic>
      <xdr:nvPicPr>
        <xdr:cNvPr id="4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186</xdr:row>
      <xdr:rowOff>231775</xdr:rowOff>
    </xdr:from>
    <xdr:to>
      <xdr:col>3</xdr:col>
      <xdr:colOff>539750</xdr:colOff>
      <xdr:row>186</xdr:row>
      <xdr:rowOff>450850</xdr:rowOff>
    </xdr:to>
    <xdr:pic>
      <xdr:nvPicPr>
        <xdr:cNvPr id="4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186</xdr:row>
      <xdr:rowOff>228600</xdr:rowOff>
    </xdr:from>
    <xdr:to>
      <xdr:col>10</xdr:col>
      <xdr:colOff>260350</xdr:colOff>
      <xdr:row>186</xdr:row>
      <xdr:rowOff>447675</xdr:rowOff>
    </xdr:to>
    <xdr:pic>
      <xdr:nvPicPr>
        <xdr:cNvPr id="4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186</xdr:row>
      <xdr:rowOff>231775</xdr:rowOff>
    </xdr:from>
    <xdr:to>
      <xdr:col>10</xdr:col>
      <xdr:colOff>539750</xdr:colOff>
      <xdr:row>186</xdr:row>
      <xdr:rowOff>450850</xdr:rowOff>
    </xdr:to>
    <xdr:pic>
      <xdr:nvPicPr>
        <xdr:cNvPr id="4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186</xdr:row>
      <xdr:rowOff>228600</xdr:rowOff>
    </xdr:from>
    <xdr:to>
      <xdr:col>3</xdr:col>
      <xdr:colOff>260350</xdr:colOff>
      <xdr:row>186</xdr:row>
      <xdr:rowOff>447675</xdr:rowOff>
    </xdr:to>
    <xdr:pic>
      <xdr:nvPicPr>
        <xdr:cNvPr id="4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186</xdr:row>
      <xdr:rowOff>231775</xdr:rowOff>
    </xdr:from>
    <xdr:to>
      <xdr:col>3</xdr:col>
      <xdr:colOff>539750</xdr:colOff>
      <xdr:row>186</xdr:row>
      <xdr:rowOff>450850</xdr:rowOff>
    </xdr:to>
    <xdr:pic>
      <xdr:nvPicPr>
        <xdr:cNvPr id="4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186</xdr:row>
      <xdr:rowOff>228600</xdr:rowOff>
    </xdr:from>
    <xdr:to>
      <xdr:col>3</xdr:col>
      <xdr:colOff>260350</xdr:colOff>
      <xdr:row>186</xdr:row>
      <xdr:rowOff>447675</xdr:rowOff>
    </xdr:to>
    <xdr:pic>
      <xdr:nvPicPr>
        <xdr:cNvPr id="4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186</xdr:row>
      <xdr:rowOff>231775</xdr:rowOff>
    </xdr:from>
    <xdr:to>
      <xdr:col>3</xdr:col>
      <xdr:colOff>539750</xdr:colOff>
      <xdr:row>186</xdr:row>
      <xdr:rowOff>450850</xdr:rowOff>
    </xdr:to>
    <xdr:pic>
      <xdr:nvPicPr>
        <xdr:cNvPr id="4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186</xdr:row>
      <xdr:rowOff>228600</xdr:rowOff>
    </xdr:from>
    <xdr:to>
      <xdr:col>10</xdr:col>
      <xdr:colOff>260350</xdr:colOff>
      <xdr:row>186</xdr:row>
      <xdr:rowOff>447675</xdr:rowOff>
    </xdr:to>
    <xdr:pic>
      <xdr:nvPicPr>
        <xdr:cNvPr id="4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186</xdr:row>
      <xdr:rowOff>231775</xdr:rowOff>
    </xdr:from>
    <xdr:to>
      <xdr:col>10</xdr:col>
      <xdr:colOff>539750</xdr:colOff>
      <xdr:row>186</xdr:row>
      <xdr:rowOff>450850</xdr:rowOff>
    </xdr:to>
    <xdr:pic>
      <xdr:nvPicPr>
        <xdr:cNvPr id="4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186</xdr:row>
      <xdr:rowOff>228600</xdr:rowOff>
    </xdr:from>
    <xdr:to>
      <xdr:col>3</xdr:col>
      <xdr:colOff>260350</xdr:colOff>
      <xdr:row>186</xdr:row>
      <xdr:rowOff>447675</xdr:rowOff>
    </xdr:to>
    <xdr:pic>
      <xdr:nvPicPr>
        <xdr:cNvPr id="4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186</xdr:row>
      <xdr:rowOff>231775</xdr:rowOff>
    </xdr:from>
    <xdr:to>
      <xdr:col>3</xdr:col>
      <xdr:colOff>539750</xdr:colOff>
      <xdr:row>186</xdr:row>
      <xdr:rowOff>450850</xdr:rowOff>
    </xdr:to>
    <xdr:pic>
      <xdr:nvPicPr>
        <xdr:cNvPr id="4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186</xdr:row>
      <xdr:rowOff>228600</xdr:rowOff>
    </xdr:from>
    <xdr:to>
      <xdr:col>10</xdr:col>
      <xdr:colOff>260350</xdr:colOff>
      <xdr:row>186</xdr:row>
      <xdr:rowOff>447675</xdr:rowOff>
    </xdr:to>
    <xdr:pic>
      <xdr:nvPicPr>
        <xdr:cNvPr id="4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186</xdr:row>
      <xdr:rowOff>231775</xdr:rowOff>
    </xdr:from>
    <xdr:to>
      <xdr:col>10</xdr:col>
      <xdr:colOff>539750</xdr:colOff>
      <xdr:row>186</xdr:row>
      <xdr:rowOff>450850</xdr:rowOff>
    </xdr:to>
    <xdr:pic>
      <xdr:nvPicPr>
        <xdr:cNvPr id="4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190</xdr:row>
      <xdr:rowOff>228600</xdr:rowOff>
    </xdr:from>
    <xdr:to>
      <xdr:col>3</xdr:col>
      <xdr:colOff>260350</xdr:colOff>
      <xdr:row>190</xdr:row>
      <xdr:rowOff>447675</xdr:rowOff>
    </xdr:to>
    <xdr:pic>
      <xdr:nvPicPr>
        <xdr:cNvPr id="4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190</xdr:row>
      <xdr:rowOff>231775</xdr:rowOff>
    </xdr:from>
    <xdr:to>
      <xdr:col>3</xdr:col>
      <xdr:colOff>539750</xdr:colOff>
      <xdr:row>190</xdr:row>
      <xdr:rowOff>450850</xdr:rowOff>
    </xdr:to>
    <xdr:pic>
      <xdr:nvPicPr>
        <xdr:cNvPr id="4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190</xdr:row>
      <xdr:rowOff>228600</xdr:rowOff>
    </xdr:from>
    <xdr:to>
      <xdr:col>10</xdr:col>
      <xdr:colOff>260350</xdr:colOff>
      <xdr:row>190</xdr:row>
      <xdr:rowOff>447675</xdr:rowOff>
    </xdr:to>
    <xdr:pic>
      <xdr:nvPicPr>
        <xdr:cNvPr id="4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190</xdr:row>
      <xdr:rowOff>231775</xdr:rowOff>
    </xdr:from>
    <xdr:to>
      <xdr:col>10</xdr:col>
      <xdr:colOff>539750</xdr:colOff>
      <xdr:row>190</xdr:row>
      <xdr:rowOff>450850</xdr:rowOff>
    </xdr:to>
    <xdr:pic>
      <xdr:nvPicPr>
        <xdr:cNvPr id="4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190</xdr:row>
      <xdr:rowOff>228600</xdr:rowOff>
    </xdr:from>
    <xdr:to>
      <xdr:col>3</xdr:col>
      <xdr:colOff>260350</xdr:colOff>
      <xdr:row>190</xdr:row>
      <xdr:rowOff>447675</xdr:rowOff>
    </xdr:to>
    <xdr:pic>
      <xdr:nvPicPr>
        <xdr:cNvPr id="4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190</xdr:row>
      <xdr:rowOff>231775</xdr:rowOff>
    </xdr:from>
    <xdr:to>
      <xdr:col>3</xdr:col>
      <xdr:colOff>539750</xdr:colOff>
      <xdr:row>190</xdr:row>
      <xdr:rowOff>450850</xdr:rowOff>
    </xdr:to>
    <xdr:pic>
      <xdr:nvPicPr>
        <xdr:cNvPr id="4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190</xdr:row>
      <xdr:rowOff>228600</xdr:rowOff>
    </xdr:from>
    <xdr:to>
      <xdr:col>3</xdr:col>
      <xdr:colOff>260350</xdr:colOff>
      <xdr:row>190</xdr:row>
      <xdr:rowOff>447675</xdr:rowOff>
    </xdr:to>
    <xdr:pic>
      <xdr:nvPicPr>
        <xdr:cNvPr id="4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190</xdr:row>
      <xdr:rowOff>231775</xdr:rowOff>
    </xdr:from>
    <xdr:to>
      <xdr:col>3</xdr:col>
      <xdr:colOff>539750</xdr:colOff>
      <xdr:row>190</xdr:row>
      <xdr:rowOff>450850</xdr:rowOff>
    </xdr:to>
    <xdr:pic>
      <xdr:nvPicPr>
        <xdr:cNvPr id="4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190</xdr:row>
      <xdr:rowOff>228600</xdr:rowOff>
    </xdr:from>
    <xdr:to>
      <xdr:col>10</xdr:col>
      <xdr:colOff>260350</xdr:colOff>
      <xdr:row>190</xdr:row>
      <xdr:rowOff>447675</xdr:rowOff>
    </xdr:to>
    <xdr:pic>
      <xdr:nvPicPr>
        <xdr:cNvPr id="4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190</xdr:row>
      <xdr:rowOff>231775</xdr:rowOff>
    </xdr:from>
    <xdr:to>
      <xdr:col>10</xdr:col>
      <xdr:colOff>539750</xdr:colOff>
      <xdr:row>190</xdr:row>
      <xdr:rowOff>450850</xdr:rowOff>
    </xdr:to>
    <xdr:pic>
      <xdr:nvPicPr>
        <xdr:cNvPr id="4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190</xdr:row>
      <xdr:rowOff>228600</xdr:rowOff>
    </xdr:from>
    <xdr:to>
      <xdr:col>3</xdr:col>
      <xdr:colOff>260350</xdr:colOff>
      <xdr:row>190</xdr:row>
      <xdr:rowOff>447675</xdr:rowOff>
    </xdr:to>
    <xdr:pic>
      <xdr:nvPicPr>
        <xdr:cNvPr id="4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190</xdr:row>
      <xdr:rowOff>231775</xdr:rowOff>
    </xdr:from>
    <xdr:to>
      <xdr:col>3</xdr:col>
      <xdr:colOff>539750</xdr:colOff>
      <xdr:row>190</xdr:row>
      <xdr:rowOff>450850</xdr:rowOff>
    </xdr:to>
    <xdr:pic>
      <xdr:nvPicPr>
        <xdr:cNvPr id="4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190</xdr:row>
      <xdr:rowOff>228600</xdr:rowOff>
    </xdr:from>
    <xdr:to>
      <xdr:col>10</xdr:col>
      <xdr:colOff>260350</xdr:colOff>
      <xdr:row>190</xdr:row>
      <xdr:rowOff>447675</xdr:rowOff>
    </xdr:to>
    <xdr:pic>
      <xdr:nvPicPr>
        <xdr:cNvPr id="4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190</xdr:row>
      <xdr:rowOff>231775</xdr:rowOff>
    </xdr:from>
    <xdr:to>
      <xdr:col>10</xdr:col>
      <xdr:colOff>539750</xdr:colOff>
      <xdr:row>190</xdr:row>
      <xdr:rowOff>450850</xdr:rowOff>
    </xdr:to>
    <xdr:pic>
      <xdr:nvPicPr>
        <xdr:cNvPr id="4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194</xdr:row>
      <xdr:rowOff>228600</xdr:rowOff>
    </xdr:from>
    <xdr:to>
      <xdr:col>3</xdr:col>
      <xdr:colOff>260350</xdr:colOff>
      <xdr:row>194</xdr:row>
      <xdr:rowOff>447675</xdr:rowOff>
    </xdr:to>
    <xdr:pic>
      <xdr:nvPicPr>
        <xdr:cNvPr id="4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194</xdr:row>
      <xdr:rowOff>231775</xdr:rowOff>
    </xdr:from>
    <xdr:to>
      <xdr:col>3</xdr:col>
      <xdr:colOff>539750</xdr:colOff>
      <xdr:row>194</xdr:row>
      <xdr:rowOff>450850</xdr:rowOff>
    </xdr:to>
    <xdr:pic>
      <xdr:nvPicPr>
        <xdr:cNvPr id="4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194</xdr:row>
      <xdr:rowOff>228600</xdr:rowOff>
    </xdr:from>
    <xdr:to>
      <xdr:col>10</xdr:col>
      <xdr:colOff>260350</xdr:colOff>
      <xdr:row>194</xdr:row>
      <xdr:rowOff>447675</xdr:rowOff>
    </xdr:to>
    <xdr:pic>
      <xdr:nvPicPr>
        <xdr:cNvPr id="4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194</xdr:row>
      <xdr:rowOff>231775</xdr:rowOff>
    </xdr:from>
    <xdr:to>
      <xdr:col>10</xdr:col>
      <xdr:colOff>539750</xdr:colOff>
      <xdr:row>194</xdr:row>
      <xdr:rowOff>450850</xdr:rowOff>
    </xdr:to>
    <xdr:pic>
      <xdr:nvPicPr>
        <xdr:cNvPr id="4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194</xdr:row>
      <xdr:rowOff>228600</xdr:rowOff>
    </xdr:from>
    <xdr:to>
      <xdr:col>3</xdr:col>
      <xdr:colOff>260350</xdr:colOff>
      <xdr:row>194</xdr:row>
      <xdr:rowOff>447675</xdr:rowOff>
    </xdr:to>
    <xdr:pic>
      <xdr:nvPicPr>
        <xdr:cNvPr id="4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194</xdr:row>
      <xdr:rowOff>231775</xdr:rowOff>
    </xdr:from>
    <xdr:to>
      <xdr:col>3</xdr:col>
      <xdr:colOff>539750</xdr:colOff>
      <xdr:row>194</xdr:row>
      <xdr:rowOff>450850</xdr:rowOff>
    </xdr:to>
    <xdr:pic>
      <xdr:nvPicPr>
        <xdr:cNvPr id="4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194</xdr:row>
      <xdr:rowOff>228600</xdr:rowOff>
    </xdr:from>
    <xdr:to>
      <xdr:col>3</xdr:col>
      <xdr:colOff>260350</xdr:colOff>
      <xdr:row>194</xdr:row>
      <xdr:rowOff>447675</xdr:rowOff>
    </xdr:to>
    <xdr:pic>
      <xdr:nvPicPr>
        <xdr:cNvPr id="4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194</xdr:row>
      <xdr:rowOff>231775</xdr:rowOff>
    </xdr:from>
    <xdr:to>
      <xdr:col>3</xdr:col>
      <xdr:colOff>539750</xdr:colOff>
      <xdr:row>194</xdr:row>
      <xdr:rowOff>450850</xdr:rowOff>
    </xdr:to>
    <xdr:pic>
      <xdr:nvPicPr>
        <xdr:cNvPr id="4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194</xdr:row>
      <xdr:rowOff>228600</xdr:rowOff>
    </xdr:from>
    <xdr:to>
      <xdr:col>10</xdr:col>
      <xdr:colOff>260350</xdr:colOff>
      <xdr:row>194</xdr:row>
      <xdr:rowOff>447675</xdr:rowOff>
    </xdr:to>
    <xdr:pic>
      <xdr:nvPicPr>
        <xdr:cNvPr id="4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194</xdr:row>
      <xdr:rowOff>231775</xdr:rowOff>
    </xdr:from>
    <xdr:to>
      <xdr:col>10</xdr:col>
      <xdr:colOff>539750</xdr:colOff>
      <xdr:row>194</xdr:row>
      <xdr:rowOff>450850</xdr:rowOff>
    </xdr:to>
    <xdr:pic>
      <xdr:nvPicPr>
        <xdr:cNvPr id="4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194</xdr:row>
      <xdr:rowOff>228600</xdr:rowOff>
    </xdr:from>
    <xdr:to>
      <xdr:col>3</xdr:col>
      <xdr:colOff>260350</xdr:colOff>
      <xdr:row>194</xdr:row>
      <xdr:rowOff>447675</xdr:rowOff>
    </xdr:to>
    <xdr:pic>
      <xdr:nvPicPr>
        <xdr:cNvPr id="4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194</xdr:row>
      <xdr:rowOff>231775</xdr:rowOff>
    </xdr:from>
    <xdr:to>
      <xdr:col>3</xdr:col>
      <xdr:colOff>539750</xdr:colOff>
      <xdr:row>194</xdr:row>
      <xdr:rowOff>450850</xdr:rowOff>
    </xdr:to>
    <xdr:pic>
      <xdr:nvPicPr>
        <xdr:cNvPr id="4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194</xdr:row>
      <xdr:rowOff>228600</xdr:rowOff>
    </xdr:from>
    <xdr:to>
      <xdr:col>10</xdr:col>
      <xdr:colOff>260350</xdr:colOff>
      <xdr:row>194</xdr:row>
      <xdr:rowOff>447675</xdr:rowOff>
    </xdr:to>
    <xdr:pic>
      <xdr:nvPicPr>
        <xdr:cNvPr id="4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194</xdr:row>
      <xdr:rowOff>231775</xdr:rowOff>
    </xdr:from>
    <xdr:to>
      <xdr:col>10</xdr:col>
      <xdr:colOff>539750</xdr:colOff>
      <xdr:row>194</xdr:row>
      <xdr:rowOff>450850</xdr:rowOff>
    </xdr:to>
    <xdr:pic>
      <xdr:nvPicPr>
        <xdr:cNvPr id="4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198</xdr:row>
      <xdr:rowOff>228600</xdr:rowOff>
    </xdr:from>
    <xdr:to>
      <xdr:col>3</xdr:col>
      <xdr:colOff>260350</xdr:colOff>
      <xdr:row>198</xdr:row>
      <xdr:rowOff>447675</xdr:rowOff>
    </xdr:to>
    <xdr:pic>
      <xdr:nvPicPr>
        <xdr:cNvPr id="4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198</xdr:row>
      <xdr:rowOff>231775</xdr:rowOff>
    </xdr:from>
    <xdr:to>
      <xdr:col>3</xdr:col>
      <xdr:colOff>539750</xdr:colOff>
      <xdr:row>198</xdr:row>
      <xdr:rowOff>450850</xdr:rowOff>
    </xdr:to>
    <xdr:pic>
      <xdr:nvPicPr>
        <xdr:cNvPr id="4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198</xdr:row>
      <xdr:rowOff>228600</xdr:rowOff>
    </xdr:from>
    <xdr:to>
      <xdr:col>10</xdr:col>
      <xdr:colOff>260350</xdr:colOff>
      <xdr:row>198</xdr:row>
      <xdr:rowOff>447675</xdr:rowOff>
    </xdr:to>
    <xdr:pic>
      <xdr:nvPicPr>
        <xdr:cNvPr id="4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198</xdr:row>
      <xdr:rowOff>231775</xdr:rowOff>
    </xdr:from>
    <xdr:to>
      <xdr:col>10</xdr:col>
      <xdr:colOff>539750</xdr:colOff>
      <xdr:row>198</xdr:row>
      <xdr:rowOff>450850</xdr:rowOff>
    </xdr:to>
    <xdr:pic>
      <xdr:nvPicPr>
        <xdr:cNvPr id="4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198</xdr:row>
      <xdr:rowOff>228600</xdr:rowOff>
    </xdr:from>
    <xdr:to>
      <xdr:col>3</xdr:col>
      <xdr:colOff>260350</xdr:colOff>
      <xdr:row>198</xdr:row>
      <xdr:rowOff>447675</xdr:rowOff>
    </xdr:to>
    <xdr:pic>
      <xdr:nvPicPr>
        <xdr:cNvPr id="4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198</xdr:row>
      <xdr:rowOff>231775</xdr:rowOff>
    </xdr:from>
    <xdr:to>
      <xdr:col>3</xdr:col>
      <xdr:colOff>539750</xdr:colOff>
      <xdr:row>198</xdr:row>
      <xdr:rowOff>450850</xdr:rowOff>
    </xdr:to>
    <xdr:pic>
      <xdr:nvPicPr>
        <xdr:cNvPr id="4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198</xdr:row>
      <xdr:rowOff>228600</xdr:rowOff>
    </xdr:from>
    <xdr:to>
      <xdr:col>3</xdr:col>
      <xdr:colOff>260350</xdr:colOff>
      <xdr:row>198</xdr:row>
      <xdr:rowOff>447675</xdr:rowOff>
    </xdr:to>
    <xdr:pic>
      <xdr:nvPicPr>
        <xdr:cNvPr id="4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198</xdr:row>
      <xdr:rowOff>231775</xdr:rowOff>
    </xdr:from>
    <xdr:to>
      <xdr:col>3</xdr:col>
      <xdr:colOff>539750</xdr:colOff>
      <xdr:row>198</xdr:row>
      <xdr:rowOff>450850</xdr:rowOff>
    </xdr:to>
    <xdr:pic>
      <xdr:nvPicPr>
        <xdr:cNvPr id="4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198</xdr:row>
      <xdr:rowOff>228600</xdr:rowOff>
    </xdr:from>
    <xdr:to>
      <xdr:col>10</xdr:col>
      <xdr:colOff>260350</xdr:colOff>
      <xdr:row>198</xdr:row>
      <xdr:rowOff>447675</xdr:rowOff>
    </xdr:to>
    <xdr:pic>
      <xdr:nvPicPr>
        <xdr:cNvPr id="4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198</xdr:row>
      <xdr:rowOff>231775</xdr:rowOff>
    </xdr:from>
    <xdr:to>
      <xdr:col>10</xdr:col>
      <xdr:colOff>539750</xdr:colOff>
      <xdr:row>198</xdr:row>
      <xdr:rowOff>450850</xdr:rowOff>
    </xdr:to>
    <xdr:pic>
      <xdr:nvPicPr>
        <xdr:cNvPr id="4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198</xdr:row>
      <xdr:rowOff>228600</xdr:rowOff>
    </xdr:from>
    <xdr:to>
      <xdr:col>3</xdr:col>
      <xdr:colOff>260350</xdr:colOff>
      <xdr:row>198</xdr:row>
      <xdr:rowOff>447675</xdr:rowOff>
    </xdr:to>
    <xdr:pic>
      <xdr:nvPicPr>
        <xdr:cNvPr id="4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198</xdr:row>
      <xdr:rowOff>231775</xdr:rowOff>
    </xdr:from>
    <xdr:to>
      <xdr:col>3</xdr:col>
      <xdr:colOff>539750</xdr:colOff>
      <xdr:row>198</xdr:row>
      <xdr:rowOff>450850</xdr:rowOff>
    </xdr:to>
    <xdr:pic>
      <xdr:nvPicPr>
        <xdr:cNvPr id="4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198</xdr:row>
      <xdr:rowOff>228600</xdr:rowOff>
    </xdr:from>
    <xdr:to>
      <xdr:col>10</xdr:col>
      <xdr:colOff>260350</xdr:colOff>
      <xdr:row>198</xdr:row>
      <xdr:rowOff>447675</xdr:rowOff>
    </xdr:to>
    <xdr:pic>
      <xdr:nvPicPr>
        <xdr:cNvPr id="4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198</xdr:row>
      <xdr:rowOff>231775</xdr:rowOff>
    </xdr:from>
    <xdr:to>
      <xdr:col>10</xdr:col>
      <xdr:colOff>539750</xdr:colOff>
      <xdr:row>198</xdr:row>
      <xdr:rowOff>450850</xdr:rowOff>
    </xdr:to>
    <xdr:pic>
      <xdr:nvPicPr>
        <xdr:cNvPr id="4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202</xdr:row>
      <xdr:rowOff>228600</xdr:rowOff>
    </xdr:from>
    <xdr:to>
      <xdr:col>3</xdr:col>
      <xdr:colOff>260350</xdr:colOff>
      <xdr:row>202</xdr:row>
      <xdr:rowOff>447675</xdr:rowOff>
    </xdr:to>
    <xdr:pic>
      <xdr:nvPicPr>
        <xdr:cNvPr id="4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202</xdr:row>
      <xdr:rowOff>231775</xdr:rowOff>
    </xdr:from>
    <xdr:to>
      <xdr:col>3</xdr:col>
      <xdr:colOff>539750</xdr:colOff>
      <xdr:row>202</xdr:row>
      <xdr:rowOff>450850</xdr:rowOff>
    </xdr:to>
    <xdr:pic>
      <xdr:nvPicPr>
        <xdr:cNvPr id="4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202</xdr:row>
      <xdr:rowOff>228600</xdr:rowOff>
    </xdr:from>
    <xdr:to>
      <xdr:col>10</xdr:col>
      <xdr:colOff>260350</xdr:colOff>
      <xdr:row>202</xdr:row>
      <xdr:rowOff>447675</xdr:rowOff>
    </xdr:to>
    <xdr:pic>
      <xdr:nvPicPr>
        <xdr:cNvPr id="4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202</xdr:row>
      <xdr:rowOff>231775</xdr:rowOff>
    </xdr:from>
    <xdr:to>
      <xdr:col>10</xdr:col>
      <xdr:colOff>539750</xdr:colOff>
      <xdr:row>202</xdr:row>
      <xdr:rowOff>450850</xdr:rowOff>
    </xdr:to>
    <xdr:pic>
      <xdr:nvPicPr>
        <xdr:cNvPr id="4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202</xdr:row>
      <xdr:rowOff>228600</xdr:rowOff>
    </xdr:from>
    <xdr:to>
      <xdr:col>3</xdr:col>
      <xdr:colOff>260350</xdr:colOff>
      <xdr:row>202</xdr:row>
      <xdr:rowOff>447675</xdr:rowOff>
    </xdr:to>
    <xdr:pic>
      <xdr:nvPicPr>
        <xdr:cNvPr id="4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202</xdr:row>
      <xdr:rowOff>231775</xdr:rowOff>
    </xdr:from>
    <xdr:to>
      <xdr:col>3</xdr:col>
      <xdr:colOff>539750</xdr:colOff>
      <xdr:row>202</xdr:row>
      <xdr:rowOff>450850</xdr:rowOff>
    </xdr:to>
    <xdr:pic>
      <xdr:nvPicPr>
        <xdr:cNvPr id="4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202</xdr:row>
      <xdr:rowOff>228600</xdr:rowOff>
    </xdr:from>
    <xdr:to>
      <xdr:col>3</xdr:col>
      <xdr:colOff>260350</xdr:colOff>
      <xdr:row>202</xdr:row>
      <xdr:rowOff>447675</xdr:rowOff>
    </xdr:to>
    <xdr:pic>
      <xdr:nvPicPr>
        <xdr:cNvPr id="4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202</xdr:row>
      <xdr:rowOff>231775</xdr:rowOff>
    </xdr:from>
    <xdr:to>
      <xdr:col>3</xdr:col>
      <xdr:colOff>539750</xdr:colOff>
      <xdr:row>202</xdr:row>
      <xdr:rowOff>450850</xdr:rowOff>
    </xdr:to>
    <xdr:pic>
      <xdr:nvPicPr>
        <xdr:cNvPr id="4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202</xdr:row>
      <xdr:rowOff>228600</xdr:rowOff>
    </xdr:from>
    <xdr:to>
      <xdr:col>10</xdr:col>
      <xdr:colOff>260350</xdr:colOff>
      <xdr:row>202</xdr:row>
      <xdr:rowOff>447675</xdr:rowOff>
    </xdr:to>
    <xdr:pic>
      <xdr:nvPicPr>
        <xdr:cNvPr id="4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202</xdr:row>
      <xdr:rowOff>231775</xdr:rowOff>
    </xdr:from>
    <xdr:to>
      <xdr:col>10</xdr:col>
      <xdr:colOff>539750</xdr:colOff>
      <xdr:row>202</xdr:row>
      <xdr:rowOff>450850</xdr:rowOff>
    </xdr:to>
    <xdr:pic>
      <xdr:nvPicPr>
        <xdr:cNvPr id="4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202</xdr:row>
      <xdr:rowOff>228600</xdr:rowOff>
    </xdr:from>
    <xdr:to>
      <xdr:col>3</xdr:col>
      <xdr:colOff>260350</xdr:colOff>
      <xdr:row>202</xdr:row>
      <xdr:rowOff>447675</xdr:rowOff>
    </xdr:to>
    <xdr:pic>
      <xdr:nvPicPr>
        <xdr:cNvPr id="4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202</xdr:row>
      <xdr:rowOff>231775</xdr:rowOff>
    </xdr:from>
    <xdr:to>
      <xdr:col>3</xdr:col>
      <xdr:colOff>539750</xdr:colOff>
      <xdr:row>202</xdr:row>
      <xdr:rowOff>450850</xdr:rowOff>
    </xdr:to>
    <xdr:pic>
      <xdr:nvPicPr>
        <xdr:cNvPr id="4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202</xdr:row>
      <xdr:rowOff>228600</xdr:rowOff>
    </xdr:from>
    <xdr:to>
      <xdr:col>10</xdr:col>
      <xdr:colOff>260350</xdr:colOff>
      <xdr:row>202</xdr:row>
      <xdr:rowOff>447675</xdr:rowOff>
    </xdr:to>
    <xdr:pic>
      <xdr:nvPicPr>
        <xdr:cNvPr id="4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202</xdr:row>
      <xdr:rowOff>231775</xdr:rowOff>
    </xdr:from>
    <xdr:to>
      <xdr:col>10</xdr:col>
      <xdr:colOff>539750</xdr:colOff>
      <xdr:row>202</xdr:row>
      <xdr:rowOff>450850</xdr:rowOff>
    </xdr:to>
    <xdr:pic>
      <xdr:nvPicPr>
        <xdr:cNvPr id="4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206</xdr:row>
      <xdr:rowOff>228600</xdr:rowOff>
    </xdr:from>
    <xdr:to>
      <xdr:col>3</xdr:col>
      <xdr:colOff>260350</xdr:colOff>
      <xdr:row>206</xdr:row>
      <xdr:rowOff>447675</xdr:rowOff>
    </xdr:to>
    <xdr:pic>
      <xdr:nvPicPr>
        <xdr:cNvPr id="4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206</xdr:row>
      <xdr:rowOff>231775</xdr:rowOff>
    </xdr:from>
    <xdr:to>
      <xdr:col>3</xdr:col>
      <xdr:colOff>539750</xdr:colOff>
      <xdr:row>206</xdr:row>
      <xdr:rowOff>450850</xdr:rowOff>
    </xdr:to>
    <xdr:pic>
      <xdr:nvPicPr>
        <xdr:cNvPr id="4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206</xdr:row>
      <xdr:rowOff>228600</xdr:rowOff>
    </xdr:from>
    <xdr:to>
      <xdr:col>10</xdr:col>
      <xdr:colOff>260350</xdr:colOff>
      <xdr:row>206</xdr:row>
      <xdr:rowOff>447675</xdr:rowOff>
    </xdr:to>
    <xdr:pic>
      <xdr:nvPicPr>
        <xdr:cNvPr id="4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206</xdr:row>
      <xdr:rowOff>231775</xdr:rowOff>
    </xdr:from>
    <xdr:to>
      <xdr:col>10</xdr:col>
      <xdr:colOff>539750</xdr:colOff>
      <xdr:row>206</xdr:row>
      <xdr:rowOff>450850</xdr:rowOff>
    </xdr:to>
    <xdr:pic>
      <xdr:nvPicPr>
        <xdr:cNvPr id="4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206</xdr:row>
      <xdr:rowOff>228600</xdr:rowOff>
    </xdr:from>
    <xdr:to>
      <xdr:col>3</xdr:col>
      <xdr:colOff>260350</xdr:colOff>
      <xdr:row>206</xdr:row>
      <xdr:rowOff>447675</xdr:rowOff>
    </xdr:to>
    <xdr:pic>
      <xdr:nvPicPr>
        <xdr:cNvPr id="4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206</xdr:row>
      <xdr:rowOff>231775</xdr:rowOff>
    </xdr:from>
    <xdr:to>
      <xdr:col>3</xdr:col>
      <xdr:colOff>539750</xdr:colOff>
      <xdr:row>206</xdr:row>
      <xdr:rowOff>450850</xdr:rowOff>
    </xdr:to>
    <xdr:pic>
      <xdr:nvPicPr>
        <xdr:cNvPr id="4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206</xdr:row>
      <xdr:rowOff>228600</xdr:rowOff>
    </xdr:from>
    <xdr:to>
      <xdr:col>3</xdr:col>
      <xdr:colOff>260350</xdr:colOff>
      <xdr:row>206</xdr:row>
      <xdr:rowOff>447675</xdr:rowOff>
    </xdr:to>
    <xdr:pic>
      <xdr:nvPicPr>
        <xdr:cNvPr id="4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206</xdr:row>
      <xdr:rowOff>231775</xdr:rowOff>
    </xdr:from>
    <xdr:to>
      <xdr:col>3</xdr:col>
      <xdr:colOff>539750</xdr:colOff>
      <xdr:row>206</xdr:row>
      <xdr:rowOff>450850</xdr:rowOff>
    </xdr:to>
    <xdr:pic>
      <xdr:nvPicPr>
        <xdr:cNvPr id="4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206</xdr:row>
      <xdr:rowOff>228600</xdr:rowOff>
    </xdr:from>
    <xdr:to>
      <xdr:col>10</xdr:col>
      <xdr:colOff>260350</xdr:colOff>
      <xdr:row>206</xdr:row>
      <xdr:rowOff>447675</xdr:rowOff>
    </xdr:to>
    <xdr:pic>
      <xdr:nvPicPr>
        <xdr:cNvPr id="4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206</xdr:row>
      <xdr:rowOff>231775</xdr:rowOff>
    </xdr:from>
    <xdr:to>
      <xdr:col>10</xdr:col>
      <xdr:colOff>539750</xdr:colOff>
      <xdr:row>206</xdr:row>
      <xdr:rowOff>450850</xdr:rowOff>
    </xdr:to>
    <xdr:pic>
      <xdr:nvPicPr>
        <xdr:cNvPr id="4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206</xdr:row>
      <xdr:rowOff>228600</xdr:rowOff>
    </xdr:from>
    <xdr:to>
      <xdr:col>3</xdr:col>
      <xdr:colOff>260350</xdr:colOff>
      <xdr:row>206</xdr:row>
      <xdr:rowOff>447675</xdr:rowOff>
    </xdr:to>
    <xdr:pic>
      <xdr:nvPicPr>
        <xdr:cNvPr id="4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206</xdr:row>
      <xdr:rowOff>231775</xdr:rowOff>
    </xdr:from>
    <xdr:to>
      <xdr:col>3</xdr:col>
      <xdr:colOff>539750</xdr:colOff>
      <xdr:row>206</xdr:row>
      <xdr:rowOff>450850</xdr:rowOff>
    </xdr:to>
    <xdr:pic>
      <xdr:nvPicPr>
        <xdr:cNvPr id="4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206</xdr:row>
      <xdr:rowOff>228600</xdr:rowOff>
    </xdr:from>
    <xdr:to>
      <xdr:col>10</xdr:col>
      <xdr:colOff>260350</xdr:colOff>
      <xdr:row>206</xdr:row>
      <xdr:rowOff>447675</xdr:rowOff>
    </xdr:to>
    <xdr:pic>
      <xdr:nvPicPr>
        <xdr:cNvPr id="4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206</xdr:row>
      <xdr:rowOff>231775</xdr:rowOff>
    </xdr:from>
    <xdr:to>
      <xdr:col>10</xdr:col>
      <xdr:colOff>539750</xdr:colOff>
      <xdr:row>206</xdr:row>
      <xdr:rowOff>450850</xdr:rowOff>
    </xdr:to>
    <xdr:pic>
      <xdr:nvPicPr>
        <xdr:cNvPr id="4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215</xdr:row>
      <xdr:rowOff>228600</xdr:rowOff>
    </xdr:from>
    <xdr:to>
      <xdr:col>3</xdr:col>
      <xdr:colOff>260350</xdr:colOff>
      <xdr:row>215</xdr:row>
      <xdr:rowOff>447675</xdr:rowOff>
    </xdr:to>
    <xdr:pic>
      <xdr:nvPicPr>
        <xdr:cNvPr id="4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215</xdr:row>
      <xdr:rowOff>231775</xdr:rowOff>
    </xdr:from>
    <xdr:to>
      <xdr:col>3</xdr:col>
      <xdr:colOff>539750</xdr:colOff>
      <xdr:row>215</xdr:row>
      <xdr:rowOff>450850</xdr:rowOff>
    </xdr:to>
    <xdr:pic>
      <xdr:nvPicPr>
        <xdr:cNvPr id="4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215</xdr:row>
      <xdr:rowOff>228600</xdr:rowOff>
    </xdr:from>
    <xdr:to>
      <xdr:col>10</xdr:col>
      <xdr:colOff>260350</xdr:colOff>
      <xdr:row>215</xdr:row>
      <xdr:rowOff>447675</xdr:rowOff>
    </xdr:to>
    <xdr:pic>
      <xdr:nvPicPr>
        <xdr:cNvPr id="4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215</xdr:row>
      <xdr:rowOff>231775</xdr:rowOff>
    </xdr:from>
    <xdr:to>
      <xdr:col>10</xdr:col>
      <xdr:colOff>539750</xdr:colOff>
      <xdr:row>215</xdr:row>
      <xdr:rowOff>450850</xdr:rowOff>
    </xdr:to>
    <xdr:pic>
      <xdr:nvPicPr>
        <xdr:cNvPr id="4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215</xdr:row>
      <xdr:rowOff>228600</xdr:rowOff>
    </xdr:from>
    <xdr:to>
      <xdr:col>3</xdr:col>
      <xdr:colOff>260350</xdr:colOff>
      <xdr:row>215</xdr:row>
      <xdr:rowOff>447675</xdr:rowOff>
    </xdr:to>
    <xdr:pic>
      <xdr:nvPicPr>
        <xdr:cNvPr id="4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215</xdr:row>
      <xdr:rowOff>231775</xdr:rowOff>
    </xdr:from>
    <xdr:to>
      <xdr:col>3</xdr:col>
      <xdr:colOff>539750</xdr:colOff>
      <xdr:row>215</xdr:row>
      <xdr:rowOff>450850</xdr:rowOff>
    </xdr:to>
    <xdr:pic>
      <xdr:nvPicPr>
        <xdr:cNvPr id="4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215</xdr:row>
      <xdr:rowOff>228600</xdr:rowOff>
    </xdr:from>
    <xdr:to>
      <xdr:col>3</xdr:col>
      <xdr:colOff>260350</xdr:colOff>
      <xdr:row>215</xdr:row>
      <xdr:rowOff>447675</xdr:rowOff>
    </xdr:to>
    <xdr:pic>
      <xdr:nvPicPr>
        <xdr:cNvPr id="4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215</xdr:row>
      <xdr:rowOff>231775</xdr:rowOff>
    </xdr:from>
    <xdr:to>
      <xdr:col>3</xdr:col>
      <xdr:colOff>539750</xdr:colOff>
      <xdr:row>215</xdr:row>
      <xdr:rowOff>450850</xdr:rowOff>
    </xdr:to>
    <xdr:pic>
      <xdr:nvPicPr>
        <xdr:cNvPr id="4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215</xdr:row>
      <xdr:rowOff>228600</xdr:rowOff>
    </xdr:from>
    <xdr:to>
      <xdr:col>10</xdr:col>
      <xdr:colOff>260350</xdr:colOff>
      <xdr:row>215</xdr:row>
      <xdr:rowOff>447675</xdr:rowOff>
    </xdr:to>
    <xdr:pic>
      <xdr:nvPicPr>
        <xdr:cNvPr id="4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215</xdr:row>
      <xdr:rowOff>231775</xdr:rowOff>
    </xdr:from>
    <xdr:to>
      <xdr:col>10</xdr:col>
      <xdr:colOff>539750</xdr:colOff>
      <xdr:row>215</xdr:row>
      <xdr:rowOff>450850</xdr:rowOff>
    </xdr:to>
    <xdr:pic>
      <xdr:nvPicPr>
        <xdr:cNvPr id="4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215</xdr:row>
      <xdr:rowOff>228600</xdr:rowOff>
    </xdr:from>
    <xdr:to>
      <xdr:col>3</xdr:col>
      <xdr:colOff>260350</xdr:colOff>
      <xdr:row>215</xdr:row>
      <xdr:rowOff>447675</xdr:rowOff>
    </xdr:to>
    <xdr:pic>
      <xdr:nvPicPr>
        <xdr:cNvPr id="4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215</xdr:row>
      <xdr:rowOff>231775</xdr:rowOff>
    </xdr:from>
    <xdr:to>
      <xdr:col>3</xdr:col>
      <xdr:colOff>539750</xdr:colOff>
      <xdr:row>215</xdr:row>
      <xdr:rowOff>450850</xdr:rowOff>
    </xdr:to>
    <xdr:pic>
      <xdr:nvPicPr>
        <xdr:cNvPr id="4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215</xdr:row>
      <xdr:rowOff>228600</xdr:rowOff>
    </xdr:from>
    <xdr:to>
      <xdr:col>10</xdr:col>
      <xdr:colOff>260350</xdr:colOff>
      <xdr:row>215</xdr:row>
      <xdr:rowOff>447675</xdr:rowOff>
    </xdr:to>
    <xdr:pic>
      <xdr:nvPicPr>
        <xdr:cNvPr id="4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215</xdr:row>
      <xdr:rowOff>231775</xdr:rowOff>
    </xdr:from>
    <xdr:to>
      <xdr:col>10</xdr:col>
      <xdr:colOff>539750</xdr:colOff>
      <xdr:row>215</xdr:row>
      <xdr:rowOff>450850</xdr:rowOff>
    </xdr:to>
    <xdr:pic>
      <xdr:nvPicPr>
        <xdr:cNvPr id="5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219</xdr:row>
      <xdr:rowOff>228600</xdr:rowOff>
    </xdr:from>
    <xdr:to>
      <xdr:col>3</xdr:col>
      <xdr:colOff>260350</xdr:colOff>
      <xdr:row>219</xdr:row>
      <xdr:rowOff>447675</xdr:rowOff>
    </xdr:to>
    <xdr:pic>
      <xdr:nvPicPr>
        <xdr:cNvPr id="5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219</xdr:row>
      <xdr:rowOff>231775</xdr:rowOff>
    </xdr:from>
    <xdr:to>
      <xdr:col>3</xdr:col>
      <xdr:colOff>539750</xdr:colOff>
      <xdr:row>219</xdr:row>
      <xdr:rowOff>450850</xdr:rowOff>
    </xdr:to>
    <xdr:pic>
      <xdr:nvPicPr>
        <xdr:cNvPr id="5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219</xdr:row>
      <xdr:rowOff>228600</xdr:rowOff>
    </xdr:from>
    <xdr:to>
      <xdr:col>10</xdr:col>
      <xdr:colOff>260350</xdr:colOff>
      <xdr:row>219</xdr:row>
      <xdr:rowOff>447675</xdr:rowOff>
    </xdr:to>
    <xdr:pic>
      <xdr:nvPicPr>
        <xdr:cNvPr id="5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219</xdr:row>
      <xdr:rowOff>231775</xdr:rowOff>
    </xdr:from>
    <xdr:to>
      <xdr:col>10</xdr:col>
      <xdr:colOff>539750</xdr:colOff>
      <xdr:row>219</xdr:row>
      <xdr:rowOff>450850</xdr:rowOff>
    </xdr:to>
    <xdr:pic>
      <xdr:nvPicPr>
        <xdr:cNvPr id="5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219</xdr:row>
      <xdr:rowOff>228600</xdr:rowOff>
    </xdr:from>
    <xdr:to>
      <xdr:col>3</xdr:col>
      <xdr:colOff>260350</xdr:colOff>
      <xdr:row>219</xdr:row>
      <xdr:rowOff>447675</xdr:rowOff>
    </xdr:to>
    <xdr:pic>
      <xdr:nvPicPr>
        <xdr:cNvPr id="5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219</xdr:row>
      <xdr:rowOff>231775</xdr:rowOff>
    </xdr:from>
    <xdr:to>
      <xdr:col>3</xdr:col>
      <xdr:colOff>539750</xdr:colOff>
      <xdr:row>219</xdr:row>
      <xdr:rowOff>450850</xdr:rowOff>
    </xdr:to>
    <xdr:pic>
      <xdr:nvPicPr>
        <xdr:cNvPr id="5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219</xdr:row>
      <xdr:rowOff>228600</xdr:rowOff>
    </xdr:from>
    <xdr:to>
      <xdr:col>3</xdr:col>
      <xdr:colOff>260350</xdr:colOff>
      <xdr:row>219</xdr:row>
      <xdr:rowOff>447675</xdr:rowOff>
    </xdr:to>
    <xdr:pic>
      <xdr:nvPicPr>
        <xdr:cNvPr id="5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219</xdr:row>
      <xdr:rowOff>231775</xdr:rowOff>
    </xdr:from>
    <xdr:to>
      <xdr:col>3</xdr:col>
      <xdr:colOff>539750</xdr:colOff>
      <xdr:row>219</xdr:row>
      <xdr:rowOff>450850</xdr:rowOff>
    </xdr:to>
    <xdr:pic>
      <xdr:nvPicPr>
        <xdr:cNvPr id="5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219</xdr:row>
      <xdr:rowOff>228600</xdr:rowOff>
    </xdr:from>
    <xdr:to>
      <xdr:col>10</xdr:col>
      <xdr:colOff>260350</xdr:colOff>
      <xdr:row>219</xdr:row>
      <xdr:rowOff>447675</xdr:rowOff>
    </xdr:to>
    <xdr:pic>
      <xdr:nvPicPr>
        <xdr:cNvPr id="5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219</xdr:row>
      <xdr:rowOff>231775</xdr:rowOff>
    </xdr:from>
    <xdr:to>
      <xdr:col>10</xdr:col>
      <xdr:colOff>539750</xdr:colOff>
      <xdr:row>219</xdr:row>
      <xdr:rowOff>450850</xdr:rowOff>
    </xdr:to>
    <xdr:pic>
      <xdr:nvPicPr>
        <xdr:cNvPr id="5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219</xdr:row>
      <xdr:rowOff>228600</xdr:rowOff>
    </xdr:from>
    <xdr:to>
      <xdr:col>3</xdr:col>
      <xdr:colOff>260350</xdr:colOff>
      <xdr:row>219</xdr:row>
      <xdr:rowOff>447675</xdr:rowOff>
    </xdr:to>
    <xdr:pic>
      <xdr:nvPicPr>
        <xdr:cNvPr id="5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219</xdr:row>
      <xdr:rowOff>231775</xdr:rowOff>
    </xdr:from>
    <xdr:to>
      <xdr:col>3</xdr:col>
      <xdr:colOff>539750</xdr:colOff>
      <xdr:row>219</xdr:row>
      <xdr:rowOff>450850</xdr:rowOff>
    </xdr:to>
    <xdr:pic>
      <xdr:nvPicPr>
        <xdr:cNvPr id="5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219</xdr:row>
      <xdr:rowOff>228600</xdr:rowOff>
    </xdr:from>
    <xdr:to>
      <xdr:col>10</xdr:col>
      <xdr:colOff>260350</xdr:colOff>
      <xdr:row>219</xdr:row>
      <xdr:rowOff>447675</xdr:rowOff>
    </xdr:to>
    <xdr:pic>
      <xdr:nvPicPr>
        <xdr:cNvPr id="5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219</xdr:row>
      <xdr:rowOff>231775</xdr:rowOff>
    </xdr:from>
    <xdr:to>
      <xdr:col>10</xdr:col>
      <xdr:colOff>539750</xdr:colOff>
      <xdr:row>219</xdr:row>
      <xdr:rowOff>450850</xdr:rowOff>
    </xdr:to>
    <xdr:pic>
      <xdr:nvPicPr>
        <xdr:cNvPr id="5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223</xdr:row>
      <xdr:rowOff>228600</xdr:rowOff>
    </xdr:from>
    <xdr:to>
      <xdr:col>3</xdr:col>
      <xdr:colOff>260350</xdr:colOff>
      <xdr:row>223</xdr:row>
      <xdr:rowOff>447675</xdr:rowOff>
    </xdr:to>
    <xdr:pic>
      <xdr:nvPicPr>
        <xdr:cNvPr id="5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223</xdr:row>
      <xdr:rowOff>231775</xdr:rowOff>
    </xdr:from>
    <xdr:to>
      <xdr:col>3</xdr:col>
      <xdr:colOff>539750</xdr:colOff>
      <xdr:row>223</xdr:row>
      <xdr:rowOff>450850</xdr:rowOff>
    </xdr:to>
    <xdr:pic>
      <xdr:nvPicPr>
        <xdr:cNvPr id="5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223</xdr:row>
      <xdr:rowOff>228600</xdr:rowOff>
    </xdr:from>
    <xdr:to>
      <xdr:col>10</xdr:col>
      <xdr:colOff>260350</xdr:colOff>
      <xdr:row>223</xdr:row>
      <xdr:rowOff>447675</xdr:rowOff>
    </xdr:to>
    <xdr:pic>
      <xdr:nvPicPr>
        <xdr:cNvPr id="5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223</xdr:row>
      <xdr:rowOff>231775</xdr:rowOff>
    </xdr:from>
    <xdr:to>
      <xdr:col>10</xdr:col>
      <xdr:colOff>539750</xdr:colOff>
      <xdr:row>223</xdr:row>
      <xdr:rowOff>450850</xdr:rowOff>
    </xdr:to>
    <xdr:pic>
      <xdr:nvPicPr>
        <xdr:cNvPr id="5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223</xdr:row>
      <xdr:rowOff>228600</xdr:rowOff>
    </xdr:from>
    <xdr:to>
      <xdr:col>3</xdr:col>
      <xdr:colOff>260350</xdr:colOff>
      <xdr:row>223</xdr:row>
      <xdr:rowOff>447675</xdr:rowOff>
    </xdr:to>
    <xdr:pic>
      <xdr:nvPicPr>
        <xdr:cNvPr id="5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223</xdr:row>
      <xdr:rowOff>231775</xdr:rowOff>
    </xdr:from>
    <xdr:to>
      <xdr:col>3</xdr:col>
      <xdr:colOff>539750</xdr:colOff>
      <xdr:row>223</xdr:row>
      <xdr:rowOff>450850</xdr:rowOff>
    </xdr:to>
    <xdr:pic>
      <xdr:nvPicPr>
        <xdr:cNvPr id="5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223</xdr:row>
      <xdr:rowOff>228600</xdr:rowOff>
    </xdr:from>
    <xdr:to>
      <xdr:col>3</xdr:col>
      <xdr:colOff>260350</xdr:colOff>
      <xdr:row>223</xdr:row>
      <xdr:rowOff>447675</xdr:rowOff>
    </xdr:to>
    <xdr:pic>
      <xdr:nvPicPr>
        <xdr:cNvPr id="5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223</xdr:row>
      <xdr:rowOff>231775</xdr:rowOff>
    </xdr:from>
    <xdr:to>
      <xdr:col>3</xdr:col>
      <xdr:colOff>539750</xdr:colOff>
      <xdr:row>223</xdr:row>
      <xdr:rowOff>450850</xdr:rowOff>
    </xdr:to>
    <xdr:pic>
      <xdr:nvPicPr>
        <xdr:cNvPr id="5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223</xdr:row>
      <xdr:rowOff>228600</xdr:rowOff>
    </xdr:from>
    <xdr:to>
      <xdr:col>10</xdr:col>
      <xdr:colOff>260350</xdr:colOff>
      <xdr:row>223</xdr:row>
      <xdr:rowOff>447675</xdr:rowOff>
    </xdr:to>
    <xdr:pic>
      <xdr:nvPicPr>
        <xdr:cNvPr id="5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223</xdr:row>
      <xdr:rowOff>231775</xdr:rowOff>
    </xdr:from>
    <xdr:to>
      <xdr:col>10</xdr:col>
      <xdr:colOff>539750</xdr:colOff>
      <xdr:row>223</xdr:row>
      <xdr:rowOff>450850</xdr:rowOff>
    </xdr:to>
    <xdr:pic>
      <xdr:nvPicPr>
        <xdr:cNvPr id="5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223</xdr:row>
      <xdr:rowOff>228600</xdr:rowOff>
    </xdr:from>
    <xdr:to>
      <xdr:col>3</xdr:col>
      <xdr:colOff>260350</xdr:colOff>
      <xdr:row>223</xdr:row>
      <xdr:rowOff>447675</xdr:rowOff>
    </xdr:to>
    <xdr:pic>
      <xdr:nvPicPr>
        <xdr:cNvPr id="5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223</xdr:row>
      <xdr:rowOff>231775</xdr:rowOff>
    </xdr:from>
    <xdr:to>
      <xdr:col>3</xdr:col>
      <xdr:colOff>539750</xdr:colOff>
      <xdr:row>223</xdr:row>
      <xdr:rowOff>450850</xdr:rowOff>
    </xdr:to>
    <xdr:pic>
      <xdr:nvPicPr>
        <xdr:cNvPr id="5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223</xdr:row>
      <xdr:rowOff>228600</xdr:rowOff>
    </xdr:from>
    <xdr:to>
      <xdr:col>10</xdr:col>
      <xdr:colOff>260350</xdr:colOff>
      <xdr:row>223</xdr:row>
      <xdr:rowOff>447675</xdr:rowOff>
    </xdr:to>
    <xdr:pic>
      <xdr:nvPicPr>
        <xdr:cNvPr id="5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223</xdr:row>
      <xdr:rowOff>231775</xdr:rowOff>
    </xdr:from>
    <xdr:to>
      <xdr:col>10</xdr:col>
      <xdr:colOff>539750</xdr:colOff>
      <xdr:row>223</xdr:row>
      <xdr:rowOff>450850</xdr:rowOff>
    </xdr:to>
    <xdr:pic>
      <xdr:nvPicPr>
        <xdr:cNvPr id="5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231</xdr:row>
      <xdr:rowOff>228600</xdr:rowOff>
    </xdr:from>
    <xdr:to>
      <xdr:col>3</xdr:col>
      <xdr:colOff>260350</xdr:colOff>
      <xdr:row>231</xdr:row>
      <xdr:rowOff>447675</xdr:rowOff>
    </xdr:to>
    <xdr:pic>
      <xdr:nvPicPr>
        <xdr:cNvPr id="5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231</xdr:row>
      <xdr:rowOff>231775</xdr:rowOff>
    </xdr:from>
    <xdr:to>
      <xdr:col>3</xdr:col>
      <xdr:colOff>539750</xdr:colOff>
      <xdr:row>231</xdr:row>
      <xdr:rowOff>450850</xdr:rowOff>
    </xdr:to>
    <xdr:pic>
      <xdr:nvPicPr>
        <xdr:cNvPr id="5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231</xdr:row>
      <xdr:rowOff>228600</xdr:rowOff>
    </xdr:from>
    <xdr:to>
      <xdr:col>10</xdr:col>
      <xdr:colOff>260350</xdr:colOff>
      <xdr:row>231</xdr:row>
      <xdr:rowOff>447675</xdr:rowOff>
    </xdr:to>
    <xdr:pic>
      <xdr:nvPicPr>
        <xdr:cNvPr id="5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231</xdr:row>
      <xdr:rowOff>231775</xdr:rowOff>
    </xdr:from>
    <xdr:to>
      <xdr:col>10</xdr:col>
      <xdr:colOff>539750</xdr:colOff>
      <xdr:row>231</xdr:row>
      <xdr:rowOff>450850</xdr:rowOff>
    </xdr:to>
    <xdr:pic>
      <xdr:nvPicPr>
        <xdr:cNvPr id="5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231</xdr:row>
      <xdr:rowOff>228600</xdr:rowOff>
    </xdr:from>
    <xdr:to>
      <xdr:col>3</xdr:col>
      <xdr:colOff>260350</xdr:colOff>
      <xdr:row>231</xdr:row>
      <xdr:rowOff>447675</xdr:rowOff>
    </xdr:to>
    <xdr:pic>
      <xdr:nvPicPr>
        <xdr:cNvPr id="5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231</xdr:row>
      <xdr:rowOff>231775</xdr:rowOff>
    </xdr:from>
    <xdr:to>
      <xdr:col>3</xdr:col>
      <xdr:colOff>539750</xdr:colOff>
      <xdr:row>231</xdr:row>
      <xdr:rowOff>450850</xdr:rowOff>
    </xdr:to>
    <xdr:pic>
      <xdr:nvPicPr>
        <xdr:cNvPr id="5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231</xdr:row>
      <xdr:rowOff>228600</xdr:rowOff>
    </xdr:from>
    <xdr:to>
      <xdr:col>3</xdr:col>
      <xdr:colOff>260350</xdr:colOff>
      <xdr:row>231</xdr:row>
      <xdr:rowOff>447675</xdr:rowOff>
    </xdr:to>
    <xdr:pic>
      <xdr:nvPicPr>
        <xdr:cNvPr id="5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231</xdr:row>
      <xdr:rowOff>231775</xdr:rowOff>
    </xdr:from>
    <xdr:to>
      <xdr:col>3</xdr:col>
      <xdr:colOff>539750</xdr:colOff>
      <xdr:row>231</xdr:row>
      <xdr:rowOff>450850</xdr:rowOff>
    </xdr:to>
    <xdr:pic>
      <xdr:nvPicPr>
        <xdr:cNvPr id="5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231</xdr:row>
      <xdr:rowOff>228600</xdr:rowOff>
    </xdr:from>
    <xdr:to>
      <xdr:col>10</xdr:col>
      <xdr:colOff>260350</xdr:colOff>
      <xdr:row>231</xdr:row>
      <xdr:rowOff>447675</xdr:rowOff>
    </xdr:to>
    <xdr:pic>
      <xdr:nvPicPr>
        <xdr:cNvPr id="5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231</xdr:row>
      <xdr:rowOff>231775</xdr:rowOff>
    </xdr:from>
    <xdr:to>
      <xdr:col>10</xdr:col>
      <xdr:colOff>539750</xdr:colOff>
      <xdr:row>231</xdr:row>
      <xdr:rowOff>450850</xdr:rowOff>
    </xdr:to>
    <xdr:pic>
      <xdr:nvPicPr>
        <xdr:cNvPr id="5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231</xdr:row>
      <xdr:rowOff>228600</xdr:rowOff>
    </xdr:from>
    <xdr:to>
      <xdr:col>3</xdr:col>
      <xdr:colOff>260350</xdr:colOff>
      <xdr:row>231</xdr:row>
      <xdr:rowOff>447675</xdr:rowOff>
    </xdr:to>
    <xdr:pic>
      <xdr:nvPicPr>
        <xdr:cNvPr id="5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231</xdr:row>
      <xdr:rowOff>231775</xdr:rowOff>
    </xdr:from>
    <xdr:to>
      <xdr:col>3</xdr:col>
      <xdr:colOff>539750</xdr:colOff>
      <xdr:row>231</xdr:row>
      <xdr:rowOff>450850</xdr:rowOff>
    </xdr:to>
    <xdr:pic>
      <xdr:nvPicPr>
        <xdr:cNvPr id="5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231</xdr:row>
      <xdr:rowOff>228600</xdr:rowOff>
    </xdr:from>
    <xdr:to>
      <xdr:col>10</xdr:col>
      <xdr:colOff>260350</xdr:colOff>
      <xdr:row>231</xdr:row>
      <xdr:rowOff>447675</xdr:rowOff>
    </xdr:to>
    <xdr:pic>
      <xdr:nvPicPr>
        <xdr:cNvPr id="5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231</xdr:row>
      <xdr:rowOff>231775</xdr:rowOff>
    </xdr:from>
    <xdr:to>
      <xdr:col>10</xdr:col>
      <xdr:colOff>539750</xdr:colOff>
      <xdr:row>231</xdr:row>
      <xdr:rowOff>450850</xdr:rowOff>
    </xdr:to>
    <xdr:pic>
      <xdr:nvPicPr>
        <xdr:cNvPr id="5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235</xdr:row>
      <xdr:rowOff>228600</xdr:rowOff>
    </xdr:from>
    <xdr:to>
      <xdr:col>3</xdr:col>
      <xdr:colOff>260350</xdr:colOff>
      <xdr:row>235</xdr:row>
      <xdr:rowOff>447675</xdr:rowOff>
    </xdr:to>
    <xdr:pic>
      <xdr:nvPicPr>
        <xdr:cNvPr id="5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235</xdr:row>
      <xdr:rowOff>231775</xdr:rowOff>
    </xdr:from>
    <xdr:to>
      <xdr:col>3</xdr:col>
      <xdr:colOff>539750</xdr:colOff>
      <xdr:row>235</xdr:row>
      <xdr:rowOff>450850</xdr:rowOff>
    </xdr:to>
    <xdr:pic>
      <xdr:nvPicPr>
        <xdr:cNvPr id="5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235</xdr:row>
      <xdr:rowOff>228600</xdr:rowOff>
    </xdr:from>
    <xdr:to>
      <xdr:col>10</xdr:col>
      <xdr:colOff>260350</xdr:colOff>
      <xdr:row>235</xdr:row>
      <xdr:rowOff>447675</xdr:rowOff>
    </xdr:to>
    <xdr:pic>
      <xdr:nvPicPr>
        <xdr:cNvPr id="5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235</xdr:row>
      <xdr:rowOff>231775</xdr:rowOff>
    </xdr:from>
    <xdr:to>
      <xdr:col>10</xdr:col>
      <xdr:colOff>539750</xdr:colOff>
      <xdr:row>235</xdr:row>
      <xdr:rowOff>450850</xdr:rowOff>
    </xdr:to>
    <xdr:pic>
      <xdr:nvPicPr>
        <xdr:cNvPr id="5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235</xdr:row>
      <xdr:rowOff>228600</xdr:rowOff>
    </xdr:from>
    <xdr:to>
      <xdr:col>3</xdr:col>
      <xdr:colOff>260350</xdr:colOff>
      <xdr:row>235</xdr:row>
      <xdr:rowOff>447675</xdr:rowOff>
    </xdr:to>
    <xdr:pic>
      <xdr:nvPicPr>
        <xdr:cNvPr id="5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235</xdr:row>
      <xdr:rowOff>231775</xdr:rowOff>
    </xdr:from>
    <xdr:to>
      <xdr:col>3</xdr:col>
      <xdr:colOff>539750</xdr:colOff>
      <xdr:row>235</xdr:row>
      <xdr:rowOff>450850</xdr:rowOff>
    </xdr:to>
    <xdr:pic>
      <xdr:nvPicPr>
        <xdr:cNvPr id="5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235</xdr:row>
      <xdr:rowOff>228600</xdr:rowOff>
    </xdr:from>
    <xdr:to>
      <xdr:col>3</xdr:col>
      <xdr:colOff>260350</xdr:colOff>
      <xdr:row>235</xdr:row>
      <xdr:rowOff>447675</xdr:rowOff>
    </xdr:to>
    <xdr:pic>
      <xdr:nvPicPr>
        <xdr:cNvPr id="5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235</xdr:row>
      <xdr:rowOff>231775</xdr:rowOff>
    </xdr:from>
    <xdr:to>
      <xdr:col>3</xdr:col>
      <xdr:colOff>539750</xdr:colOff>
      <xdr:row>235</xdr:row>
      <xdr:rowOff>450850</xdr:rowOff>
    </xdr:to>
    <xdr:pic>
      <xdr:nvPicPr>
        <xdr:cNvPr id="5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235</xdr:row>
      <xdr:rowOff>228600</xdr:rowOff>
    </xdr:from>
    <xdr:to>
      <xdr:col>10</xdr:col>
      <xdr:colOff>260350</xdr:colOff>
      <xdr:row>235</xdr:row>
      <xdr:rowOff>447675</xdr:rowOff>
    </xdr:to>
    <xdr:pic>
      <xdr:nvPicPr>
        <xdr:cNvPr id="5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235</xdr:row>
      <xdr:rowOff>231775</xdr:rowOff>
    </xdr:from>
    <xdr:to>
      <xdr:col>10</xdr:col>
      <xdr:colOff>539750</xdr:colOff>
      <xdr:row>235</xdr:row>
      <xdr:rowOff>450850</xdr:rowOff>
    </xdr:to>
    <xdr:pic>
      <xdr:nvPicPr>
        <xdr:cNvPr id="5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235</xdr:row>
      <xdr:rowOff>228600</xdr:rowOff>
    </xdr:from>
    <xdr:to>
      <xdr:col>3</xdr:col>
      <xdr:colOff>260350</xdr:colOff>
      <xdr:row>235</xdr:row>
      <xdr:rowOff>447675</xdr:rowOff>
    </xdr:to>
    <xdr:pic>
      <xdr:nvPicPr>
        <xdr:cNvPr id="5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235</xdr:row>
      <xdr:rowOff>231775</xdr:rowOff>
    </xdr:from>
    <xdr:to>
      <xdr:col>3</xdr:col>
      <xdr:colOff>539750</xdr:colOff>
      <xdr:row>235</xdr:row>
      <xdr:rowOff>450850</xdr:rowOff>
    </xdr:to>
    <xdr:pic>
      <xdr:nvPicPr>
        <xdr:cNvPr id="5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235</xdr:row>
      <xdr:rowOff>228600</xdr:rowOff>
    </xdr:from>
    <xdr:to>
      <xdr:col>10</xdr:col>
      <xdr:colOff>260350</xdr:colOff>
      <xdr:row>235</xdr:row>
      <xdr:rowOff>447675</xdr:rowOff>
    </xdr:to>
    <xdr:pic>
      <xdr:nvPicPr>
        <xdr:cNvPr id="5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235</xdr:row>
      <xdr:rowOff>231775</xdr:rowOff>
    </xdr:from>
    <xdr:to>
      <xdr:col>10</xdr:col>
      <xdr:colOff>539750</xdr:colOff>
      <xdr:row>235</xdr:row>
      <xdr:rowOff>450850</xdr:rowOff>
    </xdr:to>
    <xdr:pic>
      <xdr:nvPicPr>
        <xdr:cNvPr id="5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239</xdr:row>
      <xdr:rowOff>228600</xdr:rowOff>
    </xdr:from>
    <xdr:to>
      <xdr:col>3</xdr:col>
      <xdr:colOff>260350</xdr:colOff>
      <xdr:row>239</xdr:row>
      <xdr:rowOff>447675</xdr:rowOff>
    </xdr:to>
    <xdr:pic>
      <xdr:nvPicPr>
        <xdr:cNvPr id="5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239</xdr:row>
      <xdr:rowOff>231775</xdr:rowOff>
    </xdr:from>
    <xdr:to>
      <xdr:col>3</xdr:col>
      <xdr:colOff>539750</xdr:colOff>
      <xdr:row>239</xdr:row>
      <xdr:rowOff>450850</xdr:rowOff>
    </xdr:to>
    <xdr:pic>
      <xdr:nvPicPr>
        <xdr:cNvPr id="5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239</xdr:row>
      <xdr:rowOff>228600</xdr:rowOff>
    </xdr:from>
    <xdr:to>
      <xdr:col>10</xdr:col>
      <xdr:colOff>260350</xdr:colOff>
      <xdr:row>239</xdr:row>
      <xdr:rowOff>447675</xdr:rowOff>
    </xdr:to>
    <xdr:pic>
      <xdr:nvPicPr>
        <xdr:cNvPr id="5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239</xdr:row>
      <xdr:rowOff>231775</xdr:rowOff>
    </xdr:from>
    <xdr:to>
      <xdr:col>10</xdr:col>
      <xdr:colOff>539750</xdr:colOff>
      <xdr:row>239</xdr:row>
      <xdr:rowOff>450850</xdr:rowOff>
    </xdr:to>
    <xdr:pic>
      <xdr:nvPicPr>
        <xdr:cNvPr id="5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239</xdr:row>
      <xdr:rowOff>228600</xdr:rowOff>
    </xdr:from>
    <xdr:to>
      <xdr:col>3</xdr:col>
      <xdr:colOff>260350</xdr:colOff>
      <xdr:row>239</xdr:row>
      <xdr:rowOff>447675</xdr:rowOff>
    </xdr:to>
    <xdr:pic>
      <xdr:nvPicPr>
        <xdr:cNvPr id="5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239</xdr:row>
      <xdr:rowOff>231775</xdr:rowOff>
    </xdr:from>
    <xdr:to>
      <xdr:col>3</xdr:col>
      <xdr:colOff>539750</xdr:colOff>
      <xdr:row>239</xdr:row>
      <xdr:rowOff>450850</xdr:rowOff>
    </xdr:to>
    <xdr:pic>
      <xdr:nvPicPr>
        <xdr:cNvPr id="5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239</xdr:row>
      <xdr:rowOff>228600</xdr:rowOff>
    </xdr:from>
    <xdr:to>
      <xdr:col>3</xdr:col>
      <xdr:colOff>260350</xdr:colOff>
      <xdr:row>239</xdr:row>
      <xdr:rowOff>447675</xdr:rowOff>
    </xdr:to>
    <xdr:pic>
      <xdr:nvPicPr>
        <xdr:cNvPr id="5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239</xdr:row>
      <xdr:rowOff>231775</xdr:rowOff>
    </xdr:from>
    <xdr:to>
      <xdr:col>3</xdr:col>
      <xdr:colOff>539750</xdr:colOff>
      <xdr:row>239</xdr:row>
      <xdr:rowOff>450850</xdr:rowOff>
    </xdr:to>
    <xdr:pic>
      <xdr:nvPicPr>
        <xdr:cNvPr id="5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239</xdr:row>
      <xdr:rowOff>228600</xdr:rowOff>
    </xdr:from>
    <xdr:to>
      <xdr:col>10</xdr:col>
      <xdr:colOff>260350</xdr:colOff>
      <xdr:row>239</xdr:row>
      <xdr:rowOff>447675</xdr:rowOff>
    </xdr:to>
    <xdr:pic>
      <xdr:nvPicPr>
        <xdr:cNvPr id="5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239</xdr:row>
      <xdr:rowOff>231775</xdr:rowOff>
    </xdr:from>
    <xdr:to>
      <xdr:col>10</xdr:col>
      <xdr:colOff>539750</xdr:colOff>
      <xdr:row>239</xdr:row>
      <xdr:rowOff>450850</xdr:rowOff>
    </xdr:to>
    <xdr:pic>
      <xdr:nvPicPr>
        <xdr:cNvPr id="5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239</xdr:row>
      <xdr:rowOff>228600</xdr:rowOff>
    </xdr:from>
    <xdr:to>
      <xdr:col>3</xdr:col>
      <xdr:colOff>260350</xdr:colOff>
      <xdr:row>239</xdr:row>
      <xdr:rowOff>447675</xdr:rowOff>
    </xdr:to>
    <xdr:pic>
      <xdr:nvPicPr>
        <xdr:cNvPr id="5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239</xdr:row>
      <xdr:rowOff>231775</xdr:rowOff>
    </xdr:from>
    <xdr:to>
      <xdr:col>3</xdr:col>
      <xdr:colOff>539750</xdr:colOff>
      <xdr:row>239</xdr:row>
      <xdr:rowOff>450850</xdr:rowOff>
    </xdr:to>
    <xdr:pic>
      <xdr:nvPicPr>
        <xdr:cNvPr id="5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239</xdr:row>
      <xdr:rowOff>228600</xdr:rowOff>
    </xdr:from>
    <xdr:to>
      <xdr:col>10</xdr:col>
      <xdr:colOff>260350</xdr:colOff>
      <xdr:row>239</xdr:row>
      <xdr:rowOff>447675</xdr:rowOff>
    </xdr:to>
    <xdr:pic>
      <xdr:nvPicPr>
        <xdr:cNvPr id="5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239</xdr:row>
      <xdr:rowOff>231775</xdr:rowOff>
    </xdr:from>
    <xdr:to>
      <xdr:col>10</xdr:col>
      <xdr:colOff>539750</xdr:colOff>
      <xdr:row>239</xdr:row>
      <xdr:rowOff>450850</xdr:rowOff>
    </xdr:to>
    <xdr:pic>
      <xdr:nvPicPr>
        <xdr:cNvPr id="5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243</xdr:row>
      <xdr:rowOff>228600</xdr:rowOff>
    </xdr:from>
    <xdr:to>
      <xdr:col>3</xdr:col>
      <xdr:colOff>260350</xdr:colOff>
      <xdr:row>243</xdr:row>
      <xdr:rowOff>447675</xdr:rowOff>
    </xdr:to>
    <xdr:pic>
      <xdr:nvPicPr>
        <xdr:cNvPr id="5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243</xdr:row>
      <xdr:rowOff>231775</xdr:rowOff>
    </xdr:from>
    <xdr:to>
      <xdr:col>3</xdr:col>
      <xdr:colOff>539750</xdr:colOff>
      <xdr:row>243</xdr:row>
      <xdr:rowOff>450850</xdr:rowOff>
    </xdr:to>
    <xdr:pic>
      <xdr:nvPicPr>
        <xdr:cNvPr id="5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243</xdr:row>
      <xdr:rowOff>228600</xdr:rowOff>
    </xdr:from>
    <xdr:to>
      <xdr:col>10</xdr:col>
      <xdr:colOff>260350</xdr:colOff>
      <xdr:row>243</xdr:row>
      <xdr:rowOff>447675</xdr:rowOff>
    </xdr:to>
    <xdr:pic>
      <xdr:nvPicPr>
        <xdr:cNvPr id="5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243</xdr:row>
      <xdr:rowOff>231775</xdr:rowOff>
    </xdr:from>
    <xdr:to>
      <xdr:col>10</xdr:col>
      <xdr:colOff>539750</xdr:colOff>
      <xdr:row>243</xdr:row>
      <xdr:rowOff>450850</xdr:rowOff>
    </xdr:to>
    <xdr:pic>
      <xdr:nvPicPr>
        <xdr:cNvPr id="5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243</xdr:row>
      <xdr:rowOff>228600</xdr:rowOff>
    </xdr:from>
    <xdr:to>
      <xdr:col>3</xdr:col>
      <xdr:colOff>260350</xdr:colOff>
      <xdr:row>243</xdr:row>
      <xdr:rowOff>447675</xdr:rowOff>
    </xdr:to>
    <xdr:pic>
      <xdr:nvPicPr>
        <xdr:cNvPr id="5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243</xdr:row>
      <xdr:rowOff>231775</xdr:rowOff>
    </xdr:from>
    <xdr:to>
      <xdr:col>3</xdr:col>
      <xdr:colOff>539750</xdr:colOff>
      <xdr:row>243</xdr:row>
      <xdr:rowOff>450850</xdr:rowOff>
    </xdr:to>
    <xdr:pic>
      <xdr:nvPicPr>
        <xdr:cNvPr id="5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243</xdr:row>
      <xdr:rowOff>228600</xdr:rowOff>
    </xdr:from>
    <xdr:to>
      <xdr:col>3</xdr:col>
      <xdr:colOff>260350</xdr:colOff>
      <xdr:row>243</xdr:row>
      <xdr:rowOff>447675</xdr:rowOff>
    </xdr:to>
    <xdr:pic>
      <xdr:nvPicPr>
        <xdr:cNvPr id="5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243</xdr:row>
      <xdr:rowOff>231775</xdr:rowOff>
    </xdr:from>
    <xdr:to>
      <xdr:col>3</xdr:col>
      <xdr:colOff>539750</xdr:colOff>
      <xdr:row>243</xdr:row>
      <xdr:rowOff>450850</xdr:rowOff>
    </xdr:to>
    <xdr:pic>
      <xdr:nvPicPr>
        <xdr:cNvPr id="5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243</xdr:row>
      <xdr:rowOff>228600</xdr:rowOff>
    </xdr:from>
    <xdr:to>
      <xdr:col>10</xdr:col>
      <xdr:colOff>260350</xdr:colOff>
      <xdr:row>243</xdr:row>
      <xdr:rowOff>447675</xdr:rowOff>
    </xdr:to>
    <xdr:pic>
      <xdr:nvPicPr>
        <xdr:cNvPr id="5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243</xdr:row>
      <xdr:rowOff>231775</xdr:rowOff>
    </xdr:from>
    <xdr:to>
      <xdr:col>10</xdr:col>
      <xdr:colOff>539750</xdr:colOff>
      <xdr:row>243</xdr:row>
      <xdr:rowOff>450850</xdr:rowOff>
    </xdr:to>
    <xdr:pic>
      <xdr:nvPicPr>
        <xdr:cNvPr id="5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243</xdr:row>
      <xdr:rowOff>228600</xdr:rowOff>
    </xdr:from>
    <xdr:to>
      <xdr:col>3</xdr:col>
      <xdr:colOff>260350</xdr:colOff>
      <xdr:row>243</xdr:row>
      <xdr:rowOff>447675</xdr:rowOff>
    </xdr:to>
    <xdr:pic>
      <xdr:nvPicPr>
        <xdr:cNvPr id="5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243</xdr:row>
      <xdr:rowOff>231775</xdr:rowOff>
    </xdr:from>
    <xdr:to>
      <xdr:col>3</xdr:col>
      <xdr:colOff>539750</xdr:colOff>
      <xdr:row>243</xdr:row>
      <xdr:rowOff>450850</xdr:rowOff>
    </xdr:to>
    <xdr:pic>
      <xdr:nvPicPr>
        <xdr:cNvPr id="5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243</xdr:row>
      <xdr:rowOff>228600</xdr:rowOff>
    </xdr:from>
    <xdr:to>
      <xdr:col>10</xdr:col>
      <xdr:colOff>260350</xdr:colOff>
      <xdr:row>243</xdr:row>
      <xdr:rowOff>447675</xdr:rowOff>
    </xdr:to>
    <xdr:pic>
      <xdr:nvPicPr>
        <xdr:cNvPr id="5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243</xdr:row>
      <xdr:rowOff>231775</xdr:rowOff>
    </xdr:from>
    <xdr:to>
      <xdr:col>10</xdr:col>
      <xdr:colOff>539750</xdr:colOff>
      <xdr:row>243</xdr:row>
      <xdr:rowOff>450850</xdr:rowOff>
    </xdr:to>
    <xdr:pic>
      <xdr:nvPicPr>
        <xdr:cNvPr id="5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256</xdr:row>
      <xdr:rowOff>228600</xdr:rowOff>
    </xdr:from>
    <xdr:to>
      <xdr:col>3</xdr:col>
      <xdr:colOff>260350</xdr:colOff>
      <xdr:row>256</xdr:row>
      <xdr:rowOff>447675</xdr:rowOff>
    </xdr:to>
    <xdr:pic>
      <xdr:nvPicPr>
        <xdr:cNvPr id="5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256</xdr:row>
      <xdr:rowOff>231775</xdr:rowOff>
    </xdr:from>
    <xdr:to>
      <xdr:col>3</xdr:col>
      <xdr:colOff>539750</xdr:colOff>
      <xdr:row>256</xdr:row>
      <xdr:rowOff>450850</xdr:rowOff>
    </xdr:to>
    <xdr:pic>
      <xdr:nvPicPr>
        <xdr:cNvPr id="5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256</xdr:row>
      <xdr:rowOff>228600</xdr:rowOff>
    </xdr:from>
    <xdr:to>
      <xdr:col>10</xdr:col>
      <xdr:colOff>260350</xdr:colOff>
      <xdr:row>256</xdr:row>
      <xdr:rowOff>447675</xdr:rowOff>
    </xdr:to>
    <xdr:pic>
      <xdr:nvPicPr>
        <xdr:cNvPr id="5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256</xdr:row>
      <xdr:rowOff>231775</xdr:rowOff>
    </xdr:from>
    <xdr:to>
      <xdr:col>10</xdr:col>
      <xdr:colOff>539750</xdr:colOff>
      <xdr:row>256</xdr:row>
      <xdr:rowOff>450850</xdr:rowOff>
    </xdr:to>
    <xdr:pic>
      <xdr:nvPicPr>
        <xdr:cNvPr id="5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256</xdr:row>
      <xdr:rowOff>228600</xdr:rowOff>
    </xdr:from>
    <xdr:to>
      <xdr:col>3</xdr:col>
      <xdr:colOff>260350</xdr:colOff>
      <xdr:row>256</xdr:row>
      <xdr:rowOff>447675</xdr:rowOff>
    </xdr:to>
    <xdr:pic>
      <xdr:nvPicPr>
        <xdr:cNvPr id="5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256</xdr:row>
      <xdr:rowOff>231775</xdr:rowOff>
    </xdr:from>
    <xdr:to>
      <xdr:col>3</xdr:col>
      <xdr:colOff>539750</xdr:colOff>
      <xdr:row>256</xdr:row>
      <xdr:rowOff>450850</xdr:rowOff>
    </xdr:to>
    <xdr:pic>
      <xdr:nvPicPr>
        <xdr:cNvPr id="5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256</xdr:row>
      <xdr:rowOff>228600</xdr:rowOff>
    </xdr:from>
    <xdr:to>
      <xdr:col>3</xdr:col>
      <xdr:colOff>260350</xdr:colOff>
      <xdr:row>256</xdr:row>
      <xdr:rowOff>447675</xdr:rowOff>
    </xdr:to>
    <xdr:pic>
      <xdr:nvPicPr>
        <xdr:cNvPr id="5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256</xdr:row>
      <xdr:rowOff>231775</xdr:rowOff>
    </xdr:from>
    <xdr:to>
      <xdr:col>3</xdr:col>
      <xdr:colOff>539750</xdr:colOff>
      <xdr:row>256</xdr:row>
      <xdr:rowOff>450850</xdr:rowOff>
    </xdr:to>
    <xdr:pic>
      <xdr:nvPicPr>
        <xdr:cNvPr id="5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256</xdr:row>
      <xdr:rowOff>228600</xdr:rowOff>
    </xdr:from>
    <xdr:to>
      <xdr:col>10</xdr:col>
      <xdr:colOff>260350</xdr:colOff>
      <xdr:row>256</xdr:row>
      <xdr:rowOff>447675</xdr:rowOff>
    </xdr:to>
    <xdr:pic>
      <xdr:nvPicPr>
        <xdr:cNvPr id="5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256</xdr:row>
      <xdr:rowOff>231775</xdr:rowOff>
    </xdr:from>
    <xdr:to>
      <xdr:col>10</xdr:col>
      <xdr:colOff>539750</xdr:colOff>
      <xdr:row>256</xdr:row>
      <xdr:rowOff>450850</xdr:rowOff>
    </xdr:to>
    <xdr:pic>
      <xdr:nvPicPr>
        <xdr:cNvPr id="5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256</xdr:row>
      <xdr:rowOff>228600</xdr:rowOff>
    </xdr:from>
    <xdr:to>
      <xdr:col>3</xdr:col>
      <xdr:colOff>260350</xdr:colOff>
      <xdr:row>256</xdr:row>
      <xdr:rowOff>447675</xdr:rowOff>
    </xdr:to>
    <xdr:pic>
      <xdr:nvPicPr>
        <xdr:cNvPr id="5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256</xdr:row>
      <xdr:rowOff>231775</xdr:rowOff>
    </xdr:from>
    <xdr:to>
      <xdr:col>3</xdr:col>
      <xdr:colOff>539750</xdr:colOff>
      <xdr:row>256</xdr:row>
      <xdr:rowOff>450850</xdr:rowOff>
    </xdr:to>
    <xdr:pic>
      <xdr:nvPicPr>
        <xdr:cNvPr id="5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256</xdr:row>
      <xdr:rowOff>228600</xdr:rowOff>
    </xdr:from>
    <xdr:to>
      <xdr:col>10</xdr:col>
      <xdr:colOff>260350</xdr:colOff>
      <xdr:row>256</xdr:row>
      <xdr:rowOff>447675</xdr:rowOff>
    </xdr:to>
    <xdr:pic>
      <xdr:nvPicPr>
        <xdr:cNvPr id="5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70405869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256</xdr:row>
      <xdr:rowOff>231775</xdr:rowOff>
    </xdr:from>
    <xdr:to>
      <xdr:col>10</xdr:col>
      <xdr:colOff>539750</xdr:colOff>
      <xdr:row>256</xdr:row>
      <xdr:rowOff>450850</xdr:rowOff>
    </xdr:to>
    <xdr:pic>
      <xdr:nvPicPr>
        <xdr:cNvPr id="5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70409044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227</xdr:row>
      <xdr:rowOff>228600</xdr:rowOff>
    </xdr:from>
    <xdr:to>
      <xdr:col>3</xdr:col>
      <xdr:colOff>260350</xdr:colOff>
      <xdr:row>227</xdr:row>
      <xdr:rowOff>447675</xdr:rowOff>
    </xdr:to>
    <xdr:pic>
      <xdr:nvPicPr>
        <xdr:cNvPr id="5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1788589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227</xdr:row>
      <xdr:rowOff>231775</xdr:rowOff>
    </xdr:from>
    <xdr:to>
      <xdr:col>3</xdr:col>
      <xdr:colOff>539750</xdr:colOff>
      <xdr:row>227</xdr:row>
      <xdr:rowOff>450850</xdr:rowOff>
    </xdr:to>
    <xdr:pic>
      <xdr:nvPicPr>
        <xdr:cNvPr id="6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1788621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227</xdr:row>
      <xdr:rowOff>228600</xdr:rowOff>
    </xdr:from>
    <xdr:to>
      <xdr:col>10</xdr:col>
      <xdr:colOff>260350</xdr:colOff>
      <xdr:row>227</xdr:row>
      <xdr:rowOff>447675</xdr:rowOff>
    </xdr:to>
    <xdr:pic>
      <xdr:nvPicPr>
        <xdr:cNvPr id="6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1788589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227</xdr:row>
      <xdr:rowOff>231775</xdr:rowOff>
    </xdr:from>
    <xdr:to>
      <xdr:col>10</xdr:col>
      <xdr:colOff>539750</xdr:colOff>
      <xdr:row>227</xdr:row>
      <xdr:rowOff>450850</xdr:rowOff>
    </xdr:to>
    <xdr:pic>
      <xdr:nvPicPr>
        <xdr:cNvPr id="6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1788621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227</xdr:row>
      <xdr:rowOff>228600</xdr:rowOff>
    </xdr:from>
    <xdr:to>
      <xdr:col>3</xdr:col>
      <xdr:colOff>260350</xdr:colOff>
      <xdr:row>227</xdr:row>
      <xdr:rowOff>447675</xdr:rowOff>
    </xdr:to>
    <xdr:pic>
      <xdr:nvPicPr>
        <xdr:cNvPr id="6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1788589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227</xdr:row>
      <xdr:rowOff>231775</xdr:rowOff>
    </xdr:from>
    <xdr:to>
      <xdr:col>3</xdr:col>
      <xdr:colOff>539750</xdr:colOff>
      <xdr:row>227</xdr:row>
      <xdr:rowOff>450850</xdr:rowOff>
    </xdr:to>
    <xdr:pic>
      <xdr:nvPicPr>
        <xdr:cNvPr id="6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1788621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227</xdr:row>
      <xdr:rowOff>228600</xdr:rowOff>
    </xdr:from>
    <xdr:to>
      <xdr:col>3</xdr:col>
      <xdr:colOff>260350</xdr:colOff>
      <xdr:row>227</xdr:row>
      <xdr:rowOff>447675</xdr:rowOff>
    </xdr:to>
    <xdr:pic>
      <xdr:nvPicPr>
        <xdr:cNvPr id="6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1788589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227</xdr:row>
      <xdr:rowOff>231775</xdr:rowOff>
    </xdr:from>
    <xdr:to>
      <xdr:col>3</xdr:col>
      <xdr:colOff>539750</xdr:colOff>
      <xdr:row>227</xdr:row>
      <xdr:rowOff>450850</xdr:rowOff>
    </xdr:to>
    <xdr:pic>
      <xdr:nvPicPr>
        <xdr:cNvPr id="6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1788621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227</xdr:row>
      <xdr:rowOff>228600</xdr:rowOff>
    </xdr:from>
    <xdr:to>
      <xdr:col>10</xdr:col>
      <xdr:colOff>260350</xdr:colOff>
      <xdr:row>227</xdr:row>
      <xdr:rowOff>447675</xdr:rowOff>
    </xdr:to>
    <xdr:pic>
      <xdr:nvPicPr>
        <xdr:cNvPr id="6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1788589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227</xdr:row>
      <xdr:rowOff>231775</xdr:rowOff>
    </xdr:from>
    <xdr:to>
      <xdr:col>10</xdr:col>
      <xdr:colOff>539750</xdr:colOff>
      <xdr:row>227</xdr:row>
      <xdr:rowOff>450850</xdr:rowOff>
    </xdr:to>
    <xdr:pic>
      <xdr:nvPicPr>
        <xdr:cNvPr id="6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1788621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227</xdr:row>
      <xdr:rowOff>228600</xdr:rowOff>
    </xdr:from>
    <xdr:to>
      <xdr:col>3</xdr:col>
      <xdr:colOff>260350</xdr:colOff>
      <xdr:row>227</xdr:row>
      <xdr:rowOff>447675</xdr:rowOff>
    </xdr:to>
    <xdr:pic>
      <xdr:nvPicPr>
        <xdr:cNvPr id="6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1788589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227</xdr:row>
      <xdr:rowOff>231775</xdr:rowOff>
    </xdr:from>
    <xdr:to>
      <xdr:col>3</xdr:col>
      <xdr:colOff>539750</xdr:colOff>
      <xdr:row>227</xdr:row>
      <xdr:rowOff>450850</xdr:rowOff>
    </xdr:to>
    <xdr:pic>
      <xdr:nvPicPr>
        <xdr:cNvPr id="6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1788621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227</xdr:row>
      <xdr:rowOff>228600</xdr:rowOff>
    </xdr:from>
    <xdr:to>
      <xdr:col>10</xdr:col>
      <xdr:colOff>260350</xdr:colOff>
      <xdr:row>227</xdr:row>
      <xdr:rowOff>447675</xdr:rowOff>
    </xdr:to>
    <xdr:pic>
      <xdr:nvPicPr>
        <xdr:cNvPr id="6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1788589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227</xdr:row>
      <xdr:rowOff>231775</xdr:rowOff>
    </xdr:from>
    <xdr:to>
      <xdr:col>10</xdr:col>
      <xdr:colOff>539750</xdr:colOff>
      <xdr:row>227</xdr:row>
      <xdr:rowOff>450850</xdr:rowOff>
    </xdr:to>
    <xdr:pic>
      <xdr:nvPicPr>
        <xdr:cNvPr id="6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1788621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231</xdr:row>
      <xdr:rowOff>228600</xdr:rowOff>
    </xdr:from>
    <xdr:to>
      <xdr:col>3</xdr:col>
      <xdr:colOff>260350</xdr:colOff>
      <xdr:row>231</xdr:row>
      <xdr:rowOff>447675</xdr:rowOff>
    </xdr:to>
    <xdr:pic>
      <xdr:nvPicPr>
        <xdr:cNvPr id="6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1788589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231</xdr:row>
      <xdr:rowOff>231775</xdr:rowOff>
    </xdr:from>
    <xdr:to>
      <xdr:col>3</xdr:col>
      <xdr:colOff>539750</xdr:colOff>
      <xdr:row>231</xdr:row>
      <xdr:rowOff>450850</xdr:rowOff>
    </xdr:to>
    <xdr:pic>
      <xdr:nvPicPr>
        <xdr:cNvPr id="6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1788621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231</xdr:row>
      <xdr:rowOff>228600</xdr:rowOff>
    </xdr:from>
    <xdr:to>
      <xdr:col>10</xdr:col>
      <xdr:colOff>260350</xdr:colOff>
      <xdr:row>231</xdr:row>
      <xdr:rowOff>447675</xdr:rowOff>
    </xdr:to>
    <xdr:pic>
      <xdr:nvPicPr>
        <xdr:cNvPr id="6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1788589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231</xdr:row>
      <xdr:rowOff>231775</xdr:rowOff>
    </xdr:from>
    <xdr:to>
      <xdr:col>10</xdr:col>
      <xdr:colOff>539750</xdr:colOff>
      <xdr:row>231</xdr:row>
      <xdr:rowOff>450850</xdr:rowOff>
    </xdr:to>
    <xdr:pic>
      <xdr:nvPicPr>
        <xdr:cNvPr id="6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1788621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231</xdr:row>
      <xdr:rowOff>228600</xdr:rowOff>
    </xdr:from>
    <xdr:to>
      <xdr:col>3</xdr:col>
      <xdr:colOff>260350</xdr:colOff>
      <xdr:row>231</xdr:row>
      <xdr:rowOff>447675</xdr:rowOff>
    </xdr:to>
    <xdr:pic>
      <xdr:nvPicPr>
        <xdr:cNvPr id="6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1788589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231</xdr:row>
      <xdr:rowOff>231775</xdr:rowOff>
    </xdr:from>
    <xdr:to>
      <xdr:col>3</xdr:col>
      <xdr:colOff>539750</xdr:colOff>
      <xdr:row>231</xdr:row>
      <xdr:rowOff>450850</xdr:rowOff>
    </xdr:to>
    <xdr:pic>
      <xdr:nvPicPr>
        <xdr:cNvPr id="6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1788621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231</xdr:row>
      <xdr:rowOff>228600</xdr:rowOff>
    </xdr:from>
    <xdr:to>
      <xdr:col>3</xdr:col>
      <xdr:colOff>260350</xdr:colOff>
      <xdr:row>231</xdr:row>
      <xdr:rowOff>447675</xdr:rowOff>
    </xdr:to>
    <xdr:pic>
      <xdr:nvPicPr>
        <xdr:cNvPr id="6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1788589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231</xdr:row>
      <xdr:rowOff>231775</xdr:rowOff>
    </xdr:from>
    <xdr:to>
      <xdr:col>3</xdr:col>
      <xdr:colOff>539750</xdr:colOff>
      <xdr:row>231</xdr:row>
      <xdr:rowOff>450850</xdr:rowOff>
    </xdr:to>
    <xdr:pic>
      <xdr:nvPicPr>
        <xdr:cNvPr id="6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1788621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231</xdr:row>
      <xdr:rowOff>228600</xdr:rowOff>
    </xdr:from>
    <xdr:to>
      <xdr:col>10</xdr:col>
      <xdr:colOff>260350</xdr:colOff>
      <xdr:row>231</xdr:row>
      <xdr:rowOff>447675</xdr:rowOff>
    </xdr:to>
    <xdr:pic>
      <xdr:nvPicPr>
        <xdr:cNvPr id="6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1788589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231</xdr:row>
      <xdr:rowOff>231775</xdr:rowOff>
    </xdr:from>
    <xdr:to>
      <xdr:col>10</xdr:col>
      <xdr:colOff>539750</xdr:colOff>
      <xdr:row>231</xdr:row>
      <xdr:rowOff>450850</xdr:rowOff>
    </xdr:to>
    <xdr:pic>
      <xdr:nvPicPr>
        <xdr:cNvPr id="6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1788621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231</xdr:row>
      <xdr:rowOff>228600</xdr:rowOff>
    </xdr:from>
    <xdr:to>
      <xdr:col>3</xdr:col>
      <xdr:colOff>260350</xdr:colOff>
      <xdr:row>231</xdr:row>
      <xdr:rowOff>447675</xdr:rowOff>
    </xdr:to>
    <xdr:pic>
      <xdr:nvPicPr>
        <xdr:cNvPr id="6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1788589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231</xdr:row>
      <xdr:rowOff>231775</xdr:rowOff>
    </xdr:from>
    <xdr:to>
      <xdr:col>3</xdr:col>
      <xdr:colOff>539750</xdr:colOff>
      <xdr:row>231</xdr:row>
      <xdr:rowOff>450850</xdr:rowOff>
    </xdr:to>
    <xdr:pic>
      <xdr:nvPicPr>
        <xdr:cNvPr id="6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1788621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231</xdr:row>
      <xdr:rowOff>228600</xdr:rowOff>
    </xdr:from>
    <xdr:to>
      <xdr:col>10</xdr:col>
      <xdr:colOff>260350</xdr:colOff>
      <xdr:row>231</xdr:row>
      <xdr:rowOff>447675</xdr:rowOff>
    </xdr:to>
    <xdr:pic>
      <xdr:nvPicPr>
        <xdr:cNvPr id="6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17885898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231</xdr:row>
      <xdr:rowOff>231775</xdr:rowOff>
    </xdr:from>
    <xdr:to>
      <xdr:col>10</xdr:col>
      <xdr:colOff>539750</xdr:colOff>
      <xdr:row>231</xdr:row>
      <xdr:rowOff>450850</xdr:rowOff>
    </xdr:to>
    <xdr:pic>
      <xdr:nvPicPr>
        <xdr:cNvPr id="6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17886216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247</xdr:row>
      <xdr:rowOff>228600</xdr:rowOff>
    </xdr:from>
    <xdr:to>
      <xdr:col>3</xdr:col>
      <xdr:colOff>260350</xdr:colOff>
      <xdr:row>247</xdr:row>
      <xdr:rowOff>447675</xdr:rowOff>
    </xdr:to>
    <xdr:pic>
      <xdr:nvPicPr>
        <xdr:cNvPr id="6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19745471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247</xdr:row>
      <xdr:rowOff>231775</xdr:rowOff>
    </xdr:from>
    <xdr:to>
      <xdr:col>3</xdr:col>
      <xdr:colOff>539750</xdr:colOff>
      <xdr:row>247</xdr:row>
      <xdr:rowOff>450850</xdr:rowOff>
    </xdr:to>
    <xdr:pic>
      <xdr:nvPicPr>
        <xdr:cNvPr id="6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19745789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247</xdr:row>
      <xdr:rowOff>228600</xdr:rowOff>
    </xdr:from>
    <xdr:to>
      <xdr:col>10</xdr:col>
      <xdr:colOff>260350</xdr:colOff>
      <xdr:row>247</xdr:row>
      <xdr:rowOff>447675</xdr:rowOff>
    </xdr:to>
    <xdr:pic>
      <xdr:nvPicPr>
        <xdr:cNvPr id="6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19745471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247</xdr:row>
      <xdr:rowOff>231775</xdr:rowOff>
    </xdr:from>
    <xdr:to>
      <xdr:col>10</xdr:col>
      <xdr:colOff>539750</xdr:colOff>
      <xdr:row>247</xdr:row>
      <xdr:rowOff>450850</xdr:rowOff>
    </xdr:to>
    <xdr:pic>
      <xdr:nvPicPr>
        <xdr:cNvPr id="6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19745789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247</xdr:row>
      <xdr:rowOff>228600</xdr:rowOff>
    </xdr:from>
    <xdr:to>
      <xdr:col>3</xdr:col>
      <xdr:colOff>260350</xdr:colOff>
      <xdr:row>247</xdr:row>
      <xdr:rowOff>447675</xdr:rowOff>
    </xdr:to>
    <xdr:pic>
      <xdr:nvPicPr>
        <xdr:cNvPr id="6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19745471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247</xdr:row>
      <xdr:rowOff>231775</xdr:rowOff>
    </xdr:from>
    <xdr:to>
      <xdr:col>3</xdr:col>
      <xdr:colOff>539750</xdr:colOff>
      <xdr:row>247</xdr:row>
      <xdr:rowOff>450850</xdr:rowOff>
    </xdr:to>
    <xdr:pic>
      <xdr:nvPicPr>
        <xdr:cNvPr id="6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19745789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247</xdr:row>
      <xdr:rowOff>228600</xdr:rowOff>
    </xdr:from>
    <xdr:to>
      <xdr:col>3</xdr:col>
      <xdr:colOff>260350</xdr:colOff>
      <xdr:row>247</xdr:row>
      <xdr:rowOff>447675</xdr:rowOff>
    </xdr:to>
    <xdr:pic>
      <xdr:nvPicPr>
        <xdr:cNvPr id="6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19745471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247</xdr:row>
      <xdr:rowOff>231775</xdr:rowOff>
    </xdr:from>
    <xdr:to>
      <xdr:col>3</xdr:col>
      <xdr:colOff>539750</xdr:colOff>
      <xdr:row>247</xdr:row>
      <xdr:rowOff>450850</xdr:rowOff>
    </xdr:to>
    <xdr:pic>
      <xdr:nvPicPr>
        <xdr:cNvPr id="6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19745789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247</xdr:row>
      <xdr:rowOff>228600</xdr:rowOff>
    </xdr:from>
    <xdr:to>
      <xdr:col>10</xdr:col>
      <xdr:colOff>260350</xdr:colOff>
      <xdr:row>247</xdr:row>
      <xdr:rowOff>447675</xdr:rowOff>
    </xdr:to>
    <xdr:pic>
      <xdr:nvPicPr>
        <xdr:cNvPr id="6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19745471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247</xdr:row>
      <xdr:rowOff>231775</xdr:rowOff>
    </xdr:from>
    <xdr:to>
      <xdr:col>10</xdr:col>
      <xdr:colOff>539750</xdr:colOff>
      <xdr:row>247</xdr:row>
      <xdr:rowOff>450850</xdr:rowOff>
    </xdr:to>
    <xdr:pic>
      <xdr:nvPicPr>
        <xdr:cNvPr id="6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19745789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247</xdr:row>
      <xdr:rowOff>228600</xdr:rowOff>
    </xdr:from>
    <xdr:to>
      <xdr:col>3</xdr:col>
      <xdr:colOff>260350</xdr:colOff>
      <xdr:row>247</xdr:row>
      <xdr:rowOff>447675</xdr:rowOff>
    </xdr:to>
    <xdr:pic>
      <xdr:nvPicPr>
        <xdr:cNvPr id="6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19745471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247</xdr:row>
      <xdr:rowOff>231775</xdr:rowOff>
    </xdr:from>
    <xdr:to>
      <xdr:col>3</xdr:col>
      <xdr:colOff>539750</xdr:colOff>
      <xdr:row>247</xdr:row>
      <xdr:rowOff>450850</xdr:rowOff>
    </xdr:to>
    <xdr:pic>
      <xdr:nvPicPr>
        <xdr:cNvPr id="6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19745789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247</xdr:row>
      <xdr:rowOff>228600</xdr:rowOff>
    </xdr:from>
    <xdr:to>
      <xdr:col>10</xdr:col>
      <xdr:colOff>260350</xdr:colOff>
      <xdr:row>247</xdr:row>
      <xdr:rowOff>447675</xdr:rowOff>
    </xdr:to>
    <xdr:pic>
      <xdr:nvPicPr>
        <xdr:cNvPr id="6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53158" y="19745471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247</xdr:row>
      <xdr:rowOff>231775</xdr:rowOff>
    </xdr:from>
    <xdr:to>
      <xdr:col>10</xdr:col>
      <xdr:colOff>539750</xdr:colOff>
      <xdr:row>247</xdr:row>
      <xdr:rowOff>450850</xdr:rowOff>
    </xdr:to>
    <xdr:pic>
      <xdr:nvPicPr>
        <xdr:cNvPr id="6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983" y="19745789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47</xdr:row>
      <xdr:rowOff>279400</xdr:rowOff>
    </xdr:from>
    <xdr:to>
      <xdr:col>3</xdr:col>
      <xdr:colOff>196850</xdr:colOff>
      <xdr:row>47</xdr:row>
      <xdr:rowOff>498475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4900" y="204828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47</xdr:row>
      <xdr:rowOff>257175</xdr:rowOff>
    </xdr:from>
    <xdr:to>
      <xdr:col>3</xdr:col>
      <xdr:colOff>514350</xdr:colOff>
      <xdr:row>47</xdr:row>
      <xdr:rowOff>476250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3825" y="204806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47</xdr:row>
      <xdr:rowOff>279400</xdr:rowOff>
    </xdr:from>
    <xdr:to>
      <xdr:col>10</xdr:col>
      <xdr:colOff>196850</xdr:colOff>
      <xdr:row>47</xdr:row>
      <xdr:rowOff>498475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4900" y="2048287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47</xdr:row>
      <xdr:rowOff>257175</xdr:rowOff>
    </xdr:from>
    <xdr:to>
      <xdr:col>10</xdr:col>
      <xdr:colOff>514350</xdr:colOff>
      <xdr:row>47</xdr:row>
      <xdr:rowOff>476250</xdr:rowOff>
    </xdr:to>
    <xdr:pic>
      <xdr:nvPicPr>
        <xdr:cNvPr id="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3825" y="204806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50</xdr:row>
      <xdr:rowOff>279400</xdr:rowOff>
    </xdr:from>
    <xdr:to>
      <xdr:col>3</xdr:col>
      <xdr:colOff>196850</xdr:colOff>
      <xdr:row>50</xdr:row>
      <xdr:rowOff>498475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50</xdr:row>
      <xdr:rowOff>257175</xdr:rowOff>
    </xdr:from>
    <xdr:to>
      <xdr:col>3</xdr:col>
      <xdr:colOff>514350</xdr:colOff>
      <xdr:row>50</xdr:row>
      <xdr:rowOff>476250</xdr:rowOff>
    </xdr:to>
    <xdr:pic>
      <xdr:nvPicPr>
        <xdr:cNvPr id="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53</xdr:row>
      <xdr:rowOff>279400</xdr:rowOff>
    </xdr:from>
    <xdr:to>
      <xdr:col>3</xdr:col>
      <xdr:colOff>196850</xdr:colOff>
      <xdr:row>53</xdr:row>
      <xdr:rowOff>498475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53</xdr:row>
      <xdr:rowOff>257175</xdr:rowOff>
    </xdr:from>
    <xdr:to>
      <xdr:col>3</xdr:col>
      <xdr:colOff>514350</xdr:colOff>
      <xdr:row>53</xdr:row>
      <xdr:rowOff>476250</xdr:rowOff>
    </xdr:to>
    <xdr:pic>
      <xdr:nvPicPr>
        <xdr:cNvPr id="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56</xdr:row>
      <xdr:rowOff>279400</xdr:rowOff>
    </xdr:from>
    <xdr:to>
      <xdr:col>3</xdr:col>
      <xdr:colOff>196850</xdr:colOff>
      <xdr:row>56</xdr:row>
      <xdr:rowOff>498475</xdr:rowOff>
    </xdr:to>
    <xdr:pic>
      <xdr:nvPicPr>
        <xdr:cNvPr id="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56</xdr:row>
      <xdr:rowOff>257175</xdr:rowOff>
    </xdr:from>
    <xdr:to>
      <xdr:col>3</xdr:col>
      <xdr:colOff>514350</xdr:colOff>
      <xdr:row>56</xdr:row>
      <xdr:rowOff>476250</xdr:rowOff>
    </xdr:to>
    <xdr:pic>
      <xdr:nvPicPr>
        <xdr:cNvPr id="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60</xdr:row>
      <xdr:rowOff>279400</xdr:rowOff>
    </xdr:from>
    <xdr:to>
      <xdr:col>3</xdr:col>
      <xdr:colOff>196850</xdr:colOff>
      <xdr:row>60</xdr:row>
      <xdr:rowOff>498475</xdr:rowOff>
    </xdr:to>
    <xdr:pic>
      <xdr:nvPicPr>
        <xdr:cNvPr id="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60</xdr:row>
      <xdr:rowOff>257175</xdr:rowOff>
    </xdr:from>
    <xdr:to>
      <xdr:col>3</xdr:col>
      <xdr:colOff>514350</xdr:colOff>
      <xdr:row>60</xdr:row>
      <xdr:rowOff>476250</xdr:rowOff>
    </xdr:to>
    <xdr:pic>
      <xdr:nvPicPr>
        <xdr:cNvPr id="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63</xdr:row>
      <xdr:rowOff>279400</xdr:rowOff>
    </xdr:from>
    <xdr:to>
      <xdr:col>3</xdr:col>
      <xdr:colOff>196850</xdr:colOff>
      <xdr:row>63</xdr:row>
      <xdr:rowOff>498475</xdr:rowOff>
    </xdr:to>
    <xdr:pic>
      <xdr:nvPicPr>
        <xdr:cNvPr id="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63</xdr:row>
      <xdr:rowOff>257175</xdr:rowOff>
    </xdr:from>
    <xdr:to>
      <xdr:col>3</xdr:col>
      <xdr:colOff>514350</xdr:colOff>
      <xdr:row>63</xdr:row>
      <xdr:rowOff>476250</xdr:rowOff>
    </xdr:to>
    <xdr:pic>
      <xdr:nvPicPr>
        <xdr:cNvPr id="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66</xdr:row>
      <xdr:rowOff>279400</xdr:rowOff>
    </xdr:from>
    <xdr:to>
      <xdr:col>3</xdr:col>
      <xdr:colOff>196850</xdr:colOff>
      <xdr:row>66</xdr:row>
      <xdr:rowOff>498475</xdr:rowOff>
    </xdr:to>
    <xdr:pic>
      <xdr:nvPicPr>
        <xdr:cNvPr id="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66</xdr:row>
      <xdr:rowOff>257175</xdr:rowOff>
    </xdr:from>
    <xdr:to>
      <xdr:col>3</xdr:col>
      <xdr:colOff>514350</xdr:colOff>
      <xdr:row>66</xdr:row>
      <xdr:rowOff>476250</xdr:rowOff>
    </xdr:to>
    <xdr:pic>
      <xdr:nvPicPr>
        <xdr:cNvPr id="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69</xdr:row>
      <xdr:rowOff>279400</xdr:rowOff>
    </xdr:from>
    <xdr:to>
      <xdr:col>3</xdr:col>
      <xdr:colOff>196850</xdr:colOff>
      <xdr:row>69</xdr:row>
      <xdr:rowOff>498475</xdr:rowOff>
    </xdr:to>
    <xdr:pic>
      <xdr:nvPicPr>
        <xdr:cNvPr id="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69</xdr:row>
      <xdr:rowOff>257175</xdr:rowOff>
    </xdr:from>
    <xdr:to>
      <xdr:col>3</xdr:col>
      <xdr:colOff>514350</xdr:colOff>
      <xdr:row>69</xdr:row>
      <xdr:rowOff>476250</xdr:rowOff>
    </xdr:to>
    <xdr:pic>
      <xdr:nvPicPr>
        <xdr:cNvPr id="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72</xdr:row>
      <xdr:rowOff>279400</xdr:rowOff>
    </xdr:from>
    <xdr:to>
      <xdr:col>3</xdr:col>
      <xdr:colOff>196850</xdr:colOff>
      <xdr:row>72</xdr:row>
      <xdr:rowOff>498475</xdr:rowOff>
    </xdr:to>
    <xdr:pic>
      <xdr:nvPicPr>
        <xdr:cNvPr id="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72</xdr:row>
      <xdr:rowOff>257175</xdr:rowOff>
    </xdr:from>
    <xdr:to>
      <xdr:col>3</xdr:col>
      <xdr:colOff>514350</xdr:colOff>
      <xdr:row>72</xdr:row>
      <xdr:rowOff>476250</xdr:rowOff>
    </xdr:to>
    <xdr:pic>
      <xdr:nvPicPr>
        <xdr:cNvPr id="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75</xdr:row>
      <xdr:rowOff>279400</xdr:rowOff>
    </xdr:from>
    <xdr:to>
      <xdr:col>3</xdr:col>
      <xdr:colOff>196850</xdr:colOff>
      <xdr:row>75</xdr:row>
      <xdr:rowOff>498475</xdr:rowOff>
    </xdr:to>
    <xdr:pic>
      <xdr:nvPicPr>
        <xdr:cNvPr id="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75</xdr:row>
      <xdr:rowOff>257175</xdr:rowOff>
    </xdr:from>
    <xdr:to>
      <xdr:col>3</xdr:col>
      <xdr:colOff>514350</xdr:colOff>
      <xdr:row>75</xdr:row>
      <xdr:rowOff>476250</xdr:rowOff>
    </xdr:to>
    <xdr:pic>
      <xdr:nvPicPr>
        <xdr:cNvPr id="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78</xdr:row>
      <xdr:rowOff>279400</xdr:rowOff>
    </xdr:from>
    <xdr:to>
      <xdr:col>3</xdr:col>
      <xdr:colOff>196850</xdr:colOff>
      <xdr:row>78</xdr:row>
      <xdr:rowOff>498475</xdr:rowOff>
    </xdr:to>
    <xdr:pic>
      <xdr:nvPicPr>
        <xdr:cNvPr id="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78</xdr:row>
      <xdr:rowOff>257175</xdr:rowOff>
    </xdr:from>
    <xdr:to>
      <xdr:col>3</xdr:col>
      <xdr:colOff>514350</xdr:colOff>
      <xdr:row>78</xdr:row>
      <xdr:rowOff>476250</xdr:rowOff>
    </xdr:to>
    <xdr:pic>
      <xdr:nvPicPr>
        <xdr:cNvPr id="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81</xdr:row>
      <xdr:rowOff>279400</xdr:rowOff>
    </xdr:from>
    <xdr:to>
      <xdr:col>3</xdr:col>
      <xdr:colOff>196850</xdr:colOff>
      <xdr:row>81</xdr:row>
      <xdr:rowOff>498475</xdr:rowOff>
    </xdr:to>
    <xdr:pic>
      <xdr:nvPicPr>
        <xdr:cNvPr id="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81</xdr:row>
      <xdr:rowOff>257175</xdr:rowOff>
    </xdr:from>
    <xdr:to>
      <xdr:col>3</xdr:col>
      <xdr:colOff>514350</xdr:colOff>
      <xdr:row>81</xdr:row>
      <xdr:rowOff>476250</xdr:rowOff>
    </xdr:to>
    <xdr:pic>
      <xdr:nvPicPr>
        <xdr:cNvPr id="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84</xdr:row>
      <xdr:rowOff>279400</xdr:rowOff>
    </xdr:from>
    <xdr:to>
      <xdr:col>3</xdr:col>
      <xdr:colOff>196850</xdr:colOff>
      <xdr:row>84</xdr:row>
      <xdr:rowOff>498475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84</xdr:row>
      <xdr:rowOff>257175</xdr:rowOff>
    </xdr:from>
    <xdr:to>
      <xdr:col>3</xdr:col>
      <xdr:colOff>514350</xdr:colOff>
      <xdr:row>84</xdr:row>
      <xdr:rowOff>476250</xdr:rowOff>
    </xdr:to>
    <xdr:pic>
      <xdr:nvPicPr>
        <xdr:cNvPr id="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87</xdr:row>
      <xdr:rowOff>279400</xdr:rowOff>
    </xdr:from>
    <xdr:to>
      <xdr:col>3</xdr:col>
      <xdr:colOff>196850</xdr:colOff>
      <xdr:row>87</xdr:row>
      <xdr:rowOff>498475</xdr:rowOff>
    </xdr:to>
    <xdr:pic>
      <xdr:nvPicPr>
        <xdr:cNvPr id="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87</xdr:row>
      <xdr:rowOff>257175</xdr:rowOff>
    </xdr:from>
    <xdr:to>
      <xdr:col>3</xdr:col>
      <xdr:colOff>514350</xdr:colOff>
      <xdr:row>87</xdr:row>
      <xdr:rowOff>476250</xdr:rowOff>
    </xdr:to>
    <xdr:pic>
      <xdr:nvPicPr>
        <xdr:cNvPr id="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90</xdr:row>
      <xdr:rowOff>279400</xdr:rowOff>
    </xdr:from>
    <xdr:to>
      <xdr:col>3</xdr:col>
      <xdr:colOff>196850</xdr:colOff>
      <xdr:row>90</xdr:row>
      <xdr:rowOff>498475</xdr:rowOff>
    </xdr:to>
    <xdr:pic>
      <xdr:nvPicPr>
        <xdr:cNvPr id="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90</xdr:row>
      <xdr:rowOff>257175</xdr:rowOff>
    </xdr:from>
    <xdr:to>
      <xdr:col>3</xdr:col>
      <xdr:colOff>514350</xdr:colOff>
      <xdr:row>90</xdr:row>
      <xdr:rowOff>476250</xdr:rowOff>
    </xdr:to>
    <xdr:pic>
      <xdr:nvPicPr>
        <xdr:cNvPr id="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94</xdr:row>
      <xdr:rowOff>279400</xdr:rowOff>
    </xdr:from>
    <xdr:to>
      <xdr:col>3</xdr:col>
      <xdr:colOff>196850</xdr:colOff>
      <xdr:row>94</xdr:row>
      <xdr:rowOff>498475</xdr:rowOff>
    </xdr:to>
    <xdr:pic>
      <xdr:nvPicPr>
        <xdr:cNvPr id="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94</xdr:row>
      <xdr:rowOff>257175</xdr:rowOff>
    </xdr:from>
    <xdr:to>
      <xdr:col>3</xdr:col>
      <xdr:colOff>514350</xdr:colOff>
      <xdr:row>94</xdr:row>
      <xdr:rowOff>476250</xdr:rowOff>
    </xdr:to>
    <xdr:pic>
      <xdr:nvPicPr>
        <xdr:cNvPr id="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97</xdr:row>
      <xdr:rowOff>279400</xdr:rowOff>
    </xdr:from>
    <xdr:to>
      <xdr:col>3</xdr:col>
      <xdr:colOff>196850</xdr:colOff>
      <xdr:row>97</xdr:row>
      <xdr:rowOff>498475</xdr:rowOff>
    </xdr:to>
    <xdr:pic>
      <xdr:nvPicPr>
        <xdr:cNvPr id="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97</xdr:row>
      <xdr:rowOff>257175</xdr:rowOff>
    </xdr:from>
    <xdr:to>
      <xdr:col>3</xdr:col>
      <xdr:colOff>514350</xdr:colOff>
      <xdr:row>97</xdr:row>
      <xdr:rowOff>476250</xdr:rowOff>
    </xdr:to>
    <xdr:pic>
      <xdr:nvPicPr>
        <xdr:cNvPr id="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100</xdr:row>
      <xdr:rowOff>279400</xdr:rowOff>
    </xdr:from>
    <xdr:to>
      <xdr:col>3</xdr:col>
      <xdr:colOff>196850</xdr:colOff>
      <xdr:row>100</xdr:row>
      <xdr:rowOff>498475</xdr:rowOff>
    </xdr:to>
    <xdr:pic>
      <xdr:nvPicPr>
        <xdr:cNvPr id="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100</xdr:row>
      <xdr:rowOff>257175</xdr:rowOff>
    </xdr:from>
    <xdr:to>
      <xdr:col>3</xdr:col>
      <xdr:colOff>514350</xdr:colOff>
      <xdr:row>100</xdr:row>
      <xdr:rowOff>476250</xdr:rowOff>
    </xdr:to>
    <xdr:pic>
      <xdr:nvPicPr>
        <xdr:cNvPr id="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</xdr:row>
      <xdr:rowOff>279400</xdr:rowOff>
    </xdr:from>
    <xdr:to>
      <xdr:col>3</xdr:col>
      <xdr:colOff>196850</xdr:colOff>
      <xdr:row>103</xdr:row>
      <xdr:rowOff>498475</xdr:rowOff>
    </xdr:to>
    <xdr:pic>
      <xdr:nvPicPr>
        <xdr:cNvPr id="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103</xdr:row>
      <xdr:rowOff>257175</xdr:rowOff>
    </xdr:from>
    <xdr:to>
      <xdr:col>3</xdr:col>
      <xdr:colOff>514350</xdr:colOff>
      <xdr:row>103</xdr:row>
      <xdr:rowOff>476250</xdr:rowOff>
    </xdr:to>
    <xdr:pic>
      <xdr:nvPicPr>
        <xdr:cNvPr id="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106</xdr:row>
      <xdr:rowOff>279400</xdr:rowOff>
    </xdr:from>
    <xdr:to>
      <xdr:col>3</xdr:col>
      <xdr:colOff>196850</xdr:colOff>
      <xdr:row>106</xdr:row>
      <xdr:rowOff>498475</xdr:rowOff>
    </xdr:to>
    <xdr:pic>
      <xdr:nvPicPr>
        <xdr:cNvPr id="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106</xdr:row>
      <xdr:rowOff>257175</xdr:rowOff>
    </xdr:from>
    <xdr:to>
      <xdr:col>3</xdr:col>
      <xdr:colOff>514350</xdr:colOff>
      <xdr:row>106</xdr:row>
      <xdr:rowOff>476250</xdr:rowOff>
    </xdr:to>
    <xdr:pic>
      <xdr:nvPicPr>
        <xdr:cNvPr id="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109</xdr:row>
      <xdr:rowOff>279400</xdr:rowOff>
    </xdr:from>
    <xdr:to>
      <xdr:col>3</xdr:col>
      <xdr:colOff>196850</xdr:colOff>
      <xdr:row>109</xdr:row>
      <xdr:rowOff>498475</xdr:rowOff>
    </xdr:to>
    <xdr:pic>
      <xdr:nvPicPr>
        <xdr:cNvPr id="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109</xdr:row>
      <xdr:rowOff>257175</xdr:rowOff>
    </xdr:from>
    <xdr:to>
      <xdr:col>3</xdr:col>
      <xdr:colOff>514350</xdr:colOff>
      <xdr:row>109</xdr:row>
      <xdr:rowOff>476250</xdr:rowOff>
    </xdr:to>
    <xdr:pic>
      <xdr:nvPicPr>
        <xdr:cNvPr id="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</xdr:row>
      <xdr:rowOff>279400</xdr:rowOff>
    </xdr:from>
    <xdr:to>
      <xdr:col>3</xdr:col>
      <xdr:colOff>196850</xdr:colOff>
      <xdr:row>112</xdr:row>
      <xdr:rowOff>498475</xdr:rowOff>
    </xdr:to>
    <xdr:pic>
      <xdr:nvPicPr>
        <xdr:cNvPr id="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112</xdr:row>
      <xdr:rowOff>257175</xdr:rowOff>
    </xdr:from>
    <xdr:to>
      <xdr:col>3</xdr:col>
      <xdr:colOff>514350</xdr:colOff>
      <xdr:row>112</xdr:row>
      <xdr:rowOff>476250</xdr:rowOff>
    </xdr:to>
    <xdr:pic>
      <xdr:nvPicPr>
        <xdr:cNvPr id="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116</xdr:row>
      <xdr:rowOff>279400</xdr:rowOff>
    </xdr:from>
    <xdr:to>
      <xdr:col>3</xdr:col>
      <xdr:colOff>196850</xdr:colOff>
      <xdr:row>116</xdr:row>
      <xdr:rowOff>498475</xdr:rowOff>
    </xdr:to>
    <xdr:pic>
      <xdr:nvPicPr>
        <xdr:cNvPr id="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116</xdr:row>
      <xdr:rowOff>257175</xdr:rowOff>
    </xdr:from>
    <xdr:to>
      <xdr:col>3</xdr:col>
      <xdr:colOff>514350</xdr:colOff>
      <xdr:row>116</xdr:row>
      <xdr:rowOff>476250</xdr:rowOff>
    </xdr:to>
    <xdr:pic>
      <xdr:nvPicPr>
        <xdr:cNvPr id="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119</xdr:row>
      <xdr:rowOff>279400</xdr:rowOff>
    </xdr:from>
    <xdr:to>
      <xdr:col>3</xdr:col>
      <xdr:colOff>196850</xdr:colOff>
      <xdr:row>119</xdr:row>
      <xdr:rowOff>498475</xdr:rowOff>
    </xdr:to>
    <xdr:pic>
      <xdr:nvPicPr>
        <xdr:cNvPr id="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119</xdr:row>
      <xdr:rowOff>257175</xdr:rowOff>
    </xdr:from>
    <xdr:to>
      <xdr:col>3</xdr:col>
      <xdr:colOff>514350</xdr:colOff>
      <xdr:row>119</xdr:row>
      <xdr:rowOff>476250</xdr:rowOff>
    </xdr:to>
    <xdr:pic>
      <xdr:nvPicPr>
        <xdr:cNvPr id="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122</xdr:row>
      <xdr:rowOff>279400</xdr:rowOff>
    </xdr:from>
    <xdr:to>
      <xdr:col>3</xdr:col>
      <xdr:colOff>196850</xdr:colOff>
      <xdr:row>122</xdr:row>
      <xdr:rowOff>498475</xdr:rowOff>
    </xdr:to>
    <xdr:pic>
      <xdr:nvPicPr>
        <xdr:cNvPr id="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122</xdr:row>
      <xdr:rowOff>257175</xdr:rowOff>
    </xdr:from>
    <xdr:to>
      <xdr:col>3</xdr:col>
      <xdr:colOff>514350</xdr:colOff>
      <xdr:row>122</xdr:row>
      <xdr:rowOff>476250</xdr:rowOff>
    </xdr:to>
    <xdr:pic>
      <xdr:nvPicPr>
        <xdr:cNvPr id="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</xdr:row>
      <xdr:rowOff>279400</xdr:rowOff>
    </xdr:from>
    <xdr:to>
      <xdr:col>3</xdr:col>
      <xdr:colOff>196850</xdr:colOff>
      <xdr:row>125</xdr:row>
      <xdr:rowOff>498475</xdr:rowOff>
    </xdr:to>
    <xdr:pic>
      <xdr:nvPicPr>
        <xdr:cNvPr id="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125</xdr:row>
      <xdr:rowOff>257175</xdr:rowOff>
    </xdr:from>
    <xdr:to>
      <xdr:col>3</xdr:col>
      <xdr:colOff>514350</xdr:colOff>
      <xdr:row>125</xdr:row>
      <xdr:rowOff>476250</xdr:rowOff>
    </xdr:to>
    <xdr:pic>
      <xdr:nvPicPr>
        <xdr:cNvPr id="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128</xdr:row>
      <xdr:rowOff>279400</xdr:rowOff>
    </xdr:from>
    <xdr:to>
      <xdr:col>3</xdr:col>
      <xdr:colOff>196850</xdr:colOff>
      <xdr:row>128</xdr:row>
      <xdr:rowOff>498475</xdr:rowOff>
    </xdr:to>
    <xdr:pic>
      <xdr:nvPicPr>
        <xdr:cNvPr id="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128</xdr:row>
      <xdr:rowOff>257175</xdr:rowOff>
    </xdr:from>
    <xdr:to>
      <xdr:col>3</xdr:col>
      <xdr:colOff>514350</xdr:colOff>
      <xdr:row>128</xdr:row>
      <xdr:rowOff>476250</xdr:rowOff>
    </xdr:to>
    <xdr:pic>
      <xdr:nvPicPr>
        <xdr:cNvPr id="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131</xdr:row>
      <xdr:rowOff>279400</xdr:rowOff>
    </xdr:from>
    <xdr:to>
      <xdr:col>3</xdr:col>
      <xdr:colOff>196850</xdr:colOff>
      <xdr:row>131</xdr:row>
      <xdr:rowOff>498475</xdr:rowOff>
    </xdr:to>
    <xdr:pic>
      <xdr:nvPicPr>
        <xdr:cNvPr id="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131</xdr:row>
      <xdr:rowOff>257175</xdr:rowOff>
    </xdr:from>
    <xdr:to>
      <xdr:col>3</xdr:col>
      <xdr:colOff>514350</xdr:colOff>
      <xdr:row>131</xdr:row>
      <xdr:rowOff>476250</xdr:rowOff>
    </xdr:to>
    <xdr:pic>
      <xdr:nvPicPr>
        <xdr:cNvPr id="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134</xdr:row>
      <xdr:rowOff>279400</xdr:rowOff>
    </xdr:from>
    <xdr:to>
      <xdr:col>3</xdr:col>
      <xdr:colOff>196850</xdr:colOff>
      <xdr:row>134</xdr:row>
      <xdr:rowOff>498475</xdr:rowOff>
    </xdr:to>
    <xdr:pic>
      <xdr:nvPicPr>
        <xdr:cNvPr id="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134</xdr:row>
      <xdr:rowOff>257175</xdr:rowOff>
    </xdr:from>
    <xdr:to>
      <xdr:col>3</xdr:col>
      <xdr:colOff>514350</xdr:colOff>
      <xdr:row>134</xdr:row>
      <xdr:rowOff>476250</xdr:rowOff>
    </xdr:to>
    <xdr:pic>
      <xdr:nvPicPr>
        <xdr:cNvPr id="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137</xdr:row>
      <xdr:rowOff>279400</xdr:rowOff>
    </xdr:from>
    <xdr:to>
      <xdr:col>3</xdr:col>
      <xdr:colOff>196850</xdr:colOff>
      <xdr:row>137</xdr:row>
      <xdr:rowOff>498475</xdr:rowOff>
    </xdr:to>
    <xdr:pic>
      <xdr:nvPicPr>
        <xdr:cNvPr id="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137</xdr:row>
      <xdr:rowOff>257175</xdr:rowOff>
    </xdr:from>
    <xdr:to>
      <xdr:col>3</xdr:col>
      <xdr:colOff>514350</xdr:colOff>
      <xdr:row>137</xdr:row>
      <xdr:rowOff>476250</xdr:rowOff>
    </xdr:to>
    <xdr:pic>
      <xdr:nvPicPr>
        <xdr:cNvPr id="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140</xdr:row>
      <xdr:rowOff>279400</xdr:rowOff>
    </xdr:from>
    <xdr:to>
      <xdr:col>3</xdr:col>
      <xdr:colOff>196850</xdr:colOff>
      <xdr:row>140</xdr:row>
      <xdr:rowOff>498475</xdr:rowOff>
    </xdr:to>
    <xdr:pic>
      <xdr:nvPicPr>
        <xdr:cNvPr id="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140</xdr:row>
      <xdr:rowOff>257175</xdr:rowOff>
    </xdr:from>
    <xdr:to>
      <xdr:col>3</xdr:col>
      <xdr:colOff>514350</xdr:colOff>
      <xdr:row>140</xdr:row>
      <xdr:rowOff>476250</xdr:rowOff>
    </xdr:to>
    <xdr:pic>
      <xdr:nvPicPr>
        <xdr:cNvPr id="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143</xdr:row>
      <xdr:rowOff>279400</xdr:rowOff>
    </xdr:from>
    <xdr:to>
      <xdr:col>3</xdr:col>
      <xdr:colOff>196850</xdr:colOff>
      <xdr:row>143</xdr:row>
      <xdr:rowOff>498475</xdr:rowOff>
    </xdr:to>
    <xdr:pic>
      <xdr:nvPicPr>
        <xdr:cNvPr id="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143</xdr:row>
      <xdr:rowOff>257175</xdr:rowOff>
    </xdr:from>
    <xdr:to>
      <xdr:col>3</xdr:col>
      <xdr:colOff>514350</xdr:colOff>
      <xdr:row>143</xdr:row>
      <xdr:rowOff>476250</xdr:rowOff>
    </xdr:to>
    <xdr:pic>
      <xdr:nvPicPr>
        <xdr:cNvPr id="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146</xdr:row>
      <xdr:rowOff>257175</xdr:rowOff>
    </xdr:from>
    <xdr:to>
      <xdr:col>3</xdr:col>
      <xdr:colOff>514350</xdr:colOff>
      <xdr:row>146</xdr:row>
      <xdr:rowOff>476250</xdr:rowOff>
    </xdr:to>
    <xdr:pic>
      <xdr:nvPicPr>
        <xdr:cNvPr id="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149</xdr:row>
      <xdr:rowOff>279400</xdr:rowOff>
    </xdr:from>
    <xdr:to>
      <xdr:col>3</xdr:col>
      <xdr:colOff>196850</xdr:colOff>
      <xdr:row>149</xdr:row>
      <xdr:rowOff>498475</xdr:rowOff>
    </xdr:to>
    <xdr:pic>
      <xdr:nvPicPr>
        <xdr:cNvPr id="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149</xdr:row>
      <xdr:rowOff>257175</xdr:rowOff>
    </xdr:from>
    <xdr:to>
      <xdr:col>3</xdr:col>
      <xdr:colOff>514350</xdr:colOff>
      <xdr:row>149</xdr:row>
      <xdr:rowOff>476250</xdr:rowOff>
    </xdr:to>
    <xdr:pic>
      <xdr:nvPicPr>
        <xdr:cNvPr id="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152</xdr:row>
      <xdr:rowOff>279400</xdr:rowOff>
    </xdr:from>
    <xdr:to>
      <xdr:col>3</xdr:col>
      <xdr:colOff>196850</xdr:colOff>
      <xdr:row>152</xdr:row>
      <xdr:rowOff>498475</xdr:rowOff>
    </xdr:to>
    <xdr:pic>
      <xdr:nvPicPr>
        <xdr:cNvPr id="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152</xdr:row>
      <xdr:rowOff>257175</xdr:rowOff>
    </xdr:from>
    <xdr:to>
      <xdr:col>3</xdr:col>
      <xdr:colOff>514350</xdr:colOff>
      <xdr:row>152</xdr:row>
      <xdr:rowOff>476250</xdr:rowOff>
    </xdr:to>
    <xdr:pic>
      <xdr:nvPicPr>
        <xdr:cNvPr id="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156</xdr:row>
      <xdr:rowOff>279400</xdr:rowOff>
    </xdr:from>
    <xdr:to>
      <xdr:col>3</xdr:col>
      <xdr:colOff>196850</xdr:colOff>
      <xdr:row>156</xdr:row>
      <xdr:rowOff>498475</xdr:rowOff>
    </xdr:to>
    <xdr:pic>
      <xdr:nvPicPr>
        <xdr:cNvPr id="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156</xdr:row>
      <xdr:rowOff>257175</xdr:rowOff>
    </xdr:from>
    <xdr:to>
      <xdr:col>3</xdr:col>
      <xdr:colOff>514350</xdr:colOff>
      <xdr:row>156</xdr:row>
      <xdr:rowOff>476250</xdr:rowOff>
    </xdr:to>
    <xdr:pic>
      <xdr:nvPicPr>
        <xdr:cNvPr id="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159</xdr:row>
      <xdr:rowOff>279400</xdr:rowOff>
    </xdr:from>
    <xdr:to>
      <xdr:col>3</xdr:col>
      <xdr:colOff>196850</xdr:colOff>
      <xdr:row>159</xdr:row>
      <xdr:rowOff>498475</xdr:rowOff>
    </xdr:to>
    <xdr:pic>
      <xdr:nvPicPr>
        <xdr:cNvPr id="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159</xdr:row>
      <xdr:rowOff>257175</xdr:rowOff>
    </xdr:from>
    <xdr:to>
      <xdr:col>3</xdr:col>
      <xdr:colOff>514350</xdr:colOff>
      <xdr:row>159</xdr:row>
      <xdr:rowOff>476250</xdr:rowOff>
    </xdr:to>
    <xdr:pic>
      <xdr:nvPicPr>
        <xdr:cNvPr id="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162</xdr:row>
      <xdr:rowOff>279400</xdr:rowOff>
    </xdr:from>
    <xdr:to>
      <xdr:col>3</xdr:col>
      <xdr:colOff>196850</xdr:colOff>
      <xdr:row>162</xdr:row>
      <xdr:rowOff>498475</xdr:rowOff>
    </xdr:to>
    <xdr:pic>
      <xdr:nvPicPr>
        <xdr:cNvPr id="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162</xdr:row>
      <xdr:rowOff>257175</xdr:rowOff>
    </xdr:from>
    <xdr:to>
      <xdr:col>3</xdr:col>
      <xdr:colOff>514350</xdr:colOff>
      <xdr:row>162</xdr:row>
      <xdr:rowOff>476250</xdr:rowOff>
    </xdr:to>
    <xdr:pic>
      <xdr:nvPicPr>
        <xdr:cNvPr id="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165</xdr:row>
      <xdr:rowOff>279400</xdr:rowOff>
    </xdr:from>
    <xdr:to>
      <xdr:col>3</xdr:col>
      <xdr:colOff>196850</xdr:colOff>
      <xdr:row>165</xdr:row>
      <xdr:rowOff>498475</xdr:rowOff>
    </xdr:to>
    <xdr:pic>
      <xdr:nvPicPr>
        <xdr:cNvPr id="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165</xdr:row>
      <xdr:rowOff>257175</xdr:rowOff>
    </xdr:from>
    <xdr:to>
      <xdr:col>3</xdr:col>
      <xdr:colOff>514350</xdr:colOff>
      <xdr:row>165</xdr:row>
      <xdr:rowOff>476250</xdr:rowOff>
    </xdr:to>
    <xdr:pic>
      <xdr:nvPicPr>
        <xdr:cNvPr id="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168</xdr:row>
      <xdr:rowOff>279400</xdr:rowOff>
    </xdr:from>
    <xdr:to>
      <xdr:col>3</xdr:col>
      <xdr:colOff>196850</xdr:colOff>
      <xdr:row>168</xdr:row>
      <xdr:rowOff>498475</xdr:rowOff>
    </xdr:to>
    <xdr:pic>
      <xdr:nvPicPr>
        <xdr:cNvPr id="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168</xdr:row>
      <xdr:rowOff>257175</xdr:rowOff>
    </xdr:from>
    <xdr:to>
      <xdr:col>3</xdr:col>
      <xdr:colOff>514350</xdr:colOff>
      <xdr:row>168</xdr:row>
      <xdr:rowOff>476250</xdr:rowOff>
    </xdr:to>
    <xdr:pic>
      <xdr:nvPicPr>
        <xdr:cNvPr id="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171</xdr:row>
      <xdr:rowOff>279400</xdr:rowOff>
    </xdr:from>
    <xdr:to>
      <xdr:col>3</xdr:col>
      <xdr:colOff>196850</xdr:colOff>
      <xdr:row>171</xdr:row>
      <xdr:rowOff>498475</xdr:rowOff>
    </xdr:to>
    <xdr:pic>
      <xdr:nvPicPr>
        <xdr:cNvPr id="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171</xdr:row>
      <xdr:rowOff>257175</xdr:rowOff>
    </xdr:from>
    <xdr:to>
      <xdr:col>3</xdr:col>
      <xdr:colOff>514350</xdr:colOff>
      <xdr:row>171</xdr:row>
      <xdr:rowOff>476250</xdr:rowOff>
    </xdr:to>
    <xdr:pic>
      <xdr:nvPicPr>
        <xdr:cNvPr id="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174</xdr:row>
      <xdr:rowOff>279400</xdr:rowOff>
    </xdr:from>
    <xdr:to>
      <xdr:col>3</xdr:col>
      <xdr:colOff>196850</xdr:colOff>
      <xdr:row>174</xdr:row>
      <xdr:rowOff>498475</xdr:rowOff>
    </xdr:to>
    <xdr:pic>
      <xdr:nvPicPr>
        <xdr:cNvPr id="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174</xdr:row>
      <xdr:rowOff>257175</xdr:rowOff>
    </xdr:from>
    <xdr:to>
      <xdr:col>3</xdr:col>
      <xdr:colOff>514350</xdr:colOff>
      <xdr:row>174</xdr:row>
      <xdr:rowOff>476250</xdr:rowOff>
    </xdr:to>
    <xdr:pic>
      <xdr:nvPicPr>
        <xdr:cNvPr id="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177</xdr:row>
      <xdr:rowOff>279400</xdr:rowOff>
    </xdr:from>
    <xdr:to>
      <xdr:col>3</xdr:col>
      <xdr:colOff>196850</xdr:colOff>
      <xdr:row>177</xdr:row>
      <xdr:rowOff>498475</xdr:rowOff>
    </xdr:to>
    <xdr:pic>
      <xdr:nvPicPr>
        <xdr:cNvPr id="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177</xdr:row>
      <xdr:rowOff>257175</xdr:rowOff>
    </xdr:from>
    <xdr:to>
      <xdr:col>3</xdr:col>
      <xdr:colOff>514350</xdr:colOff>
      <xdr:row>177</xdr:row>
      <xdr:rowOff>476250</xdr:rowOff>
    </xdr:to>
    <xdr:pic>
      <xdr:nvPicPr>
        <xdr:cNvPr id="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180</xdr:row>
      <xdr:rowOff>279400</xdr:rowOff>
    </xdr:from>
    <xdr:to>
      <xdr:col>3</xdr:col>
      <xdr:colOff>196850</xdr:colOff>
      <xdr:row>180</xdr:row>
      <xdr:rowOff>498475</xdr:rowOff>
    </xdr:to>
    <xdr:pic>
      <xdr:nvPicPr>
        <xdr:cNvPr id="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180</xdr:row>
      <xdr:rowOff>257175</xdr:rowOff>
    </xdr:from>
    <xdr:to>
      <xdr:col>3</xdr:col>
      <xdr:colOff>514350</xdr:colOff>
      <xdr:row>180</xdr:row>
      <xdr:rowOff>476250</xdr:rowOff>
    </xdr:to>
    <xdr:pic>
      <xdr:nvPicPr>
        <xdr:cNvPr id="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183</xdr:row>
      <xdr:rowOff>279400</xdr:rowOff>
    </xdr:from>
    <xdr:to>
      <xdr:col>3</xdr:col>
      <xdr:colOff>196850</xdr:colOff>
      <xdr:row>183</xdr:row>
      <xdr:rowOff>498475</xdr:rowOff>
    </xdr:to>
    <xdr:pic>
      <xdr:nvPicPr>
        <xdr:cNvPr id="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183</xdr:row>
      <xdr:rowOff>257175</xdr:rowOff>
    </xdr:from>
    <xdr:to>
      <xdr:col>3</xdr:col>
      <xdr:colOff>514350</xdr:colOff>
      <xdr:row>183</xdr:row>
      <xdr:rowOff>476250</xdr:rowOff>
    </xdr:to>
    <xdr:pic>
      <xdr:nvPicPr>
        <xdr:cNvPr id="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186</xdr:row>
      <xdr:rowOff>279400</xdr:rowOff>
    </xdr:from>
    <xdr:to>
      <xdr:col>3</xdr:col>
      <xdr:colOff>196850</xdr:colOff>
      <xdr:row>186</xdr:row>
      <xdr:rowOff>498475</xdr:rowOff>
    </xdr:to>
    <xdr:pic>
      <xdr:nvPicPr>
        <xdr:cNvPr id="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186</xdr:row>
      <xdr:rowOff>257175</xdr:rowOff>
    </xdr:from>
    <xdr:to>
      <xdr:col>3</xdr:col>
      <xdr:colOff>514350</xdr:colOff>
      <xdr:row>186</xdr:row>
      <xdr:rowOff>476250</xdr:rowOff>
    </xdr:to>
    <xdr:pic>
      <xdr:nvPicPr>
        <xdr:cNvPr id="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189</xdr:row>
      <xdr:rowOff>279400</xdr:rowOff>
    </xdr:from>
    <xdr:to>
      <xdr:col>3</xdr:col>
      <xdr:colOff>196850</xdr:colOff>
      <xdr:row>189</xdr:row>
      <xdr:rowOff>498475</xdr:rowOff>
    </xdr:to>
    <xdr:pic>
      <xdr:nvPicPr>
        <xdr:cNvPr id="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189</xdr:row>
      <xdr:rowOff>257175</xdr:rowOff>
    </xdr:from>
    <xdr:to>
      <xdr:col>3</xdr:col>
      <xdr:colOff>514350</xdr:colOff>
      <xdr:row>189</xdr:row>
      <xdr:rowOff>476250</xdr:rowOff>
    </xdr:to>
    <xdr:pic>
      <xdr:nvPicPr>
        <xdr:cNvPr id="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193</xdr:row>
      <xdr:rowOff>279400</xdr:rowOff>
    </xdr:from>
    <xdr:to>
      <xdr:col>3</xdr:col>
      <xdr:colOff>196850</xdr:colOff>
      <xdr:row>193</xdr:row>
      <xdr:rowOff>498475</xdr:rowOff>
    </xdr:to>
    <xdr:pic>
      <xdr:nvPicPr>
        <xdr:cNvPr id="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193</xdr:row>
      <xdr:rowOff>257175</xdr:rowOff>
    </xdr:from>
    <xdr:to>
      <xdr:col>3</xdr:col>
      <xdr:colOff>514350</xdr:colOff>
      <xdr:row>193</xdr:row>
      <xdr:rowOff>476250</xdr:rowOff>
    </xdr:to>
    <xdr:pic>
      <xdr:nvPicPr>
        <xdr:cNvPr id="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196</xdr:row>
      <xdr:rowOff>279400</xdr:rowOff>
    </xdr:from>
    <xdr:to>
      <xdr:col>3</xdr:col>
      <xdr:colOff>196850</xdr:colOff>
      <xdr:row>196</xdr:row>
      <xdr:rowOff>498475</xdr:rowOff>
    </xdr:to>
    <xdr:pic>
      <xdr:nvPicPr>
        <xdr:cNvPr id="1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196</xdr:row>
      <xdr:rowOff>257175</xdr:rowOff>
    </xdr:from>
    <xdr:to>
      <xdr:col>3</xdr:col>
      <xdr:colOff>514350</xdr:colOff>
      <xdr:row>196</xdr:row>
      <xdr:rowOff>476250</xdr:rowOff>
    </xdr:to>
    <xdr:pic>
      <xdr:nvPicPr>
        <xdr:cNvPr id="1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199</xdr:row>
      <xdr:rowOff>279400</xdr:rowOff>
    </xdr:from>
    <xdr:to>
      <xdr:col>3</xdr:col>
      <xdr:colOff>196850</xdr:colOff>
      <xdr:row>199</xdr:row>
      <xdr:rowOff>498475</xdr:rowOff>
    </xdr:to>
    <xdr:pic>
      <xdr:nvPicPr>
        <xdr:cNvPr id="1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199</xdr:row>
      <xdr:rowOff>257175</xdr:rowOff>
    </xdr:from>
    <xdr:to>
      <xdr:col>3</xdr:col>
      <xdr:colOff>514350</xdr:colOff>
      <xdr:row>199</xdr:row>
      <xdr:rowOff>476250</xdr:rowOff>
    </xdr:to>
    <xdr:pic>
      <xdr:nvPicPr>
        <xdr:cNvPr id="1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202</xdr:row>
      <xdr:rowOff>279400</xdr:rowOff>
    </xdr:from>
    <xdr:to>
      <xdr:col>3</xdr:col>
      <xdr:colOff>196850</xdr:colOff>
      <xdr:row>202</xdr:row>
      <xdr:rowOff>498475</xdr:rowOff>
    </xdr:to>
    <xdr:pic>
      <xdr:nvPicPr>
        <xdr:cNvPr id="1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202</xdr:row>
      <xdr:rowOff>257175</xdr:rowOff>
    </xdr:from>
    <xdr:to>
      <xdr:col>3</xdr:col>
      <xdr:colOff>514350</xdr:colOff>
      <xdr:row>202</xdr:row>
      <xdr:rowOff>476250</xdr:rowOff>
    </xdr:to>
    <xdr:pic>
      <xdr:nvPicPr>
        <xdr:cNvPr id="1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205</xdr:row>
      <xdr:rowOff>279400</xdr:rowOff>
    </xdr:from>
    <xdr:to>
      <xdr:col>3</xdr:col>
      <xdr:colOff>196850</xdr:colOff>
      <xdr:row>205</xdr:row>
      <xdr:rowOff>498475</xdr:rowOff>
    </xdr:to>
    <xdr:pic>
      <xdr:nvPicPr>
        <xdr:cNvPr id="1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205</xdr:row>
      <xdr:rowOff>257175</xdr:rowOff>
    </xdr:from>
    <xdr:to>
      <xdr:col>3</xdr:col>
      <xdr:colOff>514350</xdr:colOff>
      <xdr:row>205</xdr:row>
      <xdr:rowOff>476250</xdr:rowOff>
    </xdr:to>
    <xdr:pic>
      <xdr:nvPicPr>
        <xdr:cNvPr id="1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1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208</xdr:row>
      <xdr:rowOff>257175</xdr:rowOff>
    </xdr:from>
    <xdr:to>
      <xdr:col>3</xdr:col>
      <xdr:colOff>514350</xdr:colOff>
      <xdr:row>208</xdr:row>
      <xdr:rowOff>476250</xdr:rowOff>
    </xdr:to>
    <xdr:pic>
      <xdr:nvPicPr>
        <xdr:cNvPr id="1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212</xdr:row>
      <xdr:rowOff>279400</xdr:rowOff>
    </xdr:from>
    <xdr:to>
      <xdr:col>3</xdr:col>
      <xdr:colOff>196850</xdr:colOff>
      <xdr:row>212</xdr:row>
      <xdr:rowOff>498475</xdr:rowOff>
    </xdr:to>
    <xdr:pic>
      <xdr:nvPicPr>
        <xdr:cNvPr id="1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212</xdr:row>
      <xdr:rowOff>257175</xdr:rowOff>
    </xdr:from>
    <xdr:to>
      <xdr:col>3</xdr:col>
      <xdr:colOff>514350</xdr:colOff>
      <xdr:row>212</xdr:row>
      <xdr:rowOff>476250</xdr:rowOff>
    </xdr:to>
    <xdr:pic>
      <xdr:nvPicPr>
        <xdr:cNvPr id="1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215</xdr:row>
      <xdr:rowOff>279400</xdr:rowOff>
    </xdr:from>
    <xdr:to>
      <xdr:col>3</xdr:col>
      <xdr:colOff>196850</xdr:colOff>
      <xdr:row>215</xdr:row>
      <xdr:rowOff>498475</xdr:rowOff>
    </xdr:to>
    <xdr:pic>
      <xdr:nvPicPr>
        <xdr:cNvPr id="1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215</xdr:row>
      <xdr:rowOff>257175</xdr:rowOff>
    </xdr:from>
    <xdr:to>
      <xdr:col>3</xdr:col>
      <xdr:colOff>514350</xdr:colOff>
      <xdr:row>215</xdr:row>
      <xdr:rowOff>476250</xdr:rowOff>
    </xdr:to>
    <xdr:pic>
      <xdr:nvPicPr>
        <xdr:cNvPr id="1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218</xdr:row>
      <xdr:rowOff>279400</xdr:rowOff>
    </xdr:from>
    <xdr:to>
      <xdr:col>3</xdr:col>
      <xdr:colOff>196850</xdr:colOff>
      <xdr:row>218</xdr:row>
      <xdr:rowOff>498475</xdr:rowOff>
    </xdr:to>
    <xdr:pic>
      <xdr:nvPicPr>
        <xdr:cNvPr id="1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218</xdr:row>
      <xdr:rowOff>257175</xdr:rowOff>
    </xdr:from>
    <xdr:to>
      <xdr:col>3</xdr:col>
      <xdr:colOff>514350</xdr:colOff>
      <xdr:row>218</xdr:row>
      <xdr:rowOff>476250</xdr:rowOff>
    </xdr:to>
    <xdr:pic>
      <xdr:nvPicPr>
        <xdr:cNvPr id="1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221</xdr:row>
      <xdr:rowOff>279400</xdr:rowOff>
    </xdr:from>
    <xdr:to>
      <xdr:col>3</xdr:col>
      <xdr:colOff>196850</xdr:colOff>
      <xdr:row>221</xdr:row>
      <xdr:rowOff>498475</xdr:rowOff>
    </xdr:to>
    <xdr:pic>
      <xdr:nvPicPr>
        <xdr:cNvPr id="1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221</xdr:row>
      <xdr:rowOff>257175</xdr:rowOff>
    </xdr:from>
    <xdr:to>
      <xdr:col>3</xdr:col>
      <xdr:colOff>514350</xdr:colOff>
      <xdr:row>221</xdr:row>
      <xdr:rowOff>476250</xdr:rowOff>
    </xdr:to>
    <xdr:pic>
      <xdr:nvPicPr>
        <xdr:cNvPr id="1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225</xdr:row>
      <xdr:rowOff>279400</xdr:rowOff>
    </xdr:from>
    <xdr:to>
      <xdr:col>3</xdr:col>
      <xdr:colOff>196850</xdr:colOff>
      <xdr:row>225</xdr:row>
      <xdr:rowOff>498475</xdr:rowOff>
    </xdr:to>
    <xdr:pic>
      <xdr:nvPicPr>
        <xdr:cNvPr id="1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225</xdr:row>
      <xdr:rowOff>257175</xdr:rowOff>
    </xdr:from>
    <xdr:to>
      <xdr:col>3</xdr:col>
      <xdr:colOff>514350</xdr:colOff>
      <xdr:row>225</xdr:row>
      <xdr:rowOff>476250</xdr:rowOff>
    </xdr:to>
    <xdr:pic>
      <xdr:nvPicPr>
        <xdr:cNvPr id="1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228</xdr:row>
      <xdr:rowOff>279400</xdr:rowOff>
    </xdr:from>
    <xdr:to>
      <xdr:col>3</xdr:col>
      <xdr:colOff>196850</xdr:colOff>
      <xdr:row>228</xdr:row>
      <xdr:rowOff>498475</xdr:rowOff>
    </xdr:to>
    <xdr:pic>
      <xdr:nvPicPr>
        <xdr:cNvPr id="1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228</xdr:row>
      <xdr:rowOff>257175</xdr:rowOff>
    </xdr:from>
    <xdr:to>
      <xdr:col>3</xdr:col>
      <xdr:colOff>514350</xdr:colOff>
      <xdr:row>228</xdr:row>
      <xdr:rowOff>476250</xdr:rowOff>
    </xdr:to>
    <xdr:pic>
      <xdr:nvPicPr>
        <xdr:cNvPr id="1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231</xdr:row>
      <xdr:rowOff>279400</xdr:rowOff>
    </xdr:from>
    <xdr:to>
      <xdr:col>3</xdr:col>
      <xdr:colOff>196850</xdr:colOff>
      <xdr:row>231</xdr:row>
      <xdr:rowOff>498475</xdr:rowOff>
    </xdr:to>
    <xdr:pic>
      <xdr:nvPicPr>
        <xdr:cNvPr id="1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231</xdr:row>
      <xdr:rowOff>257175</xdr:rowOff>
    </xdr:from>
    <xdr:to>
      <xdr:col>3</xdr:col>
      <xdr:colOff>514350</xdr:colOff>
      <xdr:row>231</xdr:row>
      <xdr:rowOff>476250</xdr:rowOff>
    </xdr:to>
    <xdr:pic>
      <xdr:nvPicPr>
        <xdr:cNvPr id="1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234</xdr:row>
      <xdr:rowOff>279400</xdr:rowOff>
    </xdr:from>
    <xdr:to>
      <xdr:col>3</xdr:col>
      <xdr:colOff>196850</xdr:colOff>
      <xdr:row>234</xdr:row>
      <xdr:rowOff>498475</xdr:rowOff>
    </xdr:to>
    <xdr:pic>
      <xdr:nvPicPr>
        <xdr:cNvPr id="1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234</xdr:row>
      <xdr:rowOff>257175</xdr:rowOff>
    </xdr:from>
    <xdr:to>
      <xdr:col>3</xdr:col>
      <xdr:colOff>514350</xdr:colOff>
      <xdr:row>234</xdr:row>
      <xdr:rowOff>476250</xdr:rowOff>
    </xdr:to>
    <xdr:pic>
      <xdr:nvPicPr>
        <xdr:cNvPr id="1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237</xdr:row>
      <xdr:rowOff>279400</xdr:rowOff>
    </xdr:from>
    <xdr:to>
      <xdr:col>3</xdr:col>
      <xdr:colOff>196850</xdr:colOff>
      <xdr:row>237</xdr:row>
      <xdr:rowOff>498475</xdr:rowOff>
    </xdr:to>
    <xdr:pic>
      <xdr:nvPicPr>
        <xdr:cNvPr id="1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237</xdr:row>
      <xdr:rowOff>257175</xdr:rowOff>
    </xdr:from>
    <xdr:to>
      <xdr:col>3</xdr:col>
      <xdr:colOff>514350</xdr:colOff>
      <xdr:row>237</xdr:row>
      <xdr:rowOff>476250</xdr:rowOff>
    </xdr:to>
    <xdr:pic>
      <xdr:nvPicPr>
        <xdr:cNvPr id="1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240</xdr:row>
      <xdr:rowOff>279400</xdr:rowOff>
    </xdr:from>
    <xdr:to>
      <xdr:col>3</xdr:col>
      <xdr:colOff>196850</xdr:colOff>
      <xdr:row>240</xdr:row>
      <xdr:rowOff>498475</xdr:rowOff>
    </xdr:to>
    <xdr:pic>
      <xdr:nvPicPr>
        <xdr:cNvPr id="1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240</xdr:row>
      <xdr:rowOff>257175</xdr:rowOff>
    </xdr:from>
    <xdr:to>
      <xdr:col>3</xdr:col>
      <xdr:colOff>514350</xdr:colOff>
      <xdr:row>240</xdr:row>
      <xdr:rowOff>476250</xdr:rowOff>
    </xdr:to>
    <xdr:pic>
      <xdr:nvPicPr>
        <xdr:cNvPr id="1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244</xdr:row>
      <xdr:rowOff>279400</xdr:rowOff>
    </xdr:from>
    <xdr:to>
      <xdr:col>3</xdr:col>
      <xdr:colOff>196850</xdr:colOff>
      <xdr:row>244</xdr:row>
      <xdr:rowOff>498475</xdr:rowOff>
    </xdr:to>
    <xdr:pic>
      <xdr:nvPicPr>
        <xdr:cNvPr id="1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244</xdr:row>
      <xdr:rowOff>257175</xdr:rowOff>
    </xdr:from>
    <xdr:to>
      <xdr:col>3</xdr:col>
      <xdr:colOff>514350</xdr:colOff>
      <xdr:row>244</xdr:row>
      <xdr:rowOff>476250</xdr:rowOff>
    </xdr:to>
    <xdr:pic>
      <xdr:nvPicPr>
        <xdr:cNvPr id="1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247</xdr:row>
      <xdr:rowOff>279400</xdr:rowOff>
    </xdr:from>
    <xdr:to>
      <xdr:col>3</xdr:col>
      <xdr:colOff>196850</xdr:colOff>
      <xdr:row>247</xdr:row>
      <xdr:rowOff>498475</xdr:rowOff>
    </xdr:to>
    <xdr:pic>
      <xdr:nvPicPr>
        <xdr:cNvPr id="1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247</xdr:row>
      <xdr:rowOff>257175</xdr:rowOff>
    </xdr:from>
    <xdr:to>
      <xdr:col>3</xdr:col>
      <xdr:colOff>514350</xdr:colOff>
      <xdr:row>247</xdr:row>
      <xdr:rowOff>476250</xdr:rowOff>
    </xdr:to>
    <xdr:pic>
      <xdr:nvPicPr>
        <xdr:cNvPr id="1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250</xdr:row>
      <xdr:rowOff>279400</xdr:rowOff>
    </xdr:from>
    <xdr:to>
      <xdr:col>3</xdr:col>
      <xdr:colOff>196850</xdr:colOff>
      <xdr:row>250</xdr:row>
      <xdr:rowOff>498475</xdr:rowOff>
    </xdr:to>
    <xdr:pic>
      <xdr:nvPicPr>
        <xdr:cNvPr id="1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250</xdr:row>
      <xdr:rowOff>257175</xdr:rowOff>
    </xdr:from>
    <xdr:to>
      <xdr:col>3</xdr:col>
      <xdr:colOff>514350</xdr:colOff>
      <xdr:row>250</xdr:row>
      <xdr:rowOff>476250</xdr:rowOff>
    </xdr:to>
    <xdr:pic>
      <xdr:nvPicPr>
        <xdr:cNvPr id="1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255</xdr:row>
      <xdr:rowOff>279400</xdr:rowOff>
    </xdr:from>
    <xdr:to>
      <xdr:col>3</xdr:col>
      <xdr:colOff>196850</xdr:colOff>
      <xdr:row>255</xdr:row>
      <xdr:rowOff>498475</xdr:rowOff>
    </xdr:to>
    <xdr:pic>
      <xdr:nvPicPr>
        <xdr:cNvPr id="1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255</xdr:row>
      <xdr:rowOff>257175</xdr:rowOff>
    </xdr:from>
    <xdr:to>
      <xdr:col>3</xdr:col>
      <xdr:colOff>514350</xdr:colOff>
      <xdr:row>255</xdr:row>
      <xdr:rowOff>476250</xdr:rowOff>
    </xdr:to>
    <xdr:pic>
      <xdr:nvPicPr>
        <xdr:cNvPr id="1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260</xdr:row>
      <xdr:rowOff>279400</xdr:rowOff>
    </xdr:from>
    <xdr:to>
      <xdr:col>3</xdr:col>
      <xdr:colOff>196850</xdr:colOff>
      <xdr:row>260</xdr:row>
      <xdr:rowOff>498475</xdr:rowOff>
    </xdr:to>
    <xdr:pic>
      <xdr:nvPicPr>
        <xdr:cNvPr id="1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260</xdr:row>
      <xdr:rowOff>257175</xdr:rowOff>
    </xdr:from>
    <xdr:to>
      <xdr:col>3</xdr:col>
      <xdr:colOff>514350</xdr:colOff>
      <xdr:row>260</xdr:row>
      <xdr:rowOff>476250</xdr:rowOff>
    </xdr:to>
    <xdr:pic>
      <xdr:nvPicPr>
        <xdr:cNvPr id="1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263</xdr:row>
      <xdr:rowOff>279400</xdr:rowOff>
    </xdr:from>
    <xdr:to>
      <xdr:col>3</xdr:col>
      <xdr:colOff>196850</xdr:colOff>
      <xdr:row>263</xdr:row>
      <xdr:rowOff>498475</xdr:rowOff>
    </xdr:to>
    <xdr:pic>
      <xdr:nvPicPr>
        <xdr:cNvPr id="1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263</xdr:row>
      <xdr:rowOff>257175</xdr:rowOff>
    </xdr:from>
    <xdr:to>
      <xdr:col>3</xdr:col>
      <xdr:colOff>514350</xdr:colOff>
      <xdr:row>263</xdr:row>
      <xdr:rowOff>476250</xdr:rowOff>
    </xdr:to>
    <xdr:pic>
      <xdr:nvPicPr>
        <xdr:cNvPr id="1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268</xdr:row>
      <xdr:rowOff>279400</xdr:rowOff>
    </xdr:from>
    <xdr:to>
      <xdr:col>3</xdr:col>
      <xdr:colOff>196850</xdr:colOff>
      <xdr:row>268</xdr:row>
      <xdr:rowOff>498475</xdr:rowOff>
    </xdr:to>
    <xdr:pic>
      <xdr:nvPicPr>
        <xdr:cNvPr id="1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268</xdr:row>
      <xdr:rowOff>257175</xdr:rowOff>
    </xdr:from>
    <xdr:to>
      <xdr:col>3</xdr:col>
      <xdr:colOff>514350</xdr:colOff>
      <xdr:row>268</xdr:row>
      <xdr:rowOff>476250</xdr:rowOff>
    </xdr:to>
    <xdr:pic>
      <xdr:nvPicPr>
        <xdr:cNvPr id="1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271</xdr:row>
      <xdr:rowOff>279400</xdr:rowOff>
    </xdr:from>
    <xdr:to>
      <xdr:col>3</xdr:col>
      <xdr:colOff>196850</xdr:colOff>
      <xdr:row>271</xdr:row>
      <xdr:rowOff>498475</xdr:rowOff>
    </xdr:to>
    <xdr:pic>
      <xdr:nvPicPr>
        <xdr:cNvPr id="1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271</xdr:row>
      <xdr:rowOff>257175</xdr:rowOff>
    </xdr:from>
    <xdr:to>
      <xdr:col>3</xdr:col>
      <xdr:colOff>514350</xdr:colOff>
      <xdr:row>271</xdr:row>
      <xdr:rowOff>476250</xdr:rowOff>
    </xdr:to>
    <xdr:pic>
      <xdr:nvPicPr>
        <xdr:cNvPr id="1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276</xdr:row>
      <xdr:rowOff>279400</xdr:rowOff>
    </xdr:from>
    <xdr:to>
      <xdr:col>3</xdr:col>
      <xdr:colOff>196850</xdr:colOff>
      <xdr:row>276</xdr:row>
      <xdr:rowOff>498475</xdr:rowOff>
    </xdr:to>
    <xdr:pic>
      <xdr:nvPicPr>
        <xdr:cNvPr id="1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276</xdr:row>
      <xdr:rowOff>257175</xdr:rowOff>
    </xdr:from>
    <xdr:to>
      <xdr:col>3</xdr:col>
      <xdr:colOff>514350</xdr:colOff>
      <xdr:row>276</xdr:row>
      <xdr:rowOff>476250</xdr:rowOff>
    </xdr:to>
    <xdr:pic>
      <xdr:nvPicPr>
        <xdr:cNvPr id="1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281</xdr:row>
      <xdr:rowOff>279400</xdr:rowOff>
    </xdr:from>
    <xdr:to>
      <xdr:col>3</xdr:col>
      <xdr:colOff>196850</xdr:colOff>
      <xdr:row>281</xdr:row>
      <xdr:rowOff>498475</xdr:rowOff>
    </xdr:to>
    <xdr:pic>
      <xdr:nvPicPr>
        <xdr:cNvPr id="1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281</xdr:row>
      <xdr:rowOff>257175</xdr:rowOff>
    </xdr:from>
    <xdr:to>
      <xdr:col>3</xdr:col>
      <xdr:colOff>514350</xdr:colOff>
      <xdr:row>281</xdr:row>
      <xdr:rowOff>476250</xdr:rowOff>
    </xdr:to>
    <xdr:pic>
      <xdr:nvPicPr>
        <xdr:cNvPr id="1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284</xdr:row>
      <xdr:rowOff>279400</xdr:rowOff>
    </xdr:from>
    <xdr:to>
      <xdr:col>3</xdr:col>
      <xdr:colOff>196850</xdr:colOff>
      <xdr:row>284</xdr:row>
      <xdr:rowOff>498475</xdr:rowOff>
    </xdr:to>
    <xdr:pic>
      <xdr:nvPicPr>
        <xdr:cNvPr id="1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284</xdr:row>
      <xdr:rowOff>257175</xdr:rowOff>
    </xdr:from>
    <xdr:to>
      <xdr:col>3</xdr:col>
      <xdr:colOff>514350</xdr:colOff>
      <xdr:row>284</xdr:row>
      <xdr:rowOff>476250</xdr:rowOff>
    </xdr:to>
    <xdr:pic>
      <xdr:nvPicPr>
        <xdr:cNvPr id="1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289</xdr:row>
      <xdr:rowOff>279400</xdr:rowOff>
    </xdr:from>
    <xdr:to>
      <xdr:col>3</xdr:col>
      <xdr:colOff>196850</xdr:colOff>
      <xdr:row>289</xdr:row>
      <xdr:rowOff>498475</xdr:rowOff>
    </xdr:to>
    <xdr:pic>
      <xdr:nvPicPr>
        <xdr:cNvPr id="1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289</xdr:row>
      <xdr:rowOff>257175</xdr:rowOff>
    </xdr:from>
    <xdr:to>
      <xdr:col>3</xdr:col>
      <xdr:colOff>514350</xdr:colOff>
      <xdr:row>289</xdr:row>
      <xdr:rowOff>476250</xdr:rowOff>
    </xdr:to>
    <xdr:pic>
      <xdr:nvPicPr>
        <xdr:cNvPr id="1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294</xdr:row>
      <xdr:rowOff>279400</xdr:rowOff>
    </xdr:from>
    <xdr:to>
      <xdr:col>3</xdr:col>
      <xdr:colOff>196850</xdr:colOff>
      <xdr:row>294</xdr:row>
      <xdr:rowOff>498475</xdr:rowOff>
    </xdr:to>
    <xdr:pic>
      <xdr:nvPicPr>
        <xdr:cNvPr id="1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294</xdr:row>
      <xdr:rowOff>257175</xdr:rowOff>
    </xdr:from>
    <xdr:to>
      <xdr:col>3</xdr:col>
      <xdr:colOff>514350</xdr:colOff>
      <xdr:row>294</xdr:row>
      <xdr:rowOff>476250</xdr:rowOff>
    </xdr:to>
    <xdr:pic>
      <xdr:nvPicPr>
        <xdr:cNvPr id="1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299</xdr:row>
      <xdr:rowOff>279400</xdr:rowOff>
    </xdr:from>
    <xdr:to>
      <xdr:col>3</xdr:col>
      <xdr:colOff>196850</xdr:colOff>
      <xdr:row>299</xdr:row>
      <xdr:rowOff>498475</xdr:rowOff>
    </xdr:to>
    <xdr:pic>
      <xdr:nvPicPr>
        <xdr:cNvPr id="1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299</xdr:row>
      <xdr:rowOff>257175</xdr:rowOff>
    </xdr:from>
    <xdr:to>
      <xdr:col>3</xdr:col>
      <xdr:colOff>514350</xdr:colOff>
      <xdr:row>299</xdr:row>
      <xdr:rowOff>476250</xdr:rowOff>
    </xdr:to>
    <xdr:pic>
      <xdr:nvPicPr>
        <xdr:cNvPr id="1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302</xdr:row>
      <xdr:rowOff>279400</xdr:rowOff>
    </xdr:from>
    <xdr:to>
      <xdr:col>3</xdr:col>
      <xdr:colOff>196850</xdr:colOff>
      <xdr:row>302</xdr:row>
      <xdr:rowOff>498475</xdr:rowOff>
    </xdr:to>
    <xdr:pic>
      <xdr:nvPicPr>
        <xdr:cNvPr id="1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302</xdr:row>
      <xdr:rowOff>257175</xdr:rowOff>
    </xdr:from>
    <xdr:to>
      <xdr:col>3</xdr:col>
      <xdr:colOff>514350</xdr:colOff>
      <xdr:row>302</xdr:row>
      <xdr:rowOff>476250</xdr:rowOff>
    </xdr:to>
    <xdr:pic>
      <xdr:nvPicPr>
        <xdr:cNvPr id="1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307</xdr:row>
      <xdr:rowOff>279400</xdr:rowOff>
    </xdr:from>
    <xdr:to>
      <xdr:col>3</xdr:col>
      <xdr:colOff>196850</xdr:colOff>
      <xdr:row>307</xdr:row>
      <xdr:rowOff>498475</xdr:rowOff>
    </xdr:to>
    <xdr:pic>
      <xdr:nvPicPr>
        <xdr:cNvPr id="1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307</xdr:row>
      <xdr:rowOff>257175</xdr:rowOff>
    </xdr:from>
    <xdr:to>
      <xdr:col>3</xdr:col>
      <xdr:colOff>514350</xdr:colOff>
      <xdr:row>307</xdr:row>
      <xdr:rowOff>476250</xdr:rowOff>
    </xdr:to>
    <xdr:pic>
      <xdr:nvPicPr>
        <xdr:cNvPr id="1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310</xdr:row>
      <xdr:rowOff>279400</xdr:rowOff>
    </xdr:from>
    <xdr:to>
      <xdr:col>3</xdr:col>
      <xdr:colOff>196850</xdr:colOff>
      <xdr:row>310</xdr:row>
      <xdr:rowOff>498475</xdr:rowOff>
    </xdr:to>
    <xdr:pic>
      <xdr:nvPicPr>
        <xdr:cNvPr id="1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310</xdr:row>
      <xdr:rowOff>257175</xdr:rowOff>
    </xdr:from>
    <xdr:to>
      <xdr:col>3</xdr:col>
      <xdr:colOff>514350</xdr:colOff>
      <xdr:row>310</xdr:row>
      <xdr:rowOff>476250</xdr:rowOff>
    </xdr:to>
    <xdr:pic>
      <xdr:nvPicPr>
        <xdr:cNvPr id="1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315</xdr:row>
      <xdr:rowOff>279400</xdr:rowOff>
    </xdr:from>
    <xdr:to>
      <xdr:col>3</xdr:col>
      <xdr:colOff>196850</xdr:colOff>
      <xdr:row>315</xdr:row>
      <xdr:rowOff>498475</xdr:rowOff>
    </xdr:to>
    <xdr:pic>
      <xdr:nvPicPr>
        <xdr:cNvPr id="1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315</xdr:row>
      <xdr:rowOff>257175</xdr:rowOff>
    </xdr:from>
    <xdr:to>
      <xdr:col>3</xdr:col>
      <xdr:colOff>514350</xdr:colOff>
      <xdr:row>315</xdr:row>
      <xdr:rowOff>476250</xdr:rowOff>
    </xdr:to>
    <xdr:pic>
      <xdr:nvPicPr>
        <xdr:cNvPr id="1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318</xdr:row>
      <xdr:rowOff>279400</xdr:rowOff>
    </xdr:from>
    <xdr:to>
      <xdr:col>3</xdr:col>
      <xdr:colOff>196850</xdr:colOff>
      <xdr:row>318</xdr:row>
      <xdr:rowOff>498475</xdr:rowOff>
    </xdr:to>
    <xdr:pic>
      <xdr:nvPicPr>
        <xdr:cNvPr id="1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318</xdr:row>
      <xdr:rowOff>257175</xdr:rowOff>
    </xdr:from>
    <xdr:to>
      <xdr:col>3</xdr:col>
      <xdr:colOff>514350</xdr:colOff>
      <xdr:row>318</xdr:row>
      <xdr:rowOff>476250</xdr:rowOff>
    </xdr:to>
    <xdr:pic>
      <xdr:nvPicPr>
        <xdr:cNvPr id="1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323</xdr:row>
      <xdr:rowOff>279400</xdr:rowOff>
    </xdr:from>
    <xdr:to>
      <xdr:col>3</xdr:col>
      <xdr:colOff>196850</xdr:colOff>
      <xdr:row>323</xdr:row>
      <xdr:rowOff>498475</xdr:rowOff>
    </xdr:to>
    <xdr:pic>
      <xdr:nvPicPr>
        <xdr:cNvPr id="1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323</xdr:row>
      <xdr:rowOff>257175</xdr:rowOff>
    </xdr:from>
    <xdr:to>
      <xdr:col>3</xdr:col>
      <xdr:colOff>514350</xdr:colOff>
      <xdr:row>323</xdr:row>
      <xdr:rowOff>476250</xdr:rowOff>
    </xdr:to>
    <xdr:pic>
      <xdr:nvPicPr>
        <xdr:cNvPr id="1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328</xdr:row>
      <xdr:rowOff>279400</xdr:rowOff>
    </xdr:from>
    <xdr:to>
      <xdr:col>3</xdr:col>
      <xdr:colOff>196850</xdr:colOff>
      <xdr:row>328</xdr:row>
      <xdr:rowOff>498475</xdr:rowOff>
    </xdr:to>
    <xdr:pic>
      <xdr:nvPicPr>
        <xdr:cNvPr id="1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328</xdr:row>
      <xdr:rowOff>257175</xdr:rowOff>
    </xdr:from>
    <xdr:to>
      <xdr:col>3</xdr:col>
      <xdr:colOff>514350</xdr:colOff>
      <xdr:row>328</xdr:row>
      <xdr:rowOff>476250</xdr:rowOff>
    </xdr:to>
    <xdr:pic>
      <xdr:nvPicPr>
        <xdr:cNvPr id="1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333</xdr:row>
      <xdr:rowOff>279400</xdr:rowOff>
    </xdr:from>
    <xdr:to>
      <xdr:col>3</xdr:col>
      <xdr:colOff>196850</xdr:colOff>
      <xdr:row>333</xdr:row>
      <xdr:rowOff>498475</xdr:rowOff>
    </xdr:to>
    <xdr:pic>
      <xdr:nvPicPr>
        <xdr:cNvPr id="1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333</xdr:row>
      <xdr:rowOff>257175</xdr:rowOff>
    </xdr:from>
    <xdr:to>
      <xdr:col>3</xdr:col>
      <xdr:colOff>514350</xdr:colOff>
      <xdr:row>333</xdr:row>
      <xdr:rowOff>476250</xdr:rowOff>
    </xdr:to>
    <xdr:pic>
      <xdr:nvPicPr>
        <xdr:cNvPr id="1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336</xdr:row>
      <xdr:rowOff>279400</xdr:rowOff>
    </xdr:from>
    <xdr:to>
      <xdr:col>3</xdr:col>
      <xdr:colOff>196850</xdr:colOff>
      <xdr:row>336</xdr:row>
      <xdr:rowOff>498475</xdr:rowOff>
    </xdr:to>
    <xdr:pic>
      <xdr:nvPicPr>
        <xdr:cNvPr id="1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336</xdr:row>
      <xdr:rowOff>257175</xdr:rowOff>
    </xdr:from>
    <xdr:to>
      <xdr:col>3</xdr:col>
      <xdr:colOff>514350</xdr:colOff>
      <xdr:row>336</xdr:row>
      <xdr:rowOff>476250</xdr:rowOff>
    </xdr:to>
    <xdr:pic>
      <xdr:nvPicPr>
        <xdr:cNvPr id="1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340</xdr:row>
      <xdr:rowOff>279400</xdr:rowOff>
    </xdr:from>
    <xdr:to>
      <xdr:col>3</xdr:col>
      <xdr:colOff>196850</xdr:colOff>
      <xdr:row>340</xdr:row>
      <xdr:rowOff>498475</xdr:rowOff>
    </xdr:to>
    <xdr:pic>
      <xdr:nvPicPr>
        <xdr:cNvPr id="1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340</xdr:row>
      <xdr:rowOff>257175</xdr:rowOff>
    </xdr:from>
    <xdr:to>
      <xdr:col>3</xdr:col>
      <xdr:colOff>514350</xdr:colOff>
      <xdr:row>340</xdr:row>
      <xdr:rowOff>476250</xdr:rowOff>
    </xdr:to>
    <xdr:pic>
      <xdr:nvPicPr>
        <xdr:cNvPr id="1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345</xdr:row>
      <xdr:rowOff>279400</xdr:rowOff>
    </xdr:from>
    <xdr:to>
      <xdr:col>3</xdr:col>
      <xdr:colOff>196850</xdr:colOff>
      <xdr:row>345</xdr:row>
      <xdr:rowOff>498475</xdr:rowOff>
    </xdr:to>
    <xdr:pic>
      <xdr:nvPicPr>
        <xdr:cNvPr id="1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345</xdr:row>
      <xdr:rowOff>257175</xdr:rowOff>
    </xdr:from>
    <xdr:to>
      <xdr:col>3</xdr:col>
      <xdr:colOff>514350</xdr:colOff>
      <xdr:row>345</xdr:row>
      <xdr:rowOff>476250</xdr:rowOff>
    </xdr:to>
    <xdr:pic>
      <xdr:nvPicPr>
        <xdr:cNvPr id="1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</xdr:row>
      <xdr:rowOff>279400</xdr:rowOff>
    </xdr:from>
    <xdr:to>
      <xdr:col>3</xdr:col>
      <xdr:colOff>196850</xdr:colOff>
      <xdr:row>13</xdr:row>
      <xdr:rowOff>498475</xdr:rowOff>
    </xdr:to>
    <xdr:pic>
      <xdr:nvPicPr>
        <xdr:cNvPr id="1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</xdr:row>
      <xdr:rowOff>257175</xdr:rowOff>
    </xdr:from>
    <xdr:to>
      <xdr:col>3</xdr:col>
      <xdr:colOff>514350</xdr:colOff>
      <xdr:row>13</xdr:row>
      <xdr:rowOff>476250</xdr:rowOff>
    </xdr:to>
    <xdr:pic>
      <xdr:nvPicPr>
        <xdr:cNvPr id="1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</xdr:row>
      <xdr:rowOff>279400</xdr:rowOff>
    </xdr:from>
    <xdr:to>
      <xdr:col>3</xdr:col>
      <xdr:colOff>196850</xdr:colOff>
      <xdr:row>16</xdr:row>
      <xdr:rowOff>498475</xdr:rowOff>
    </xdr:to>
    <xdr:pic>
      <xdr:nvPicPr>
        <xdr:cNvPr id="1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</xdr:row>
      <xdr:rowOff>257175</xdr:rowOff>
    </xdr:from>
    <xdr:to>
      <xdr:col>3</xdr:col>
      <xdr:colOff>514350</xdr:colOff>
      <xdr:row>16</xdr:row>
      <xdr:rowOff>476250</xdr:rowOff>
    </xdr:to>
    <xdr:pic>
      <xdr:nvPicPr>
        <xdr:cNvPr id="1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</xdr:row>
      <xdr:rowOff>279400</xdr:rowOff>
    </xdr:from>
    <xdr:to>
      <xdr:col>3</xdr:col>
      <xdr:colOff>196850</xdr:colOff>
      <xdr:row>19</xdr:row>
      <xdr:rowOff>498475</xdr:rowOff>
    </xdr:to>
    <xdr:pic>
      <xdr:nvPicPr>
        <xdr:cNvPr id="1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</xdr:row>
      <xdr:rowOff>257175</xdr:rowOff>
    </xdr:from>
    <xdr:to>
      <xdr:col>3</xdr:col>
      <xdr:colOff>514350</xdr:colOff>
      <xdr:row>19</xdr:row>
      <xdr:rowOff>476250</xdr:rowOff>
    </xdr:to>
    <xdr:pic>
      <xdr:nvPicPr>
        <xdr:cNvPr id="1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</xdr:row>
      <xdr:rowOff>279400</xdr:rowOff>
    </xdr:from>
    <xdr:to>
      <xdr:col>3</xdr:col>
      <xdr:colOff>196850</xdr:colOff>
      <xdr:row>22</xdr:row>
      <xdr:rowOff>498475</xdr:rowOff>
    </xdr:to>
    <xdr:pic>
      <xdr:nvPicPr>
        <xdr:cNvPr id="1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</xdr:row>
      <xdr:rowOff>257175</xdr:rowOff>
    </xdr:from>
    <xdr:to>
      <xdr:col>3</xdr:col>
      <xdr:colOff>514350</xdr:colOff>
      <xdr:row>22</xdr:row>
      <xdr:rowOff>476250</xdr:rowOff>
    </xdr:to>
    <xdr:pic>
      <xdr:nvPicPr>
        <xdr:cNvPr id="1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</xdr:row>
      <xdr:rowOff>279400</xdr:rowOff>
    </xdr:from>
    <xdr:to>
      <xdr:col>3</xdr:col>
      <xdr:colOff>196850</xdr:colOff>
      <xdr:row>25</xdr:row>
      <xdr:rowOff>498475</xdr:rowOff>
    </xdr:to>
    <xdr:pic>
      <xdr:nvPicPr>
        <xdr:cNvPr id="1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</xdr:row>
      <xdr:rowOff>257175</xdr:rowOff>
    </xdr:from>
    <xdr:to>
      <xdr:col>3</xdr:col>
      <xdr:colOff>514350</xdr:colOff>
      <xdr:row>25</xdr:row>
      <xdr:rowOff>476250</xdr:rowOff>
    </xdr:to>
    <xdr:pic>
      <xdr:nvPicPr>
        <xdr:cNvPr id="1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</xdr:row>
      <xdr:rowOff>279400</xdr:rowOff>
    </xdr:from>
    <xdr:to>
      <xdr:col>3</xdr:col>
      <xdr:colOff>196850</xdr:colOff>
      <xdr:row>28</xdr:row>
      <xdr:rowOff>498475</xdr:rowOff>
    </xdr:to>
    <xdr:pic>
      <xdr:nvPicPr>
        <xdr:cNvPr id="1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</xdr:row>
      <xdr:rowOff>257175</xdr:rowOff>
    </xdr:from>
    <xdr:to>
      <xdr:col>3</xdr:col>
      <xdr:colOff>514350</xdr:colOff>
      <xdr:row>28</xdr:row>
      <xdr:rowOff>476250</xdr:rowOff>
    </xdr:to>
    <xdr:pic>
      <xdr:nvPicPr>
        <xdr:cNvPr id="1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</xdr:row>
      <xdr:rowOff>279400</xdr:rowOff>
    </xdr:from>
    <xdr:to>
      <xdr:col>3</xdr:col>
      <xdr:colOff>196850</xdr:colOff>
      <xdr:row>31</xdr:row>
      <xdr:rowOff>498475</xdr:rowOff>
    </xdr:to>
    <xdr:pic>
      <xdr:nvPicPr>
        <xdr:cNvPr id="1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31</xdr:row>
      <xdr:rowOff>257175</xdr:rowOff>
    </xdr:from>
    <xdr:to>
      <xdr:col>3</xdr:col>
      <xdr:colOff>514350</xdr:colOff>
      <xdr:row>31</xdr:row>
      <xdr:rowOff>476250</xdr:rowOff>
    </xdr:to>
    <xdr:pic>
      <xdr:nvPicPr>
        <xdr:cNvPr id="1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34</xdr:row>
      <xdr:rowOff>279400</xdr:rowOff>
    </xdr:from>
    <xdr:to>
      <xdr:col>3</xdr:col>
      <xdr:colOff>196850</xdr:colOff>
      <xdr:row>34</xdr:row>
      <xdr:rowOff>498475</xdr:rowOff>
    </xdr:to>
    <xdr:pic>
      <xdr:nvPicPr>
        <xdr:cNvPr id="1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34</xdr:row>
      <xdr:rowOff>257175</xdr:rowOff>
    </xdr:from>
    <xdr:to>
      <xdr:col>3</xdr:col>
      <xdr:colOff>514350</xdr:colOff>
      <xdr:row>34</xdr:row>
      <xdr:rowOff>476250</xdr:rowOff>
    </xdr:to>
    <xdr:pic>
      <xdr:nvPicPr>
        <xdr:cNvPr id="1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37</xdr:row>
      <xdr:rowOff>279400</xdr:rowOff>
    </xdr:from>
    <xdr:to>
      <xdr:col>3</xdr:col>
      <xdr:colOff>196850</xdr:colOff>
      <xdr:row>37</xdr:row>
      <xdr:rowOff>498475</xdr:rowOff>
    </xdr:to>
    <xdr:pic>
      <xdr:nvPicPr>
        <xdr:cNvPr id="1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37</xdr:row>
      <xdr:rowOff>257175</xdr:rowOff>
    </xdr:from>
    <xdr:to>
      <xdr:col>3</xdr:col>
      <xdr:colOff>514350</xdr:colOff>
      <xdr:row>37</xdr:row>
      <xdr:rowOff>476250</xdr:rowOff>
    </xdr:to>
    <xdr:pic>
      <xdr:nvPicPr>
        <xdr:cNvPr id="1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41</xdr:row>
      <xdr:rowOff>279400</xdr:rowOff>
    </xdr:from>
    <xdr:to>
      <xdr:col>3</xdr:col>
      <xdr:colOff>196850</xdr:colOff>
      <xdr:row>41</xdr:row>
      <xdr:rowOff>498475</xdr:rowOff>
    </xdr:to>
    <xdr:pic>
      <xdr:nvPicPr>
        <xdr:cNvPr id="1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41</xdr:row>
      <xdr:rowOff>257175</xdr:rowOff>
    </xdr:from>
    <xdr:to>
      <xdr:col>3</xdr:col>
      <xdr:colOff>514350</xdr:colOff>
      <xdr:row>41</xdr:row>
      <xdr:rowOff>476250</xdr:rowOff>
    </xdr:to>
    <xdr:pic>
      <xdr:nvPicPr>
        <xdr:cNvPr id="1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44</xdr:row>
      <xdr:rowOff>279400</xdr:rowOff>
    </xdr:from>
    <xdr:to>
      <xdr:col>3</xdr:col>
      <xdr:colOff>196850</xdr:colOff>
      <xdr:row>44</xdr:row>
      <xdr:rowOff>498475</xdr:rowOff>
    </xdr:to>
    <xdr:pic>
      <xdr:nvPicPr>
        <xdr:cNvPr id="2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44</xdr:row>
      <xdr:rowOff>257175</xdr:rowOff>
    </xdr:from>
    <xdr:to>
      <xdr:col>3</xdr:col>
      <xdr:colOff>514350</xdr:colOff>
      <xdr:row>44</xdr:row>
      <xdr:rowOff>476250</xdr:rowOff>
    </xdr:to>
    <xdr:pic>
      <xdr:nvPicPr>
        <xdr:cNvPr id="2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</xdr:row>
      <xdr:rowOff>279400</xdr:rowOff>
    </xdr:from>
    <xdr:to>
      <xdr:col>10</xdr:col>
      <xdr:colOff>196850</xdr:colOff>
      <xdr:row>13</xdr:row>
      <xdr:rowOff>498475</xdr:rowOff>
    </xdr:to>
    <xdr:pic>
      <xdr:nvPicPr>
        <xdr:cNvPr id="2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</xdr:row>
      <xdr:rowOff>257175</xdr:rowOff>
    </xdr:from>
    <xdr:to>
      <xdr:col>10</xdr:col>
      <xdr:colOff>514350</xdr:colOff>
      <xdr:row>13</xdr:row>
      <xdr:rowOff>476250</xdr:rowOff>
    </xdr:to>
    <xdr:pic>
      <xdr:nvPicPr>
        <xdr:cNvPr id="2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</xdr:row>
      <xdr:rowOff>279400</xdr:rowOff>
    </xdr:from>
    <xdr:to>
      <xdr:col>10</xdr:col>
      <xdr:colOff>196850</xdr:colOff>
      <xdr:row>16</xdr:row>
      <xdr:rowOff>498475</xdr:rowOff>
    </xdr:to>
    <xdr:pic>
      <xdr:nvPicPr>
        <xdr:cNvPr id="2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16</xdr:row>
      <xdr:rowOff>257175</xdr:rowOff>
    </xdr:from>
    <xdr:to>
      <xdr:col>10</xdr:col>
      <xdr:colOff>514350</xdr:colOff>
      <xdr:row>16</xdr:row>
      <xdr:rowOff>476250</xdr:rowOff>
    </xdr:to>
    <xdr:pic>
      <xdr:nvPicPr>
        <xdr:cNvPr id="2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</xdr:row>
      <xdr:rowOff>279400</xdr:rowOff>
    </xdr:from>
    <xdr:to>
      <xdr:col>10</xdr:col>
      <xdr:colOff>196850</xdr:colOff>
      <xdr:row>19</xdr:row>
      <xdr:rowOff>498475</xdr:rowOff>
    </xdr:to>
    <xdr:pic>
      <xdr:nvPicPr>
        <xdr:cNvPr id="2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19</xdr:row>
      <xdr:rowOff>257175</xdr:rowOff>
    </xdr:from>
    <xdr:to>
      <xdr:col>10</xdr:col>
      <xdr:colOff>514350</xdr:colOff>
      <xdr:row>19</xdr:row>
      <xdr:rowOff>476250</xdr:rowOff>
    </xdr:to>
    <xdr:pic>
      <xdr:nvPicPr>
        <xdr:cNvPr id="2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</xdr:row>
      <xdr:rowOff>279400</xdr:rowOff>
    </xdr:from>
    <xdr:to>
      <xdr:col>10</xdr:col>
      <xdr:colOff>196850</xdr:colOff>
      <xdr:row>22</xdr:row>
      <xdr:rowOff>498475</xdr:rowOff>
    </xdr:to>
    <xdr:pic>
      <xdr:nvPicPr>
        <xdr:cNvPr id="2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22</xdr:row>
      <xdr:rowOff>257175</xdr:rowOff>
    </xdr:from>
    <xdr:to>
      <xdr:col>10</xdr:col>
      <xdr:colOff>514350</xdr:colOff>
      <xdr:row>22</xdr:row>
      <xdr:rowOff>476250</xdr:rowOff>
    </xdr:to>
    <xdr:pic>
      <xdr:nvPicPr>
        <xdr:cNvPr id="2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</xdr:row>
      <xdr:rowOff>279400</xdr:rowOff>
    </xdr:from>
    <xdr:to>
      <xdr:col>10</xdr:col>
      <xdr:colOff>196850</xdr:colOff>
      <xdr:row>25</xdr:row>
      <xdr:rowOff>498475</xdr:rowOff>
    </xdr:to>
    <xdr:pic>
      <xdr:nvPicPr>
        <xdr:cNvPr id="2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</xdr:row>
      <xdr:rowOff>257175</xdr:rowOff>
    </xdr:from>
    <xdr:to>
      <xdr:col>10</xdr:col>
      <xdr:colOff>514350</xdr:colOff>
      <xdr:row>25</xdr:row>
      <xdr:rowOff>476250</xdr:rowOff>
    </xdr:to>
    <xdr:pic>
      <xdr:nvPicPr>
        <xdr:cNvPr id="2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</xdr:row>
      <xdr:rowOff>279400</xdr:rowOff>
    </xdr:from>
    <xdr:to>
      <xdr:col>10</xdr:col>
      <xdr:colOff>196850</xdr:colOff>
      <xdr:row>28</xdr:row>
      <xdr:rowOff>498475</xdr:rowOff>
    </xdr:to>
    <xdr:pic>
      <xdr:nvPicPr>
        <xdr:cNvPr id="2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28</xdr:row>
      <xdr:rowOff>257175</xdr:rowOff>
    </xdr:from>
    <xdr:to>
      <xdr:col>10</xdr:col>
      <xdr:colOff>514350</xdr:colOff>
      <xdr:row>28</xdr:row>
      <xdr:rowOff>476250</xdr:rowOff>
    </xdr:to>
    <xdr:pic>
      <xdr:nvPicPr>
        <xdr:cNvPr id="2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31</xdr:row>
      <xdr:rowOff>279400</xdr:rowOff>
    </xdr:from>
    <xdr:to>
      <xdr:col>10</xdr:col>
      <xdr:colOff>196850</xdr:colOff>
      <xdr:row>31</xdr:row>
      <xdr:rowOff>498475</xdr:rowOff>
    </xdr:to>
    <xdr:pic>
      <xdr:nvPicPr>
        <xdr:cNvPr id="2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31</xdr:row>
      <xdr:rowOff>257175</xdr:rowOff>
    </xdr:from>
    <xdr:to>
      <xdr:col>10</xdr:col>
      <xdr:colOff>514350</xdr:colOff>
      <xdr:row>31</xdr:row>
      <xdr:rowOff>476250</xdr:rowOff>
    </xdr:to>
    <xdr:pic>
      <xdr:nvPicPr>
        <xdr:cNvPr id="2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34</xdr:row>
      <xdr:rowOff>279400</xdr:rowOff>
    </xdr:from>
    <xdr:to>
      <xdr:col>10</xdr:col>
      <xdr:colOff>196850</xdr:colOff>
      <xdr:row>34</xdr:row>
      <xdr:rowOff>498475</xdr:rowOff>
    </xdr:to>
    <xdr:pic>
      <xdr:nvPicPr>
        <xdr:cNvPr id="2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34</xdr:row>
      <xdr:rowOff>257175</xdr:rowOff>
    </xdr:from>
    <xdr:to>
      <xdr:col>10</xdr:col>
      <xdr:colOff>514350</xdr:colOff>
      <xdr:row>34</xdr:row>
      <xdr:rowOff>476250</xdr:rowOff>
    </xdr:to>
    <xdr:pic>
      <xdr:nvPicPr>
        <xdr:cNvPr id="2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37</xdr:row>
      <xdr:rowOff>279400</xdr:rowOff>
    </xdr:from>
    <xdr:to>
      <xdr:col>10</xdr:col>
      <xdr:colOff>196850</xdr:colOff>
      <xdr:row>37</xdr:row>
      <xdr:rowOff>498475</xdr:rowOff>
    </xdr:to>
    <xdr:pic>
      <xdr:nvPicPr>
        <xdr:cNvPr id="2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37</xdr:row>
      <xdr:rowOff>257175</xdr:rowOff>
    </xdr:from>
    <xdr:to>
      <xdr:col>10</xdr:col>
      <xdr:colOff>514350</xdr:colOff>
      <xdr:row>37</xdr:row>
      <xdr:rowOff>476250</xdr:rowOff>
    </xdr:to>
    <xdr:pic>
      <xdr:nvPicPr>
        <xdr:cNvPr id="2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41</xdr:row>
      <xdr:rowOff>279400</xdr:rowOff>
    </xdr:from>
    <xdr:to>
      <xdr:col>10</xdr:col>
      <xdr:colOff>196850</xdr:colOff>
      <xdr:row>41</xdr:row>
      <xdr:rowOff>498475</xdr:rowOff>
    </xdr:to>
    <xdr:pic>
      <xdr:nvPicPr>
        <xdr:cNvPr id="2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41</xdr:row>
      <xdr:rowOff>257175</xdr:rowOff>
    </xdr:from>
    <xdr:to>
      <xdr:col>10</xdr:col>
      <xdr:colOff>514350</xdr:colOff>
      <xdr:row>41</xdr:row>
      <xdr:rowOff>476250</xdr:rowOff>
    </xdr:to>
    <xdr:pic>
      <xdr:nvPicPr>
        <xdr:cNvPr id="2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44</xdr:row>
      <xdr:rowOff>279400</xdr:rowOff>
    </xdr:from>
    <xdr:to>
      <xdr:col>10</xdr:col>
      <xdr:colOff>196850</xdr:colOff>
      <xdr:row>44</xdr:row>
      <xdr:rowOff>498475</xdr:rowOff>
    </xdr:to>
    <xdr:pic>
      <xdr:nvPicPr>
        <xdr:cNvPr id="2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44</xdr:row>
      <xdr:rowOff>257175</xdr:rowOff>
    </xdr:from>
    <xdr:to>
      <xdr:col>10</xdr:col>
      <xdr:colOff>514350</xdr:colOff>
      <xdr:row>44</xdr:row>
      <xdr:rowOff>476250</xdr:rowOff>
    </xdr:to>
    <xdr:pic>
      <xdr:nvPicPr>
        <xdr:cNvPr id="2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47</xdr:row>
      <xdr:rowOff>279400</xdr:rowOff>
    </xdr:from>
    <xdr:to>
      <xdr:col>10</xdr:col>
      <xdr:colOff>196850</xdr:colOff>
      <xdr:row>47</xdr:row>
      <xdr:rowOff>498475</xdr:rowOff>
    </xdr:to>
    <xdr:pic>
      <xdr:nvPicPr>
        <xdr:cNvPr id="2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47</xdr:row>
      <xdr:rowOff>257175</xdr:rowOff>
    </xdr:from>
    <xdr:to>
      <xdr:col>10</xdr:col>
      <xdr:colOff>514350</xdr:colOff>
      <xdr:row>47</xdr:row>
      <xdr:rowOff>476250</xdr:rowOff>
    </xdr:to>
    <xdr:pic>
      <xdr:nvPicPr>
        <xdr:cNvPr id="2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50</xdr:row>
      <xdr:rowOff>279400</xdr:rowOff>
    </xdr:from>
    <xdr:to>
      <xdr:col>10</xdr:col>
      <xdr:colOff>196850</xdr:colOff>
      <xdr:row>50</xdr:row>
      <xdr:rowOff>498475</xdr:rowOff>
    </xdr:to>
    <xdr:pic>
      <xdr:nvPicPr>
        <xdr:cNvPr id="2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50</xdr:row>
      <xdr:rowOff>257175</xdr:rowOff>
    </xdr:from>
    <xdr:to>
      <xdr:col>10</xdr:col>
      <xdr:colOff>514350</xdr:colOff>
      <xdr:row>50</xdr:row>
      <xdr:rowOff>476250</xdr:rowOff>
    </xdr:to>
    <xdr:pic>
      <xdr:nvPicPr>
        <xdr:cNvPr id="2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53</xdr:row>
      <xdr:rowOff>279400</xdr:rowOff>
    </xdr:from>
    <xdr:to>
      <xdr:col>10</xdr:col>
      <xdr:colOff>196850</xdr:colOff>
      <xdr:row>53</xdr:row>
      <xdr:rowOff>498475</xdr:rowOff>
    </xdr:to>
    <xdr:pic>
      <xdr:nvPicPr>
        <xdr:cNvPr id="2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53</xdr:row>
      <xdr:rowOff>257175</xdr:rowOff>
    </xdr:from>
    <xdr:to>
      <xdr:col>10</xdr:col>
      <xdr:colOff>514350</xdr:colOff>
      <xdr:row>53</xdr:row>
      <xdr:rowOff>476250</xdr:rowOff>
    </xdr:to>
    <xdr:pic>
      <xdr:nvPicPr>
        <xdr:cNvPr id="2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56</xdr:row>
      <xdr:rowOff>279400</xdr:rowOff>
    </xdr:from>
    <xdr:to>
      <xdr:col>10</xdr:col>
      <xdr:colOff>196850</xdr:colOff>
      <xdr:row>56</xdr:row>
      <xdr:rowOff>498475</xdr:rowOff>
    </xdr:to>
    <xdr:pic>
      <xdr:nvPicPr>
        <xdr:cNvPr id="2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56</xdr:row>
      <xdr:rowOff>257175</xdr:rowOff>
    </xdr:from>
    <xdr:to>
      <xdr:col>10</xdr:col>
      <xdr:colOff>514350</xdr:colOff>
      <xdr:row>56</xdr:row>
      <xdr:rowOff>476250</xdr:rowOff>
    </xdr:to>
    <xdr:pic>
      <xdr:nvPicPr>
        <xdr:cNvPr id="2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60</xdr:row>
      <xdr:rowOff>279400</xdr:rowOff>
    </xdr:from>
    <xdr:to>
      <xdr:col>10</xdr:col>
      <xdr:colOff>196850</xdr:colOff>
      <xdr:row>60</xdr:row>
      <xdr:rowOff>498475</xdr:rowOff>
    </xdr:to>
    <xdr:pic>
      <xdr:nvPicPr>
        <xdr:cNvPr id="2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60</xdr:row>
      <xdr:rowOff>257175</xdr:rowOff>
    </xdr:from>
    <xdr:to>
      <xdr:col>10</xdr:col>
      <xdr:colOff>514350</xdr:colOff>
      <xdr:row>60</xdr:row>
      <xdr:rowOff>476250</xdr:rowOff>
    </xdr:to>
    <xdr:pic>
      <xdr:nvPicPr>
        <xdr:cNvPr id="2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63</xdr:row>
      <xdr:rowOff>279400</xdr:rowOff>
    </xdr:from>
    <xdr:to>
      <xdr:col>10</xdr:col>
      <xdr:colOff>196850</xdr:colOff>
      <xdr:row>63</xdr:row>
      <xdr:rowOff>498475</xdr:rowOff>
    </xdr:to>
    <xdr:pic>
      <xdr:nvPicPr>
        <xdr:cNvPr id="2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63</xdr:row>
      <xdr:rowOff>257175</xdr:rowOff>
    </xdr:from>
    <xdr:to>
      <xdr:col>10</xdr:col>
      <xdr:colOff>514350</xdr:colOff>
      <xdr:row>63</xdr:row>
      <xdr:rowOff>476250</xdr:rowOff>
    </xdr:to>
    <xdr:pic>
      <xdr:nvPicPr>
        <xdr:cNvPr id="2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66</xdr:row>
      <xdr:rowOff>279400</xdr:rowOff>
    </xdr:from>
    <xdr:to>
      <xdr:col>10</xdr:col>
      <xdr:colOff>196850</xdr:colOff>
      <xdr:row>66</xdr:row>
      <xdr:rowOff>498475</xdr:rowOff>
    </xdr:to>
    <xdr:pic>
      <xdr:nvPicPr>
        <xdr:cNvPr id="2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66</xdr:row>
      <xdr:rowOff>257175</xdr:rowOff>
    </xdr:from>
    <xdr:to>
      <xdr:col>10</xdr:col>
      <xdr:colOff>514350</xdr:colOff>
      <xdr:row>66</xdr:row>
      <xdr:rowOff>476250</xdr:rowOff>
    </xdr:to>
    <xdr:pic>
      <xdr:nvPicPr>
        <xdr:cNvPr id="2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69</xdr:row>
      <xdr:rowOff>279400</xdr:rowOff>
    </xdr:from>
    <xdr:to>
      <xdr:col>10</xdr:col>
      <xdr:colOff>196850</xdr:colOff>
      <xdr:row>69</xdr:row>
      <xdr:rowOff>498475</xdr:rowOff>
    </xdr:to>
    <xdr:pic>
      <xdr:nvPicPr>
        <xdr:cNvPr id="2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69</xdr:row>
      <xdr:rowOff>257175</xdr:rowOff>
    </xdr:from>
    <xdr:to>
      <xdr:col>10</xdr:col>
      <xdr:colOff>514350</xdr:colOff>
      <xdr:row>69</xdr:row>
      <xdr:rowOff>476250</xdr:rowOff>
    </xdr:to>
    <xdr:pic>
      <xdr:nvPicPr>
        <xdr:cNvPr id="2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72</xdr:row>
      <xdr:rowOff>279400</xdr:rowOff>
    </xdr:from>
    <xdr:to>
      <xdr:col>10</xdr:col>
      <xdr:colOff>196850</xdr:colOff>
      <xdr:row>72</xdr:row>
      <xdr:rowOff>498475</xdr:rowOff>
    </xdr:to>
    <xdr:pic>
      <xdr:nvPicPr>
        <xdr:cNvPr id="2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72</xdr:row>
      <xdr:rowOff>257175</xdr:rowOff>
    </xdr:from>
    <xdr:to>
      <xdr:col>10</xdr:col>
      <xdr:colOff>514350</xdr:colOff>
      <xdr:row>72</xdr:row>
      <xdr:rowOff>476250</xdr:rowOff>
    </xdr:to>
    <xdr:pic>
      <xdr:nvPicPr>
        <xdr:cNvPr id="2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75</xdr:row>
      <xdr:rowOff>279400</xdr:rowOff>
    </xdr:from>
    <xdr:to>
      <xdr:col>10</xdr:col>
      <xdr:colOff>196850</xdr:colOff>
      <xdr:row>75</xdr:row>
      <xdr:rowOff>498475</xdr:rowOff>
    </xdr:to>
    <xdr:pic>
      <xdr:nvPicPr>
        <xdr:cNvPr id="2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75</xdr:row>
      <xdr:rowOff>257175</xdr:rowOff>
    </xdr:from>
    <xdr:to>
      <xdr:col>10</xdr:col>
      <xdr:colOff>514350</xdr:colOff>
      <xdr:row>75</xdr:row>
      <xdr:rowOff>476250</xdr:rowOff>
    </xdr:to>
    <xdr:pic>
      <xdr:nvPicPr>
        <xdr:cNvPr id="2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78</xdr:row>
      <xdr:rowOff>279400</xdr:rowOff>
    </xdr:from>
    <xdr:to>
      <xdr:col>10</xdr:col>
      <xdr:colOff>196850</xdr:colOff>
      <xdr:row>78</xdr:row>
      <xdr:rowOff>498475</xdr:rowOff>
    </xdr:to>
    <xdr:pic>
      <xdr:nvPicPr>
        <xdr:cNvPr id="2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78</xdr:row>
      <xdr:rowOff>257175</xdr:rowOff>
    </xdr:from>
    <xdr:to>
      <xdr:col>10</xdr:col>
      <xdr:colOff>514350</xdr:colOff>
      <xdr:row>78</xdr:row>
      <xdr:rowOff>476250</xdr:rowOff>
    </xdr:to>
    <xdr:pic>
      <xdr:nvPicPr>
        <xdr:cNvPr id="2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81</xdr:row>
      <xdr:rowOff>279400</xdr:rowOff>
    </xdr:from>
    <xdr:to>
      <xdr:col>10</xdr:col>
      <xdr:colOff>196850</xdr:colOff>
      <xdr:row>81</xdr:row>
      <xdr:rowOff>498475</xdr:rowOff>
    </xdr:to>
    <xdr:pic>
      <xdr:nvPicPr>
        <xdr:cNvPr id="2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81</xdr:row>
      <xdr:rowOff>257175</xdr:rowOff>
    </xdr:from>
    <xdr:to>
      <xdr:col>10</xdr:col>
      <xdr:colOff>514350</xdr:colOff>
      <xdr:row>81</xdr:row>
      <xdr:rowOff>476250</xdr:rowOff>
    </xdr:to>
    <xdr:pic>
      <xdr:nvPicPr>
        <xdr:cNvPr id="2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84</xdr:row>
      <xdr:rowOff>279400</xdr:rowOff>
    </xdr:from>
    <xdr:to>
      <xdr:col>10</xdr:col>
      <xdr:colOff>196850</xdr:colOff>
      <xdr:row>84</xdr:row>
      <xdr:rowOff>498475</xdr:rowOff>
    </xdr:to>
    <xdr:pic>
      <xdr:nvPicPr>
        <xdr:cNvPr id="2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84</xdr:row>
      <xdr:rowOff>257175</xdr:rowOff>
    </xdr:from>
    <xdr:to>
      <xdr:col>10</xdr:col>
      <xdr:colOff>514350</xdr:colOff>
      <xdr:row>84</xdr:row>
      <xdr:rowOff>476250</xdr:rowOff>
    </xdr:to>
    <xdr:pic>
      <xdr:nvPicPr>
        <xdr:cNvPr id="2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87</xdr:row>
      <xdr:rowOff>279400</xdr:rowOff>
    </xdr:from>
    <xdr:to>
      <xdr:col>10</xdr:col>
      <xdr:colOff>196850</xdr:colOff>
      <xdr:row>87</xdr:row>
      <xdr:rowOff>498475</xdr:rowOff>
    </xdr:to>
    <xdr:pic>
      <xdr:nvPicPr>
        <xdr:cNvPr id="2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87</xdr:row>
      <xdr:rowOff>257175</xdr:rowOff>
    </xdr:from>
    <xdr:to>
      <xdr:col>10</xdr:col>
      <xdr:colOff>514350</xdr:colOff>
      <xdr:row>87</xdr:row>
      <xdr:rowOff>476250</xdr:rowOff>
    </xdr:to>
    <xdr:pic>
      <xdr:nvPicPr>
        <xdr:cNvPr id="2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90</xdr:row>
      <xdr:rowOff>279400</xdr:rowOff>
    </xdr:from>
    <xdr:to>
      <xdr:col>10</xdr:col>
      <xdr:colOff>196850</xdr:colOff>
      <xdr:row>90</xdr:row>
      <xdr:rowOff>498475</xdr:rowOff>
    </xdr:to>
    <xdr:pic>
      <xdr:nvPicPr>
        <xdr:cNvPr id="2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90</xdr:row>
      <xdr:rowOff>257175</xdr:rowOff>
    </xdr:from>
    <xdr:to>
      <xdr:col>10</xdr:col>
      <xdr:colOff>514350</xdr:colOff>
      <xdr:row>90</xdr:row>
      <xdr:rowOff>476250</xdr:rowOff>
    </xdr:to>
    <xdr:pic>
      <xdr:nvPicPr>
        <xdr:cNvPr id="2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94</xdr:row>
      <xdr:rowOff>279400</xdr:rowOff>
    </xdr:from>
    <xdr:to>
      <xdr:col>10</xdr:col>
      <xdr:colOff>196850</xdr:colOff>
      <xdr:row>94</xdr:row>
      <xdr:rowOff>498475</xdr:rowOff>
    </xdr:to>
    <xdr:pic>
      <xdr:nvPicPr>
        <xdr:cNvPr id="2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94</xdr:row>
      <xdr:rowOff>257175</xdr:rowOff>
    </xdr:from>
    <xdr:to>
      <xdr:col>10</xdr:col>
      <xdr:colOff>514350</xdr:colOff>
      <xdr:row>94</xdr:row>
      <xdr:rowOff>476250</xdr:rowOff>
    </xdr:to>
    <xdr:pic>
      <xdr:nvPicPr>
        <xdr:cNvPr id="2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97</xdr:row>
      <xdr:rowOff>279400</xdr:rowOff>
    </xdr:from>
    <xdr:to>
      <xdr:col>10</xdr:col>
      <xdr:colOff>196850</xdr:colOff>
      <xdr:row>97</xdr:row>
      <xdr:rowOff>498475</xdr:rowOff>
    </xdr:to>
    <xdr:pic>
      <xdr:nvPicPr>
        <xdr:cNvPr id="2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97</xdr:row>
      <xdr:rowOff>257175</xdr:rowOff>
    </xdr:from>
    <xdr:to>
      <xdr:col>10</xdr:col>
      <xdr:colOff>514350</xdr:colOff>
      <xdr:row>97</xdr:row>
      <xdr:rowOff>476250</xdr:rowOff>
    </xdr:to>
    <xdr:pic>
      <xdr:nvPicPr>
        <xdr:cNvPr id="2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100</xdr:row>
      <xdr:rowOff>279400</xdr:rowOff>
    </xdr:from>
    <xdr:to>
      <xdr:col>10</xdr:col>
      <xdr:colOff>196850</xdr:colOff>
      <xdr:row>100</xdr:row>
      <xdr:rowOff>498475</xdr:rowOff>
    </xdr:to>
    <xdr:pic>
      <xdr:nvPicPr>
        <xdr:cNvPr id="2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100</xdr:row>
      <xdr:rowOff>257175</xdr:rowOff>
    </xdr:from>
    <xdr:to>
      <xdr:col>10</xdr:col>
      <xdr:colOff>514350</xdr:colOff>
      <xdr:row>100</xdr:row>
      <xdr:rowOff>476250</xdr:rowOff>
    </xdr:to>
    <xdr:pic>
      <xdr:nvPicPr>
        <xdr:cNvPr id="2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103</xdr:row>
      <xdr:rowOff>279400</xdr:rowOff>
    </xdr:from>
    <xdr:to>
      <xdr:col>10</xdr:col>
      <xdr:colOff>196850</xdr:colOff>
      <xdr:row>103</xdr:row>
      <xdr:rowOff>498475</xdr:rowOff>
    </xdr:to>
    <xdr:pic>
      <xdr:nvPicPr>
        <xdr:cNvPr id="2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103</xdr:row>
      <xdr:rowOff>257175</xdr:rowOff>
    </xdr:from>
    <xdr:to>
      <xdr:col>10</xdr:col>
      <xdr:colOff>514350</xdr:colOff>
      <xdr:row>103</xdr:row>
      <xdr:rowOff>476250</xdr:rowOff>
    </xdr:to>
    <xdr:pic>
      <xdr:nvPicPr>
        <xdr:cNvPr id="2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106</xdr:row>
      <xdr:rowOff>279400</xdr:rowOff>
    </xdr:from>
    <xdr:to>
      <xdr:col>10</xdr:col>
      <xdr:colOff>196850</xdr:colOff>
      <xdr:row>106</xdr:row>
      <xdr:rowOff>498475</xdr:rowOff>
    </xdr:to>
    <xdr:pic>
      <xdr:nvPicPr>
        <xdr:cNvPr id="2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106</xdr:row>
      <xdr:rowOff>257175</xdr:rowOff>
    </xdr:from>
    <xdr:to>
      <xdr:col>10</xdr:col>
      <xdr:colOff>514350</xdr:colOff>
      <xdr:row>106</xdr:row>
      <xdr:rowOff>476250</xdr:rowOff>
    </xdr:to>
    <xdr:pic>
      <xdr:nvPicPr>
        <xdr:cNvPr id="2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109</xdr:row>
      <xdr:rowOff>279400</xdr:rowOff>
    </xdr:from>
    <xdr:to>
      <xdr:col>10</xdr:col>
      <xdr:colOff>196850</xdr:colOff>
      <xdr:row>109</xdr:row>
      <xdr:rowOff>498475</xdr:rowOff>
    </xdr:to>
    <xdr:pic>
      <xdr:nvPicPr>
        <xdr:cNvPr id="2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109</xdr:row>
      <xdr:rowOff>257175</xdr:rowOff>
    </xdr:from>
    <xdr:to>
      <xdr:col>10</xdr:col>
      <xdr:colOff>514350</xdr:colOff>
      <xdr:row>109</xdr:row>
      <xdr:rowOff>476250</xdr:rowOff>
    </xdr:to>
    <xdr:pic>
      <xdr:nvPicPr>
        <xdr:cNvPr id="2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112</xdr:row>
      <xdr:rowOff>279400</xdr:rowOff>
    </xdr:from>
    <xdr:to>
      <xdr:col>10</xdr:col>
      <xdr:colOff>196850</xdr:colOff>
      <xdr:row>112</xdr:row>
      <xdr:rowOff>498475</xdr:rowOff>
    </xdr:to>
    <xdr:pic>
      <xdr:nvPicPr>
        <xdr:cNvPr id="2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112</xdr:row>
      <xdr:rowOff>257175</xdr:rowOff>
    </xdr:from>
    <xdr:to>
      <xdr:col>10</xdr:col>
      <xdr:colOff>514350</xdr:colOff>
      <xdr:row>112</xdr:row>
      <xdr:rowOff>476250</xdr:rowOff>
    </xdr:to>
    <xdr:pic>
      <xdr:nvPicPr>
        <xdr:cNvPr id="2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116</xdr:row>
      <xdr:rowOff>279400</xdr:rowOff>
    </xdr:from>
    <xdr:to>
      <xdr:col>10</xdr:col>
      <xdr:colOff>196850</xdr:colOff>
      <xdr:row>116</xdr:row>
      <xdr:rowOff>498475</xdr:rowOff>
    </xdr:to>
    <xdr:pic>
      <xdr:nvPicPr>
        <xdr:cNvPr id="2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116</xdr:row>
      <xdr:rowOff>257175</xdr:rowOff>
    </xdr:from>
    <xdr:to>
      <xdr:col>10</xdr:col>
      <xdr:colOff>514350</xdr:colOff>
      <xdr:row>116</xdr:row>
      <xdr:rowOff>476250</xdr:rowOff>
    </xdr:to>
    <xdr:pic>
      <xdr:nvPicPr>
        <xdr:cNvPr id="2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119</xdr:row>
      <xdr:rowOff>279400</xdr:rowOff>
    </xdr:from>
    <xdr:to>
      <xdr:col>10</xdr:col>
      <xdr:colOff>196850</xdr:colOff>
      <xdr:row>119</xdr:row>
      <xdr:rowOff>498475</xdr:rowOff>
    </xdr:to>
    <xdr:pic>
      <xdr:nvPicPr>
        <xdr:cNvPr id="2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119</xdr:row>
      <xdr:rowOff>257175</xdr:rowOff>
    </xdr:from>
    <xdr:to>
      <xdr:col>10</xdr:col>
      <xdr:colOff>514350</xdr:colOff>
      <xdr:row>119</xdr:row>
      <xdr:rowOff>476250</xdr:rowOff>
    </xdr:to>
    <xdr:pic>
      <xdr:nvPicPr>
        <xdr:cNvPr id="2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122</xdr:row>
      <xdr:rowOff>279400</xdr:rowOff>
    </xdr:from>
    <xdr:to>
      <xdr:col>10</xdr:col>
      <xdr:colOff>196850</xdr:colOff>
      <xdr:row>122</xdr:row>
      <xdr:rowOff>498475</xdr:rowOff>
    </xdr:to>
    <xdr:pic>
      <xdr:nvPicPr>
        <xdr:cNvPr id="2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122</xdr:row>
      <xdr:rowOff>257175</xdr:rowOff>
    </xdr:from>
    <xdr:to>
      <xdr:col>10</xdr:col>
      <xdr:colOff>514350</xdr:colOff>
      <xdr:row>122</xdr:row>
      <xdr:rowOff>476250</xdr:rowOff>
    </xdr:to>
    <xdr:pic>
      <xdr:nvPicPr>
        <xdr:cNvPr id="2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125</xdr:row>
      <xdr:rowOff>279400</xdr:rowOff>
    </xdr:from>
    <xdr:to>
      <xdr:col>10</xdr:col>
      <xdr:colOff>196850</xdr:colOff>
      <xdr:row>125</xdr:row>
      <xdr:rowOff>498475</xdr:rowOff>
    </xdr:to>
    <xdr:pic>
      <xdr:nvPicPr>
        <xdr:cNvPr id="2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125</xdr:row>
      <xdr:rowOff>257175</xdr:rowOff>
    </xdr:from>
    <xdr:to>
      <xdr:col>10</xdr:col>
      <xdr:colOff>514350</xdr:colOff>
      <xdr:row>125</xdr:row>
      <xdr:rowOff>476250</xdr:rowOff>
    </xdr:to>
    <xdr:pic>
      <xdr:nvPicPr>
        <xdr:cNvPr id="2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128</xdr:row>
      <xdr:rowOff>279400</xdr:rowOff>
    </xdr:from>
    <xdr:to>
      <xdr:col>10</xdr:col>
      <xdr:colOff>196850</xdr:colOff>
      <xdr:row>128</xdr:row>
      <xdr:rowOff>498475</xdr:rowOff>
    </xdr:to>
    <xdr:pic>
      <xdr:nvPicPr>
        <xdr:cNvPr id="2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128</xdr:row>
      <xdr:rowOff>257175</xdr:rowOff>
    </xdr:from>
    <xdr:to>
      <xdr:col>10</xdr:col>
      <xdr:colOff>514350</xdr:colOff>
      <xdr:row>128</xdr:row>
      <xdr:rowOff>476250</xdr:rowOff>
    </xdr:to>
    <xdr:pic>
      <xdr:nvPicPr>
        <xdr:cNvPr id="2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131</xdr:row>
      <xdr:rowOff>279400</xdr:rowOff>
    </xdr:from>
    <xdr:to>
      <xdr:col>10</xdr:col>
      <xdr:colOff>196850</xdr:colOff>
      <xdr:row>131</xdr:row>
      <xdr:rowOff>498475</xdr:rowOff>
    </xdr:to>
    <xdr:pic>
      <xdr:nvPicPr>
        <xdr:cNvPr id="2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131</xdr:row>
      <xdr:rowOff>257175</xdr:rowOff>
    </xdr:from>
    <xdr:to>
      <xdr:col>10</xdr:col>
      <xdr:colOff>514350</xdr:colOff>
      <xdr:row>131</xdr:row>
      <xdr:rowOff>476250</xdr:rowOff>
    </xdr:to>
    <xdr:pic>
      <xdr:nvPicPr>
        <xdr:cNvPr id="2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134</xdr:row>
      <xdr:rowOff>279400</xdr:rowOff>
    </xdr:from>
    <xdr:to>
      <xdr:col>10</xdr:col>
      <xdr:colOff>196850</xdr:colOff>
      <xdr:row>134</xdr:row>
      <xdr:rowOff>498475</xdr:rowOff>
    </xdr:to>
    <xdr:pic>
      <xdr:nvPicPr>
        <xdr:cNvPr id="2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134</xdr:row>
      <xdr:rowOff>257175</xdr:rowOff>
    </xdr:from>
    <xdr:to>
      <xdr:col>10</xdr:col>
      <xdr:colOff>514350</xdr:colOff>
      <xdr:row>134</xdr:row>
      <xdr:rowOff>476250</xdr:rowOff>
    </xdr:to>
    <xdr:pic>
      <xdr:nvPicPr>
        <xdr:cNvPr id="2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137</xdr:row>
      <xdr:rowOff>279400</xdr:rowOff>
    </xdr:from>
    <xdr:to>
      <xdr:col>10</xdr:col>
      <xdr:colOff>196850</xdr:colOff>
      <xdr:row>137</xdr:row>
      <xdr:rowOff>498475</xdr:rowOff>
    </xdr:to>
    <xdr:pic>
      <xdr:nvPicPr>
        <xdr:cNvPr id="2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137</xdr:row>
      <xdr:rowOff>257175</xdr:rowOff>
    </xdr:from>
    <xdr:to>
      <xdr:col>10</xdr:col>
      <xdr:colOff>514350</xdr:colOff>
      <xdr:row>137</xdr:row>
      <xdr:rowOff>476250</xdr:rowOff>
    </xdr:to>
    <xdr:pic>
      <xdr:nvPicPr>
        <xdr:cNvPr id="2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140</xdr:row>
      <xdr:rowOff>279400</xdr:rowOff>
    </xdr:from>
    <xdr:to>
      <xdr:col>10</xdr:col>
      <xdr:colOff>196850</xdr:colOff>
      <xdr:row>140</xdr:row>
      <xdr:rowOff>498475</xdr:rowOff>
    </xdr:to>
    <xdr:pic>
      <xdr:nvPicPr>
        <xdr:cNvPr id="2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140</xdr:row>
      <xdr:rowOff>257175</xdr:rowOff>
    </xdr:from>
    <xdr:to>
      <xdr:col>10</xdr:col>
      <xdr:colOff>514350</xdr:colOff>
      <xdr:row>140</xdr:row>
      <xdr:rowOff>476250</xdr:rowOff>
    </xdr:to>
    <xdr:pic>
      <xdr:nvPicPr>
        <xdr:cNvPr id="2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143</xdr:row>
      <xdr:rowOff>279400</xdr:rowOff>
    </xdr:from>
    <xdr:to>
      <xdr:col>10</xdr:col>
      <xdr:colOff>196850</xdr:colOff>
      <xdr:row>143</xdr:row>
      <xdr:rowOff>498475</xdr:rowOff>
    </xdr:to>
    <xdr:pic>
      <xdr:nvPicPr>
        <xdr:cNvPr id="2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143</xdr:row>
      <xdr:rowOff>257175</xdr:rowOff>
    </xdr:from>
    <xdr:to>
      <xdr:col>10</xdr:col>
      <xdr:colOff>514350</xdr:colOff>
      <xdr:row>143</xdr:row>
      <xdr:rowOff>476250</xdr:rowOff>
    </xdr:to>
    <xdr:pic>
      <xdr:nvPicPr>
        <xdr:cNvPr id="2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146</xdr:row>
      <xdr:rowOff>279400</xdr:rowOff>
    </xdr:from>
    <xdr:to>
      <xdr:col>10</xdr:col>
      <xdr:colOff>196850</xdr:colOff>
      <xdr:row>146</xdr:row>
      <xdr:rowOff>498475</xdr:rowOff>
    </xdr:to>
    <xdr:pic>
      <xdr:nvPicPr>
        <xdr:cNvPr id="2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146</xdr:row>
      <xdr:rowOff>257175</xdr:rowOff>
    </xdr:from>
    <xdr:to>
      <xdr:col>10</xdr:col>
      <xdr:colOff>514350</xdr:colOff>
      <xdr:row>146</xdr:row>
      <xdr:rowOff>476250</xdr:rowOff>
    </xdr:to>
    <xdr:pic>
      <xdr:nvPicPr>
        <xdr:cNvPr id="2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149</xdr:row>
      <xdr:rowOff>279400</xdr:rowOff>
    </xdr:from>
    <xdr:to>
      <xdr:col>10</xdr:col>
      <xdr:colOff>196850</xdr:colOff>
      <xdr:row>149</xdr:row>
      <xdr:rowOff>498475</xdr:rowOff>
    </xdr:to>
    <xdr:pic>
      <xdr:nvPicPr>
        <xdr:cNvPr id="2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149</xdr:row>
      <xdr:rowOff>257175</xdr:rowOff>
    </xdr:from>
    <xdr:to>
      <xdr:col>10</xdr:col>
      <xdr:colOff>514350</xdr:colOff>
      <xdr:row>149</xdr:row>
      <xdr:rowOff>476250</xdr:rowOff>
    </xdr:to>
    <xdr:pic>
      <xdr:nvPicPr>
        <xdr:cNvPr id="2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152</xdr:row>
      <xdr:rowOff>279400</xdr:rowOff>
    </xdr:from>
    <xdr:to>
      <xdr:col>10</xdr:col>
      <xdr:colOff>196850</xdr:colOff>
      <xdr:row>152</xdr:row>
      <xdr:rowOff>498475</xdr:rowOff>
    </xdr:to>
    <xdr:pic>
      <xdr:nvPicPr>
        <xdr:cNvPr id="2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152</xdr:row>
      <xdr:rowOff>257175</xdr:rowOff>
    </xdr:from>
    <xdr:to>
      <xdr:col>10</xdr:col>
      <xdr:colOff>514350</xdr:colOff>
      <xdr:row>152</xdr:row>
      <xdr:rowOff>476250</xdr:rowOff>
    </xdr:to>
    <xdr:pic>
      <xdr:nvPicPr>
        <xdr:cNvPr id="2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156</xdr:row>
      <xdr:rowOff>279400</xdr:rowOff>
    </xdr:from>
    <xdr:to>
      <xdr:col>10</xdr:col>
      <xdr:colOff>196850</xdr:colOff>
      <xdr:row>156</xdr:row>
      <xdr:rowOff>498475</xdr:rowOff>
    </xdr:to>
    <xdr:pic>
      <xdr:nvPicPr>
        <xdr:cNvPr id="2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156</xdr:row>
      <xdr:rowOff>257175</xdr:rowOff>
    </xdr:from>
    <xdr:to>
      <xdr:col>10</xdr:col>
      <xdr:colOff>514350</xdr:colOff>
      <xdr:row>156</xdr:row>
      <xdr:rowOff>476250</xdr:rowOff>
    </xdr:to>
    <xdr:pic>
      <xdr:nvPicPr>
        <xdr:cNvPr id="2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159</xdr:row>
      <xdr:rowOff>279400</xdr:rowOff>
    </xdr:from>
    <xdr:to>
      <xdr:col>10</xdr:col>
      <xdr:colOff>196850</xdr:colOff>
      <xdr:row>159</xdr:row>
      <xdr:rowOff>498475</xdr:rowOff>
    </xdr:to>
    <xdr:pic>
      <xdr:nvPicPr>
        <xdr:cNvPr id="2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159</xdr:row>
      <xdr:rowOff>257175</xdr:rowOff>
    </xdr:from>
    <xdr:to>
      <xdr:col>10</xdr:col>
      <xdr:colOff>514350</xdr:colOff>
      <xdr:row>159</xdr:row>
      <xdr:rowOff>476250</xdr:rowOff>
    </xdr:to>
    <xdr:pic>
      <xdr:nvPicPr>
        <xdr:cNvPr id="2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162</xdr:row>
      <xdr:rowOff>279400</xdr:rowOff>
    </xdr:from>
    <xdr:to>
      <xdr:col>10</xdr:col>
      <xdr:colOff>196850</xdr:colOff>
      <xdr:row>162</xdr:row>
      <xdr:rowOff>498475</xdr:rowOff>
    </xdr:to>
    <xdr:pic>
      <xdr:nvPicPr>
        <xdr:cNvPr id="2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162</xdr:row>
      <xdr:rowOff>257175</xdr:rowOff>
    </xdr:from>
    <xdr:to>
      <xdr:col>10</xdr:col>
      <xdr:colOff>514350</xdr:colOff>
      <xdr:row>162</xdr:row>
      <xdr:rowOff>476250</xdr:rowOff>
    </xdr:to>
    <xdr:pic>
      <xdr:nvPicPr>
        <xdr:cNvPr id="2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165</xdr:row>
      <xdr:rowOff>279400</xdr:rowOff>
    </xdr:from>
    <xdr:to>
      <xdr:col>10</xdr:col>
      <xdr:colOff>196850</xdr:colOff>
      <xdr:row>165</xdr:row>
      <xdr:rowOff>498475</xdr:rowOff>
    </xdr:to>
    <xdr:pic>
      <xdr:nvPicPr>
        <xdr:cNvPr id="3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165</xdr:row>
      <xdr:rowOff>257175</xdr:rowOff>
    </xdr:from>
    <xdr:to>
      <xdr:col>10</xdr:col>
      <xdr:colOff>514350</xdr:colOff>
      <xdr:row>165</xdr:row>
      <xdr:rowOff>476250</xdr:rowOff>
    </xdr:to>
    <xdr:pic>
      <xdr:nvPicPr>
        <xdr:cNvPr id="3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168</xdr:row>
      <xdr:rowOff>279400</xdr:rowOff>
    </xdr:from>
    <xdr:to>
      <xdr:col>10</xdr:col>
      <xdr:colOff>196850</xdr:colOff>
      <xdr:row>168</xdr:row>
      <xdr:rowOff>498475</xdr:rowOff>
    </xdr:to>
    <xdr:pic>
      <xdr:nvPicPr>
        <xdr:cNvPr id="3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168</xdr:row>
      <xdr:rowOff>257175</xdr:rowOff>
    </xdr:from>
    <xdr:to>
      <xdr:col>10</xdr:col>
      <xdr:colOff>514350</xdr:colOff>
      <xdr:row>168</xdr:row>
      <xdr:rowOff>476250</xdr:rowOff>
    </xdr:to>
    <xdr:pic>
      <xdr:nvPicPr>
        <xdr:cNvPr id="3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171</xdr:row>
      <xdr:rowOff>279400</xdr:rowOff>
    </xdr:from>
    <xdr:to>
      <xdr:col>10</xdr:col>
      <xdr:colOff>196850</xdr:colOff>
      <xdr:row>171</xdr:row>
      <xdr:rowOff>498475</xdr:rowOff>
    </xdr:to>
    <xdr:pic>
      <xdr:nvPicPr>
        <xdr:cNvPr id="3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171</xdr:row>
      <xdr:rowOff>257175</xdr:rowOff>
    </xdr:from>
    <xdr:to>
      <xdr:col>10</xdr:col>
      <xdr:colOff>514350</xdr:colOff>
      <xdr:row>171</xdr:row>
      <xdr:rowOff>476250</xdr:rowOff>
    </xdr:to>
    <xdr:pic>
      <xdr:nvPicPr>
        <xdr:cNvPr id="3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174</xdr:row>
      <xdr:rowOff>279400</xdr:rowOff>
    </xdr:from>
    <xdr:to>
      <xdr:col>10</xdr:col>
      <xdr:colOff>196850</xdr:colOff>
      <xdr:row>174</xdr:row>
      <xdr:rowOff>498475</xdr:rowOff>
    </xdr:to>
    <xdr:pic>
      <xdr:nvPicPr>
        <xdr:cNvPr id="3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174</xdr:row>
      <xdr:rowOff>257175</xdr:rowOff>
    </xdr:from>
    <xdr:to>
      <xdr:col>10</xdr:col>
      <xdr:colOff>514350</xdr:colOff>
      <xdr:row>174</xdr:row>
      <xdr:rowOff>476250</xdr:rowOff>
    </xdr:to>
    <xdr:pic>
      <xdr:nvPicPr>
        <xdr:cNvPr id="3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177</xdr:row>
      <xdr:rowOff>279400</xdr:rowOff>
    </xdr:from>
    <xdr:to>
      <xdr:col>10</xdr:col>
      <xdr:colOff>196850</xdr:colOff>
      <xdr:row>177</xdr:row>
      <xdr:rowOff>498475</xdr:rowOff>
    </xdr:to>
    <xdr:pic>
      <xdr:nvPicPr>
        <xdr:cNvPr id="3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177</xdr:row>
      <xdr:rowOff>257175</xdr:rowOff>
    </xdr:from>
    <xdr:to>
      <xdr:col>10</xdr:col>
      <xdr:colOff>514350</xdr:colOff>
      <xdr:row>177</xdr:row>
      <xdr:rowOff>476250</xdr:rowOff>
    </xdr:to>
    <xdr:pic>
      <xdr:nvPicPr>
        <xdr:cNvPr id="3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180</xdr:row>
      <xdr:rowOff>279400</xdr:rowOff>
    </xdr:from>
    <xdr:to>
      <xdr:col>10</xdr:col>
      <xdr:colOff>196850</xdr:colOff>
      <xdr:row>180</xdr:row>
      <xdr:rowOff>498475</xdr:rowOff>
    </xdr:to>
    <xdr:pic>
      <xdr:nvPicPr>
        <xdr:cNvPr id="3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180</xdr:row>
      <xdr:rowOff>257175</xdr:rowOff>
    </xdr:from>
    <xdr:to>
      <xdr:col>10</xdr:col>
      <xdr:colOff>514350</xdr:colOff>
      <xdr:row>180</xdr:row>
      <xdr:rowOff>476250</xdr:rowOff>
    </xdr:to>
    <xdr:pic>
      <xdr:nvPicPr>
        <xdr:cNvPr id="3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183</xdr:row>
      <xdr:rowOff>279400</xdr:rowOff>
    </xdr:from>
    <xdr:to>
      <xdr:col>10</xdr:col>
      <xdr:colOff>196850</xdr:colOff>
      <xdr:row>183</xdr:row>
      <xdr:rowOff>498475</xdr:rowOff>
    </xdr:to>
    <xdr:pic>
      <xdr:nvPicPr>
        <xdr:cNvPr id="3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183</xdr:row>
      <xdr:rowOff>257175</xdr:rowOff>
    </xdr:from>
    <xdr:to>
      <xdr:col>10</xdr:col>
      <xdr:colOff>514350</xdr:colOff>
      <xdr:row>183</xdr:row>
      <xdr:rowOff>476250</xdr:rowOff>
    </xdr:to>
    <xdr:pic>
      <xdr:nvPicPr>
        <xdr:cNvPr id="3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186</xdr:row>
      <xdr:rowOff>279400</xdr:rowOff>
    </xdr:from>
    <xdr:to>
      <xdr:col>10</xdr:col>
      <xdr:colOff>196850</xdr:colOff>
      <xdr:row>186</xdr:row>
      <xdr:rowOff>498475</xdr:rowOff>
    </xdr:to>
    <xdr:pic>
      <xdr:nvPicPr>
        <xdr:cNvPr id="3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186</xdr:row>
      <xdr:rowOff>257175</xdr:rowOff>
    </xdr:from>
    <xdr:to>
      <xdr:col>10</xdr:col>
      <xdr:colOff>514350</xdr:colOff>
      <xdr:row>186</xdr:row>
      <xdr:rowOff>476250</xdr:rowOff>
    </xdr:to>
    <xdr:pic>
      <xdr:nvPicPr>
        <xdr:cNvPr id="3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189</xdr:row>
      <xdr:rowOff>279400</xdr:rowOff>
    </xdr:from>
    <xdr:to>
      <xdr:col>10</xdr:col>
      <xdr:colOff>196850</xdr:colOff>
      <xdr:row>189</xdr:row>
      <xdr:rowOff>498475</xdr:rowOff>
    </xdr:to>
    <xdr:pic>
      <xdr:nvPicPr>
        <xdr:cNvPr id="3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189</xdr:row>
      <xdr:rowOff>257175</xdr:rowOff>
    </xdr:from>
    <xdr:to>
      <xdr:col>10</xdr:col>
      <xdr:colOff>514350</xdr:colOff>
      <xdr:row>189</xdr:row>
      <xdr:rowOff>476250</xdr:rowOff>
    </xdr:to>
    <xdr:pic>
      <xdr:nvPicPr>
        <xdr:cNvPr id="3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193</xdr:row>
      <xdr:rowOff>279400</xdr:rowOff>
    </xdr:from>
    <xdr:to>
      <xdr:col>10</xdr:col>
      <xdr:colOff>196850</xdr:colOff>
      <xdr:row>193</xdr:row>
      <xdr:rowOff>498475</xdr:rowOff>
    </xdr:to>
    <xdr:pic>
      <xdr:nvPicPr>
        <xdr:cNvPr id="3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193</xdr:row>
      <xdr:rowOff>257175</xdr:rowOff>
    </xdr:from>
    <xdr:to>
      <xdr:col>10</xdr:col>
      <xdr:colOff>514350</xdr:colOff>
      <xdr:row>193</xdr:row>
      <xdr:rowOff>476250</xdr:rowOff>
    </xdr:to>
    <xdr:pic>
      <xdr:nvPicPr>
        <xdr:cNvPr id="3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196</xdr:row>
      <xdr:rowOff>279400</xdr:rowOff>
    </xdr:from>
    <xdr:to>
      <xdr:col>10</xdr:col>
      <xdr:colOff>196850</xdr:colOff>
      <xdr:row>196</xdr:row>
      <xdr:rowOff>498475</xdr:rowOff>
    </xdr:to>
    <xdr:pic>
      <xdr:nvPicPr>
        <xdr:cNvPr id="3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196</xdr:row>
      <xdr:rowOff>257175</xdr:rowOff>
    </xdr:from>
    <xdr:to>
      <xdr:col>10</xdr:col>
      <xdr:colOff>514350</xdr:colOff>
      <xdr:row>196</xdr:row>
      <xdr:rowOff>476250</xdr:rowOff>
    </xdr:to>
    <xdr:pic>
      <xdr:nvPicPr>
        <xdr:cNvPr id="3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199</xdr:row>
      <xdr:rowOff>279400</xdr:rowOff>
    </xdr:from>
    <xdr:to>
      <xdr:col>10</xdr:col>
      <xdr:colOff>196850</xdr:colOff>
      <xdr:row>199</xdr:row>
      <xdr:rowOff>498475</xdr:rowOff>
    </xdr:to>
    <xdr:pic>
      <xdr:nvPicPr>
        <xdr:cNvPr id="3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199</xdr:row>
      <xdr:rowOff>257175</xdr:rowOff>
    </xdr:from>
    <xdr:to>
      <xdr:col>10</xdr:col>
      <xdr:colOff>514350</xdr:colOff>
      <xdr:row>199</xdr:row>
      <xdr:rowOff>476250</xdr:rowOff>
    </xdr:to>
    <xdr:pic>
      <xdr:nvPicPr>
        <xdr:cNvPr id="3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202</xdr:row>
      <xdr:rowOff>279400</xdr:rowOff>
    </xdr:from>
    <xdr:to>
      <xdr:col>10</xdr:col>
      <xdr:colOff>196850</xdr:colOff>
      <xdr:row>202</xdr:row>
      <xdr:rowOff>498475</xdr:rowOff>
    </xdr:to>
    <xdr:pic>
      <xdr:nvPicPr>
        <xdr:cNvPr id="3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202</xdr:row>
      <xdr:rowOff>257175</xdr:rowOff>
    </xdr:from>
    <xdr:to>
      <xdr:col>10</xdr:col>
      <xdr:colOff>514350</xdr:colOff>
      <xdr:row>202</xdr:row>
      <xdr:rowOff>476250</xdr:rowOff>
    </xdr:to>
    <xdr:pic>
      <xdr:nvPicPr>
        <xdr:cNvPr id="3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205</xdr:row>
      <xdr:rowOff>279400</xdr:rowOff>
    </xdr:from>
    <xdr:to>
      <xdr:col>10</xdr:col>
      <xdr:colOff>196850</xdr:colOff>
      <xdr:row>205</xdr:row>
      <xdr:rowOff>498475</xdr:rowOff>
    </xdr:to>
    <xdr:pic>
      <xdr:nvPicPr>
        <xdr:cNvPr id="3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205</xdr:row>
      <xdr:rowOff>257175</xdr:rowOff>
    </xdr:from>
    <xdr:to>
      <xdr:col>10</xdr:col>
      <xdr:colOff>514350</xdr:colOff>
      <xdr:row>205</xdr:row>
      <xdr:rowOff>476250</xdr:rowOff>
    </xdr:to>
    <xdr:pic>
      <xdr:nvPicPr>
        <xdr:cNvPr id="3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208</xdr:row>
      <xdr:rowOff>279400</xdr:rowOff>
    </xdr:from>
    <xdr:to>
      <xdr:col>10</xdr:col>
      <xdr:colOff>196850</xdr:colOff>
      <xdr:row>208</xdr:row>
      <xdr:rowOff>498475</xdr:rowOff>
    </xdr:to>
    <xdr:pic>
      <xdr:nvPicPr>
        <xdr:cNvPr id="3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208</xdr:row>
      <xdr:rowOff>257175</xdr:rowOff>
    </xdr:from>
    <xdr:to>
      <xdr:col>10</xdr:col>
      <xdr:colOff>514350</xdr:colOff>
      <xdr:row>208</xdr:row>
      <xdr:rowOff>476250</xdr:rowOff>
    </xdr:to>
    <xdr:pic>
      <xdr:nvPicPr>
        <xdr:cNvPr id="3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212</xdr:row>
      <xdr:rowOff>279400</xdr:rowOff>
    </xdr:from>
    <xdr:to>
      <xdr:col>10</xdr:col>
      <xdr:colOff>196850</xdr:colOff>
      <xdr:row>212</xdr:row>
      <xdr:rowOff>498475</xdr:rowOff>
    </xdr:to>
    <xdr:pic>
      <xdr:nvPicPr>
        <xdr:cNvPr id="3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212</xdr:row>
      <xdr:rowOff>257175</xdr:rowOff>
    </xdr:from>
    <xdr:to>
      <xdr:col>10</xdr:col>
      <xdr:colOff>514350</xdr:colOff>
      <xdr:row>212</xdr:row>
      <xdr:rowOff>476250</xdr:rowOff>
    </xdr:to>
    <xdr:pic>
      <xdr:nvPicPr>
        <xdr:cNvPr id="3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215</xdr:row>
      <xdr:rowOff>279400</xdr:rowOff>
    </xdr:from>
    <xdr:to>
      <xdr:col>10</xdr:col>
      <xdr:colOff>196850</xdr:colOff>
      <xdr:row>215</xdr:row>
      <xdr:rowOff>498475</xdr:rowOff>
    </xdr:to>
    <xdr:pic>
      <xdr:nvPicPr>
        <xdr:cNvPr id="3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215</xdr:row>
      <xdr:rowOff>257175</xdr:rowOff>
    </xdr:from>
    <xdr:to>
      <xdr:col>10</xdr:col>
      <xdr:colOff>514350</xdr:colOff>
      <xdr:row>215</xdr:row>
      <xdr:rowOff>476250</xdr:rowOff>
    </xdr:to>
    <xdr:pic>
      <xdr:nvPicPr>
        <xdr:cNvPr id="3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218</xdr:row>
      <xdr:rowOff>279400</xdr:rowOff>
    </xdr:from>
    <xdr:to>
      <xdr:col>10</xdr:col>
      <xdr:colOff>196850</xdr:colOff>
      <xdr:row>218</xdr:row>
      <xdr:rowOff>498475</xdr:rowOff>
    </xdr:to>
    <xdr:pic>
      <xdr:nvPicPr>
        <xdr:cNvPr id="3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218</xdr:row>
      <xdr:rowOff>257175</xdr:rowOff>
    </xdr:from>
    <xdr:to>
      <xdr:col>10</xdr:col>
      <xdr:colOff>514350</xdr:colOff>
      <xdr:row>218</xdr:row>
      <xdr:rowOff>476250</xdr:rowOff>
    </xdr:to>
    <xdr:pic>
      <xdr:nvPicPr>
        <xdr:cNvPr id="3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221</xdr:row>
      <xdr:rowOff>279400</xdr:rowOff>
    </xdr:from>
    <xdr:to>
      <xdr:col>10</xdr:col>
      <xdr:colOff>196850</xdr:colOff>
      <xdr:row>221</xdr:row>
      <xdr:rowOff>498475</xdr:rowOff>
    </xdr:to>
    <xdr:pic>
      <xdr:nvPicPr>
        <xdr:cNvPr id="3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221</xdr:row>
      <xdr:rowOff>257175</xdr:rowOff>
    </xdr:from>
    <xdr:to>
      <xdr:col>10</xdr:col>
      <xdr:colOff>514350</xdr:colOff>
      <xdr:row>221</xdr:row>
      <xdr:rowOff>476250</xdr:rowOff>
    </xdr:to>
    <xdr:pic>
      <xdr:nvPicPr>
        <xdr:cNvPr id="3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225</xdr:row>
      <xdr:rowOff>279400</xdr:rowOff>
    </xdr:from>
    <xdr:to>
      <xdr:col>10</xdr:col>
      <xdr:colOff>196850</xdr:colOff>
      <xdr:row>225</xdr:row>
      <xdr:rowOff>498475</xdr:rowOff>
    </xdr:to>
    <xdr:pic>
      <xdr:nvPicPr>
        <xdr:cNvPr id="3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225</xdr:row>
      <xdr:rowOff>257175</xdr:rowOff>
    </xdr:from>
    <xdr:to>
      <xdr:col>10</xdr:col>
      <xdr:colOff>514350</xdr:colOff>
      <xdr:row>225</xdr:row>
      <xdr:rowOff>476250</xdr:rowOff>
    </xdr:to>
    <xdr:pic>
      <xdr:nvPicPr>
        <xdr:cNvPr id="3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228</xdr:row>
      <xdr:rowOff>279400</xdr:rowOff>
    </xdr:from>
    <xdr:to>
      <xdr:col>10</xdr:col>
      <xdr:colOff>196850</xdr:colOff>
      <xdr:row>228</xdr:row>
      <xdr:rowOff>498475</xdr:rowOff>
    </xdr:to>
    <xdr:pic>
      <xdr:nvPicPr>
        <xdr:cNvPr id="3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228</xdr:row>
      <xdr:rowOff>257175</xdr:rowOff>
    </xdr:from>
    <xdr:to>
      <xdr:col>10</xdr:col>
      <xdr:colOff>514350</xdr:colOff>
      <xdr:row>228</xdr:row>
      <xdr:rowOff>476250</xdr:rowOff>
    </xdr:to>
    <xdr:pic>
      <xdr:nvPicPr>
        <xdr:cNvPr id="3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231</xdr:row>
      <xdr:rowOff>279400</xdr:rowOff>
    </xdr:from>
    <xdr:to>
      <xdr:col>10</xdr:col>
      <xdr:colOff>196850</xdr:colOff>
      <xdr:row>231</xdr:row>
      <xdr:rowOff>498475</xdr:rowOff>
    </xdr:to>
    <xdr:pic>
      <xdr:nvPicPr>
        <xdr:cNvPr id="3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231</xdr:row>
      <xdr:rowOff>257175</xdr:rowOff>
    </xdr:from>
    <xdr:to>
      <xdr:col>10</xdr:col>
      <xdr:colOff>514350</xdr:colOff>
      <xdr:row>231</xdr:row>
      <xdr:rowOff>476250</xdr:rowOff>
    </xdr:to>
    <xdr:pic>
      <xdr:nvPicPr>
        <xdr:cNvPr id="3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234</xdr:row>
      <xdr:rowOff>279400</xdr:rowOff>
    </xdr:from>
    <xdr:to>
      <xdr:col>10</xdr:col>
      <xdr:colOff>196850</xdr:colOff>
      <xdr:row>234</xdr:row>
      <xdr:rowOff>498475</xdr:rowOff>
    </xdr:to>
    <xdr:pic>
      <xdr:nvPicPr>
        <xdr:cNvPr id="3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234</xdr:row>
      <xdr:rowOff>257175</xdr:rowOff>
    </xdr:from>
    <xdr:to>
      <xdr:col>10</xdr:col>
      <xdr:colOff>514350</xdr:colOff>
      <xdr:row>234</xdr:row>
      <xdr:rowOff>476250</xdr:rowOff>
    </xdr:to>
    <xdr:pic>
      <xdr:nvPicPr>
        <xdr:cNvPr id="3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237</xdr:row>
      <xdr:rowOff>279400</xdr:rowOff>
    </xdr:from>
    <xdr:to>
      <xdr:col>10</xdr:col>
      <xdr:colOff>196850</xdr:colOff>
      <xdr:row>237</xdr:row>
      <xdr:rowOff>498475</xdr:rowOff>
    </xdr:to>
    <xdr:pic>
      <xdr:nvPicPr>
        <xdr:cNvPr id="3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237</xdr:row>
      <xdr:rowOff>257175</xdr:rowOff>
    </xdr:from>
    <xdr:to>
      <xdr:col>10</xdr:col>
      <xdr:colOff>514350</xdr:colOff>
      <xdr:row>237</xdr:row>
      <xdr:rowOff>476250</xdr:rowOff>
    </xdr:to>
    <xdr:pic>
      <xdr:nvPicPr>
        <xdr:cNvPr id="3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240</xdr:row>
      <xdr:rowOff>279400</xdr:rowOff>
    </xdr:from>
    <xdr:to>
      <xdr:col>10</xdr:col>
      <xdr:colOff>196850</xdr:colOff>
      <xdr:row>240</xdr:row>
      <xdr:rowOff>498475</xdr:rowOff>
    </xdr:to>
    <xdr:pic>
      <xdr:nvPicPr>
        <xdr:cNvPr id="3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240</xdr:row>
      <xdr:rowOff>257175</xdr:rowOff>
    </xdr:from>
    <xdr:to>
      <xdr:col>10</xdr:col>
      <xdr:colOff>514350</xdr:colOff>
      <xdr:row>240</xdr:row>
      <xdr:rowOff>476250</xdr:rowOff>
    </xdr:to>
    <xdr:pic>
      <xdr:nvPicPr>
        <xdr:cNvPr id="3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244</xdr:row>
      <xdr:rowOff>279400</xdr:rowOff>
    </xdr:from>
    <xdr:to>
      <xdr:col>10</xdr:col>
      <xdr:colOff>196850</xdr:colOff>
      <xdr:row>244</xdr:row>
      <xdr:rowOff>498475</xdr:rowOff>
    </xdr:to>
    <xdr:pic>
      <xdr:nvPicPr>
        <xdr:cNvPr id="3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244</xdr:row>
      <xdr:rowOff>257175</xdr:rowOff>
    </xdr:from>
    <xdr:to>
      <xdr:col>10</xdr:col>
      <xdr:colOff>514350</xdr:colOff>
      <xdr:row>244</xdr:row>
      <xdr:rowOff>476250</xdr:rowOff>
    </xdr:to>
    <xdr:pic>
      <xdr:nvPicPr>
        <xdr:cNvPr id="3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247</xdr:row>
      <xdr:rowOff>279400</xdr:rowOff>
    </xdr:from>
    <xdr:to>
      <xdr:col>10</xdr:col>
      <xdr:colOff>196850</xdr:colOff>
      <xdr:row>247</xdr:row>
      <xdr:rowOff>498475</xdr:rowOff>
    </xdr:to>
    <xdr:pic>
      <xdr:nvPicPr>
        <xdr:cNvPr id="3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247</xdr:row>
      <xdr:rowOff>257175</xdr:rowOff>
    </xdr:from>
    <xdr:to>
      <xdr:col>10</xdr:col>
      <xdr:colOff>514350</xdr:colOff>
      <xdr:row>247</xdr:row>
      <xdr:rowOff>476250</xdr:rowOff>
    </xdr:to>
    <xdr:pic>
      <xdr:nvPicPr>
        <xdr:cNvPr id="3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250</xdr:row>
      <xdr:rowOff>279400</xdr:rowOff>
    </xdr:from>
    <xdr:to>
      <xdr:col>10</xdr:col>
      <xdr:colOff>196850</xdr:colOff>
      <xdr:row>250</xdr:row>
      <xdr:rowOff>498475</xdr:rowOff>
    </xdr:to>
    <xdr:pic>
      <xdr:nvPicPr>
        <xdr:cNvPr id="3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250</xdr:row>
      <xdr:rowOff>257175</xdr:rowOff>
    </xdr:from>
    <xdr:to>
      <xdr:col>10</xdr:col>
      <xdr:colOff>514350</xdr:colOff>
      <xdr:row>250</xdr:row>
      <xdr:rowOff>476250</xdr:rowOff>
    </xdr:to>
    <xdr:pic>
      <xdr:nvPicPr>
        <xdr:cNvPr id="3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255</xdr:row>
      <xdr:rowOff>279400</xdr:rowOff>
    </xdr:from>
    <xdr:to>
      <xdr:col>10</xdr:col>
      <xdr:colOff>196850</xdr:colOff>
      <xdr:row>255</xdr:row>
      <xdr:rowOff>498475</xdr:rowOff>
    </xdr:to>
    <xdr:pic>
      <xdr:nvPicPr>
        <xdr:cNvPr id="3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255</xdr:row>
      <xdr:rowOff>257175</xdr:rowOff>
    </xdr:from>
    <xdr:to>
      <xdr:col>10</xdr:col>
      <xdr:colOff>514350</xdr:colOff>
      <xdr:row>255</xdr:row>
      <xdr:rowOff>476250</xdr:rowOff>
    </xdr:to>
    <xdr:pic>
      <xdr:nvPicPr>
        <xdr:cNvPr id="3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260</xdr:row>
      <xdr:rowOff>279400</xdr:rowOff>
    </xdr:from>
    <xdr:to>
      <xdr:col>10</xdr:col>
      <xdr:colOff>196850</xdr:colOff>
      <xdr:row>260</xdr:row>
      <xdr:rowOff>498475</xdr:rowOff>
    </xdr:to>
    <xdr:pic>
      <xdr:nvPicPr>
        <xdr:cNvPr id="3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260</xdr:row>
      <xdr:rowOff>257175</xdr:rowOff>
    </xdr:from>
    <xdr:to>
      <xdr:col>10</xdr:col>
      <xdr:colOff>514350</xdr:colOff>
      <xdr:row>260</xdr:row>
      <xdr:rowOff>476250</xdr:rowOff>
    </xdr:to>
    <xdr:pic>
      <xdr:nvPicPr>
        <xdr:cNvPr id="3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263</xdr:row>
      <xdr:rowOff>279400</xdr:rowOff>
    </xdr:from>
    <xdr:to>
      <xdr:col>10</xdr:col>
      <xdr:colOff>196850</xdr:colOff>
      <xdr:row>263</xdr:row>
      <xdr:rowOff>498475</xdr:rowOff>
    </xdr:to>
    <xdr:pic>
      <xdr:nvPicPr>
        <xdr:cNvPr id="3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263</xdr:row>
      <xdr:rowOff>257175</xdr:rowOff>
    </xdr:from>
    <xdr:to>
      <xdr:col>10</xdr:col>
      <xdr:colOff>514350</xdr:colOff>
      <xdr:row>263</xdr:row>
      <xdr:rowOff>476250</xdr:rowOff>
    </xdr:to>
    <xdr:pic>
      <xdr:nvPicPr>
        <xdr:cNvPr id="3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268</xdr:row>
      <xdr:rowOff>279400</xdr:rowOff>
    </xdr:from>
    <xdr:to>
      <xdr:col>10</xdr:col>
      <xdr:colOff>196850</xdr:colOff>
      <xdr:row>268</xdr:row>
      <xdr:rowOff>498475</xdr:rowOff>
    </xdr:to>
    <xdr:pic>
      <xdr:nvPicPr>
        <xdr:cNvPr id="3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268</xdr:row>
      <xdr:rowOff>257175</xdr:rowOff>
    </xdr:from>
    <xdr:to>
      <xdr:col>10</xdr:col>
      <xdr:colOff>514350</xdr:colOff>
      <xdr:row>268</xdr:row>
      <xdr:rowOff>476250</xdr:rowOff>
    </xdr:to>
    <xdr:pic>
      <xdr:nvPicPr>
        <xdr:cNvPr id="3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271</xdr:row>
      <xdr:rowOff>279400</xdr:rowOff>
    </xdr:from>
    <xdr:to>
      <xdr:col>10</xdr:col>
      <xdr:colOff>196850</xdr:colOff>
      <xdr:row>271</xdr:row>
      <xdr:rowOff>498475</xdr:rowOff>
    </xdr:to>
    <xdr:pic>
      <xdr:nvPicPr>
        <xdr:cNvPr id="3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271</xdr:row>
      <xdr:rowOff>257175</xdr:rowOff>
    </xdr:from>
    <xdr:to>
      <xdr:col>10</xdr:col>
      <xdr:colOff>514350</xdr:colOff>
      <xdr:row>271</xdr:row>
      <xdr:rowOff>476250</xdr:rowOff>
    </xdr:to>
    <xdr:pic>
      <xdr:nvPicPr>
        <xdr:cNvPr id="3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276</xdr:row>
      <xdr:rowOff>279400</xdr:rowOff>
    </xdr:from>
    <xdr:to>
      <xdr:col>10</xdr:col>
      <xdr:colOff>196850</xdr:colOff>
      <xdr:row>276</xdr:row>
      <xdr:rowOff>498475</xdr:rowOff>
    </xdr:to>
    <xdr:pic>
      <xdr:nvPicPr>
        <xdr:cNvPr id="3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276</xdr:row>
      <xdr:rowOff>257175</xdr:rowOff>
    </xdr:from>
    <xdr:to>
      <xdr:col>10</xdr:col>
      <xdr:colOff>514350</xdr:colOff>
      <xdr:row>276</xdr:row>
      <xdr:rowOff>476250</xdr:rowOff>
    </xdr:to>
    <xdr:pic>
      <xdr:nvPicPr>
        <xdr:cNvPr id="3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281</xdr:row>
      <xdr:rowOff>279400</xdr:rowOff>
    </xdr:from>
    <xdr:to>
      <xdr:col>10</xdr:col>
      <xdr:colOff>196850</xdr:colOff>
      <xdr:row>281</xdr:row>
      <xdr:rowOff>498475</xdr:rowOff>
    </xdr:to>
    <xdr:pic>
      <xdr:nvPicPr>
        <xdr:cNvPr id="3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281</xdr:row>
      <xdr:rowOff>257175</xdr:rowOff>
    </xdr:from>
    <xdr:to>
      <xdr:col>10</xdr:col>
      <xdr:colOff>514350</xdr:colOff>
      <xdr:row>281</xdr:row>
      <xdr:rowOff>476250</xdr:rowOff>
    </xdr:to>
    <xdr:pic>
      <xdr:nvPicPr>
        <xdr:cNvPr id="3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284</xdr:row>
      <xdr:rowOff>279400</xdr:rowOff>
    </xdr:from>
    <xdr:to>
      <xdr:col>10</xdr:col>
      <xdr:colOff>196850</xdr:colOff>
      <xdr:row>284</xdr:row>
      <xdr:rowOff>498475</xdr:rowOff>
    </xdr:to>
    <xdr:pic>
      <xdr:nvPicPr>
        <xdr:cNvPr id="3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284</xdr:row>
      <xdr:rowOff>257175</xdr:rowOff>
    </xdr:from>
    <xdr:to>
      <xdr:col>10</xdr:col>
      <xdr:colOff>514350</xdr:colOff>
      <xdr:row>284</xdr:row>
      <xdr:rowOff>476250</xdr:rowOff>
    </xdr:to>
    <xdr:pic>
      <xdr:nvPicPr>
        <xdr:cNvPr id="3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289</xdr:row>
      <xdr:rowOff>279400</xdr:rowOff>
    </xdr:from>
    <xdr:to>
      <xdr:col>10</xdr:col>
      <xdr:colOff>196850</xdr:colOff>
      <xdr:row>289</xdr:row>
      <xdr:rowOff>498475</xdr:rowOff>
    </xdr:to>
    <xdr:pic>
      <xdr:nvPicPr>
        <xdr:cNvPr id="3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289</xdr:row>
      <xdr:rowOff>257175</xdr:rowOff>
    </xdr:from>
    <xdr:to>
      <xdr:col>10</xdr:col>
      <xdr:colOff>514350</xdr:colOff>
      <xdr:row>289</xdr:row>
      <xdr:rowOff>476250</xdr:rowOff>
    </xdr:to>
    <xdr:pic>
      <xdr:nvPicPr>
        <xdr:cNvPr id="3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294</xdr:row>
      <xdr:rowOff>279400</xdr:rowOff>
    </xdr:from>
    <xdr:to>
      <xdr:col>10</xdr:col>
      <xdr:colOff>196850</xdr:colOff>
      <xdr:row>294</xdr:row>
      <xdr:rowOff>498475</xdr:rowOff>
    </xdr:to>
    <xdr:pic>
      <xdr:nvPicPr>
        <xdr:cNvPr id="3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294</xdr:row>
      <xdr:rowOff>257175</xdr:rowOff>
    </xdr:from>
    <xdr:to>
      <xdr:col>10</xdr:col>
      <xdr:colOff>514350</xdr:colOff>
      <xdr:row>294</xdr:row>
      <xdr:rowOff>476250</xdr:rowOff>
    </xdr:to>
    <xdr:pic>
      <xdr:nvPicPr>
        <xdr:cNvPr id="3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299</xdr:row>
      <xdr:rowOff>279400</xdr:rowOff>
    </xdr:from>
    <xdr:to>
      <xdr:col>10</xdr:col>
      <xdr:colOff>196850</xdr:colOff>
      <xdr:row>299</xdr:row>
      <xdr:rowOff>498475</xdr:rowOff>
    </xdr:to>
    <xdr:pic>
      <xdr:nvPicPr>
        <xdr:cNvPr id="3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299</xdr:row>
      <xdr:rowOff>257175</xdr:rowOff>
    </xdr:from>
    <xdr:to>
      <xdr:col>10</xdr:col>
      <xdr:colOff>514350</xdr:colOff>
      <xdr:row>299</xdr:row>
      <xdr:rowOff>476250</xdr:rowOff>
    </xdr:to>
    <xdr:pic>
      <xdr:nvPicPr>
        <xdr:cNvPr id="3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302</xdr:row>
      <xdr:rowOff>279400</xdr:rowOff>
    </xdr:from>
    <xdr:to>
      <xdr:col>10</xdr:col>
      <xdr:colOff>196850</xdr:colOff>
      <xdr:row>302</xdr:row>
      <xdr:rowOff>498475</xdr:rowOff>
    </xdr:to>
    <xdr:pic>
      <xdr:nvPicPr>
        <xdr:cNvPr id="3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302</xdr:row>
      <xdr:rowOff>257175</xdr:rowOff>
    </xdr:from>
    <xdr:to>
      <xdr:col>10</xdr:col>
      <xdr:colOff>514350</xdr:colOff>
      <xdr:row>302</xdr:row>
      <xdr:rowOff>476250</xdr:rowOff>
    </xdr:to>
    <xdr:pic>
      <xdr:nvPicPr>
        <xdr:cNvPr id="3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307</xdr:row>
      <xdr:rowOff>279400</xdr:rowOff>
    </xdr:from>
    <xdr:to>
      <xdr:col>10</xdr:col>
      <xdr:colOff>196850</xdr:colOff>
      <xdr:row>307</xdr:row>
      <xdr:rowOff>498475</xdr:rowOff>
    </xdr:to>
    <xdr:pic>
      <xdr:nvPicPr>
        <xdr:cNvPr id="3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307</xdr:row>
      <xdr:rowOff>257175</xdr:rowOff>
    </xdr:from>
    <xdr:to>
      <xdr:col>10</xdr:col>
      <xdr:colOff>514350</xdr:colOff>
      <xdr:row>307</xdr:row>
      <xdr:rowOff>476250</xdr:rowOff>
    </xdr:to>
    <xdr:pic>
      <xdr:nvPicPr>
        <xdr:cNvPr id="3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310</xdr:row>
      <xdr:rowOff>279400</xdr:rowOff>
    </xdr:from>
    <xdr:to>
      <xdr:col>10</xdr:col>
      <xdr:colOff>196850</xdr:colOff>
      <xdr:row>310</xdr:row>
      <xdr:rowOff>498475</xdr:rowOff>
    </xdr:to>
    <xdr:pic>
      <xdr:nvPicPr>
        <xdr:cNvPr id="3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310</xdr:row>
      <xdr:rowOff>257175</xdr:rowOff>
    </xdr:from>
    <xdr:to>
      <xdr:col>10</xdr:col>
      <xdr:colOff>514350</xdr:colOff>
      <xdr:row>310</xdr:row>
      <xdr:rowOff>476250</xdr:rowOff>
    </xdr:to>
    <xdr:pic>
      <xdr:nvPicPr>
        <xdr:cNvPr id="3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315</xdr:row>
      <xdr:rowOff>279400</xdr:rowOff>
    </xdr:from>
    <xdr:to>
      <xdr:col>10</xdr:col>
      <xdr:colOff>196850</xdr:colOff>
      <xdr:row>315</xdr:row>
      <xdr:rowOff>498475</xdr:rowOff>
    </xdr:to>
    <xdr:pic>
      <xdr:nvPicPr>
        <xdr:cNvPr id="3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315</xdr:row>
      <xdr:rowOff>257175</xdr:rowOff>
    </xdr:from>
    <xdr:to>
      <xdr:col>10</xdr:col>
      <xdr:colOff>514350</xdr:colOff>
      <xdr:row>315</xdr:row>
      <xdr:rowOff>476250</xdr:rowOff>
    </xdr:to>
    <xdr:pic>
      <xdr:nvPicPr>
        <xdr:cNvPr id="3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318</xdr:row>
      <xdr:rowOff>279400</xdr:rowOff>
    </xdr:from>
    <xdr:to>
      <xdr:col>10</xdr:col>
      <xdr:colOff>196850</xdr:colOff>
      <xdr:row>318</xdr:row>
      <xdr:rowOff>498475</xdr:rowOff>
    </xdr:to>
    <xdr:pic>
      <xdr:nvPicPr>
        <xdr:cNvPr id="3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318</xdr:row>
      <xdr:rowOff>257175</xdr:rowOff>
    </xdr:from>
    <xdr:to>
      <xdr:col>10</xdr:col>
      <xdr:colOff>514350</xdr:colOff>
      <xdr:row>318</xdr:row>
      <xdr:rowOff>476250</xdr:rowOff>
    </xdr:to>
    <xdr:pic>
      <xdr:nvPicPr>
        <xdr:cNvPr id="3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323</xdr:row>
      <xdr:rowOff>279400</xdr:rowOff>
    </xdr:from>
    <xdr:to>
      <xdr:col>10</xdr:col>
      <xdr:colOff>196850</xdr:colOff>
      <xdr:row>323</xdr:row>
      <xdr:rowOff>498475</xdr:rowOff>
    </xdr:to>
    <xdr:pic>
      <xdr:nvPicPr>
        <xdr:cNvPr id="3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323</xdr:row>
      <xdr:rowOff>257175</xdr:rowOff>
    </xdr:from>
    <xdr:to>
      <xdr:col>10</xdr:col>
      <xdr:colOff>514350</xdr:colOff>
      <xdr:row>323</xdr:row>
      <xdr:rowOff>476250</xdr:rowOff>
    </xdr:to>
    <xdr:pic>
      <xdr:nvPicPr>
        <xdr:cNvPr id="3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328</xdr:row>
      <xdr:rowOff>279400</xdr:rowOff>
    </xdr:from>
    <xdr:to>
      <xdr:col>10</xdr:col>
      <xdr:colOff>196850</xdr:colOff>
      <xdr:row>328</xdr:row>
      <xdr:rowOff>498475</xdr:rowOff>
    </xdr:to>
    <xdr:pic>
      <xdr:nvPicPr>
        <xdr:cNvPr id="3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328</xdr:row>
      <xdr:rowOff>257175</xdr:rowOff>
    </xdr:from>
    <xdr:to>
      <xdr:col>10</xdr:col>
      <xdr:colOff>514350</xdr:colOff>
      <xdr:row>328</xdr:row>
      <xdr:rowOff>476250</xdr:rowOff>
    </xdr:to>
    <xdr:pic>
      <xdr:nvPicPr>
        <xdr:cNvPr id="3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333</xdr:row>
      <xdr:rowOff>279400</xdr:rowOff>
    </xdr:from>
    <xdr:to>
      <xdr:col>10</xdr:col>
      <xdr:colOff>196850</xdr:colOff>
      <xdr:row>333</xdr:row>
      <xdr:rowOff>498475</xdr:rowOff>
    </xdr:to>
    <xdr:pic>
      <xdr:nvPicPr>
        <xdr:cNvPr id="3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333</xdr:row>
      <xdr:rowOff>257175</xdr:rowOff>
    </xdr:from>
    <xdr:to>
      <xdr:col>10</xdr:col>
      <xdr:colOff>514350</xdr:colOff>
      <xdr:row>333</xdr:row>
      <xdr:rowOff>476250</xdr:rowOff>
    </xdr:to>
    <xdr:pic>
      <xdr:nvPicPr>
        <xdr:cNvPr id="3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336</xdr:row>
      <xdr:rowOff>279400</xdr:rowOff>
    </xdr:from>
    <xdr:to>
      <xdr:col>10</xdr:col>
      <xdr:colOff>196850</xdr:colOff>
      <xdr:row>336</xdr:row>
      <xdr:rowOff>498475</xdr:rowOff>
    </xdr:to>
    <xdr:pic>
      <xdr:nvPicPr>
        <xdr:cNvPr id="3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336</xdr:row>
      <xdr:rowOff>257175</xdr:rowOff>
    </xdr:from>
    <xdr:to>
      <xdr:col>10</xdr:col>
      <xdr:colOff>514350</xdr:colOff>
      <xdr:row>336</xdr:row>
      <xdr:rowOff>476250</xdr:rowOff>
    </xdr:to>
    <xdr:pic>
      <xdr:nvPicPr>
        <xdr:cNvPr id="3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340</xdr:row>
      <xdr:rowOff>279400</xdr:rowOff>
    </xdr:from>
    <xdr:to>
      <xdr:col>10</xdr:col>
      <xdr:colOff>196850</xdr:colOff>
      <xdr:row>340</xdr:row>
      <xdr:rowOff>498475</xdr:rowOff>
    </xdr:to>
    <xdr:pic>
      <xdr:nvPicPr>
        <xdr:cNvPr id="3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340</xdr:row>
      <xdr:rowOff>257175</xdr:rowOff>
    </xdr:from>
    <xdr:to>
      <xdr:col>10</xdr:col>
      <xdr:colOff>514350</xdr:colOff>
      <xdr:row>340</xdr:row>
      <xdr:rowOff>476250</xdr:rowOff>
    </xdr:to>
    <xdr:pic>
      <xdr:nvPicPr>
        <xdr:cNvPr id="3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345</xdr:row>
      <xdr:rowOff>279400</xdr:rowOff>
    </xdr:from>
    <xdr:to>
      <xdr:col>10</xdr:col>
      <xdr:colOff>196850</xdr:colOff>
      <xdr:row>345</xdr:row>
      <xdr:rowOff>498475</xdr:rowOff>
    </xdr:to>
    <xdr:pic>
      <xdr:nvPicPr>
        <xdr:cNvPr id="3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542" y="814851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345</xdr:row>
      <xdr:rowOff>257175</xdr:rowOff>
    </xdr:from>
    <xdr:to>
      <xdr:col>10</xdr:col>
      <xdr:colOff>514350</xdr:colOff>
      <xdr:row>345</xdr:row>
      <xdr:rowOff>476250</xdr:rowOff>
    </xdr:to>
    <xdr:pic>
      <xdr:nvPicPr>
        <xdr:cNvPr id="3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4467" y="8126290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69850</xdr:colOff>
      <xdr:row>12</xdr:row>
      <xdr:rowOff>228600</xdr:rowOff>
    </xdr:from>
    <xdr:to>
      <xdr:col>1</xdr:col>
      <xdr:colOff>260350</xdr:colOff>
      <xdr:row>12</xdr:row>
      <xdr:rowOff>447675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0725" y="2018633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320675</xdr:colOff>
      <xdr:row>12</xdr:row>
      <xdr:rowOff>231775</xdr:rowOff>
    </xdr:from>
    <xdr:to>
      <xdr:col>1</xdr:col>
      <xdr:colOff>539750</xdr:colOff>
      <xdr:row>12</xdr:row>
      <xdr:rowOff>450850</xdr:rowOff>
    </xdr:to>
    <xdr:pic>
      <xdr:nvPicPr>
        <xdr:cNvPr id="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1550" y="2018665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69850</xdr:colOff>
      <xdr:row>12</xdr:row>
      <xdr:rowOff>228600</xdr:rowOff>
    </xdr:from>
    <xdr:to>
      <xdr:col>8</xdr:col>
      <xdr:colOff>260350</xdr:colOff>
      <xdr:row>12</xdr:row>
      <xdr:rowOff>447675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5675" y="2018633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320675</xdr:colOff>
      <xdr:row>12</xdr:row>
      <xdr:rowOff>231775</xdr:rowOff>
    </xdr:from>
    <xdr:to>
      <xdr:col>8</xdr:col>
      <xdr:colOff>539750</xdr:colOff>
      <xdr:row>12</xdr:row>
      <xdr:rowOff>450850</xdr:rowOff>
    </xdr:to>
    <xdr:pic>
      <xdr:nvPicPr>
        <xdr:cNvPr id="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36500" y="2018665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69850</xdr:colOff>
      <xdr:row>15</xdr:row>
      <xdr:rowOff>228600</xdr:rowOff>
    </xdr:from>
    <xdr:to>
      <xdr:col>1</xdr:col>
      <xdr:colOff>260350</xdr:colOff>
      <xdr:row>15</xdr:row>
      <xdr:rowOff>447675</xdr:rowOff>
    </xdr:to>
    <xdr:pic>
      <xdr:nvPicPr>
        <xdr:cNvPr id="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0725" y="2018633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320675</xdr:colOff>
      <xdr:row>15</xdr:row>
      <xdr:rowOff>231775</xdr:rowOff>
    </xdr:from>
    <xdr:to>
      <xdr:col>1</xdr:col>
      <xdr:colOff>539750</xdr:colOff>
      <xdr:row>15</xdr:row>
      <xdr:rowOff>450850</xdr:rowOff>
    </xdr:to>
    <xdr:pic>
      <xdr:nvPicPr>
        <xdr:cNvPr id="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1550" y="2018665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69850</xdr:colOff>
      <xdr:row>15</xdr:row>
      <xdr:rowOff>228600</xdr:rowOff>
    </xdr:from>
    <xdr:to>
      <xdr:col>8</xdr:col>
      <xdr:colOff>260350</xdr:colOff>
      <xdr:row>15</xdr:row>
      <xdr:rowOff>447675</xdr:rowOff>
    </xdr:to>
    <xdr:pic>
      <xdr:nvPicPr>
        <xdr:cNvPr id="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5675" y="2018633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320675</xdr:colOff>
      <xdr:row>15</xdr:row>
      <xdr:rowOff>231775</xdr:rowOff>
    </xdr:from>
    <xdr:to>
      <xdr:col>8</xdr:col>
      <xdr:colOff>539750</xdr:colOff>
      <xdr:row>15</xdr:row>
      <xdr:rowOff>450850</xdr:rowOff>
    </xdr:to>
    <xdr:pic>
      <xdr:nvPicPr>
        <xdr:cNvPr id="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36500" y="2018665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69850</xdr:colOff>
      <xdr:row>18</xdr:row>
      <xdr:rowOff>228600</xdr:rowOff>
    </xdr:from>
    <xdr:to>
      <xdr:col>1</xdr:col>
      <xdr:colOff>260350</xdr:colOff>
      <xdr:row>18</xdr:row>
      <xdr:rowOff>447675</xdr:rowOff>
    </xdr:to>
    <xdr:pic>
      <xdr:nvPicPr>
        <xdr:cNvPr id="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60850" y="85788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320675</xdr:colOff>
      <xdr:row>18</xdr:row>
      <xdr:rowOff>231775</xdr:rowOff>
    </xdr:from>
    <xdr:to>
      <xdr:col>1</xdr:col>
      <xdr:colOff>539750</xdr:colOff>
      <xdr:row>18</xdr:row>
      <xdr:rowOff>450850</xdr:rowOff>
    </xdr:to>
    <xdr:pic>
      <xdr:nvPicPr>
        <xdr:cNvPr id="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11675" y="85820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69850</xdr:colOff>
      <xdr:row>18</xdr:row>
      <xdr:rowOff>228600</xdr:rowOff>
    </xdr:from>
    <xdr:to>
      <xdr:col>8</xdr:col>
      <xdr:colOff>260350</xdr:colOff>
      <xdr:row>18</xdr:row>
      <xdr:rowOff>447675</xdr:rowOff>
    </xdr:to>
    <xdr:pic>
      <xdr:nvPicPr>
        <xdr:cNvPr id="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41225" y="85788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320675</xdr:colOff>
      <xdr:row>18</xdr:row>
      <xdr:rowOff>231775</xdr:rowOff>
    </xdr:from>
    <xdr:to>
      <xdr:col>8</xdr:col>
      <xdr:colOff>539750</xdr:colOff>
      <xdr:row>18</xdr:row>
      <xdr:rowOff>450850</xdr:rowOff>
    </xdr:to>
    <xdr:pic>
      <xdr:nvPicPr>
        <xdr:cNvPr id="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92050" y="85820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5"/>
  <sheetViews>
    <sheetView view="pageBreakPreview" zoomScale="65" zoomScaleNormal="100" zoomScaleSheetLayoutView="65" workbookViewId="0">
      <selection activeCell="K17" sqref="K17"/>
    </sheetView>
  </sheetViews>
  <sheetFormatPr defaultRowHeight="16.5" x14ac:dyDescent="0.25"/>
  <cols>
    <col min="1" max="1" width="13.28515625" style="46" bestFit="1" customWidth="1"/>
    <col min="2" max="2" width="38.140625" style="46" customWidth="1"/>
    <col min="3" max="3" width="19.5703125" style="46" customWidth="1"/>
    <col min="4" max="4" width="14.5703125" style="46" customWidth="1"/>
    <col min="5" max="5" width="12.5703125" style="46" customWidth="1"/>
    <col min="6" max="6" width="16.7109375" style="46" customWidth="1"/>
    <col min="7" max="8" width="12.5703125" style="46" customWidth="1"/>
    <col min="9" max="9" width="40.7109375" style="46" customWidth="1"/>
    <col min="10" max="10" width="18.28515625" style="46" customWidth="1"/>
    <col min="11" max="12" width="14.5703125" style="46" customWidth="1"/>
    <col min="13" max="15" width="12.5703125" style="46" customWidth="1"/>
    <col min="16" max="16" width="19.7109375" style="46" customWidth="1"/>
    <col min="17" max="17" width="26.28515625" style="46" customWidth="1"/>
  </cols>
  <sheetData>
    <row r="1" spans="1:18" x14ac:dyDescent="0.25">
      <c r="A1" s="39"/>
      <c r="B1" s="39"/>
      <c r="C1" s="258"/>
      <c r="D1" s="41"/>
      <c r="E1" s="41"/>
      <c r="F1" s="41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8" x14ac:dyDescent="0.25">
      <c r="A2"/>
      <c r="B2" s="384" t="s">
        <v>0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9"/>
    </row>
    <row r="3" spans="1:18" x14ac:dyDescent="0.25">
      <c r="A3"/>
      <c r="B3" s="384" t="s">
        <v>32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9"/>
    </row>
    <row r="4" spans="1:18" ht="18.75" x14ac:dyDescent="0.25">
      <c r="A4"/>
      <c r="B4" s="385" t="s">
        <v>73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9"/>
    </row>
    <row r="5" spans="1:18" x14ac:dyDescent="0.25">
      <c r="A5"/>
      <c r="B5" s="386" t="s">
        <v>33</v>
      </c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262"/>
    </row>
    <row r="6" spans="1:18" x14ac:dyDescent="0.25">
      <c r="A6"/>
      <c r="B6" s="384" t="s">
        <v>551</v>
      </c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9"/>
    </row>
    <row r="7" spans="1:18" x14ac:dyDescent="0.25">
      <c r="A7"/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39"/>
    </row>
    <row r="8" spans="1:18" x14ac:dyDescent="0.25">
      <c r="A8" s="255"/>
      <c r="B8" s="387" t="s">
        <v>2</v>
      </c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8"/>
      <c r="P8" s="388"/>
      <c r="Q8" s="388"/>
    </row>
    <row r="9" spans="1:18" x14ac:dyDescent="0.25">
      <c r="A9" s="255"/>
      <c r="B9" s="387" t="s">
        <v>70</v>
      </c>
      <c r="C9" s="387"/>
      <c r="D9" s="387"/>
      <c r="E9" s="387"/>
      <c r="F9" s="387"/>
      <c r="G9" s="387"/>
      <c r="H9" s="387" t="s">
        <v>71</v>
      </c>
      <c r="I9" s="389"/>
      <c r="J9" s="389"/>
      <c r="K9" s="389"/>
      <c r="L9" s="389"/>
      <c r="M9" s="389"/>
      <c r="N9" s="389"/>
      <c r="O9" s="387" t="s">
        <v>24</v>
      </c>
      <c r="P9" s="387"/>
      <c r="Q9" s="388"/>
    </row>
    <row r="10" spans="1:18" ht="66" x14ac:dyDescent="0.25">
      <c r="A10" s="255" t="s">
        <v>1</v>
      </c>
      <c r="B10" s="255" t="s">
        <v>5</v>
      </c>
      <c r="C10" s="255" t="s">
        <v>11</v>
      </c>
      <c r="D10" s="42" t="s">
        <v>54</v>
      </c>
      <c r="E10" s="42" t="s">
        <v>55</v>
      </c>
      <c r="F10" s="42" t="s">
        <v>56</v>
      </c>
      <c r="G10" s="42" t="s">
        <v>57</v>
      </c>
      <c r="H10" s="255" t="s">
        <v>1</v>
      </c>
      <c r="I10" s="255" t="s">
        <v>5</v>
      </c>
      <c r="J10" s="255" t="s">
        <v>11</v>
      </c>
      <c r="K10" s="42" t="s">
        <v>58</v>
      </c>
      <c r="L10" s="42" t="s">
        <v>59</v>
      </c>
      <c r="M10" s="42" t="s">
        <v>60</v>
      </c>
      <c r="N10" s="42" t="s">
        <v>61</v>
      </c>
      <c r="O10" s="42" t="s">
        <v>62</v>
      </c>
      <c r="P10" s="255" t="s">
        <v>552</v>
      </c>
      <c r="Q10" s="255" t="s">
        <v>553</v>
      </c>
    </row>
    <row r="11" spans="1:18" s="65" customFormat="1" ht="12" x14ac:dyDescent="0.2">
      <c r="A11" s="68">
        <v>1</v>
      </c>
      <c r="B11" s="68">
        <v>2</v>
      </c>
      <c r="C11" s="68">
        <v>3</v>
      </c>
      <c r="D11" s="72">
        <v>4</v>
      </c>
      <c r="E11" s="68">
        <v>5</v>
      </c>
      <c r="F11" s="68">
        <v>6</v>
      </c>
      <c r="G11" s="68">
        <v>7</v>
      </c>
      <c r="H11" s="72">
        <v>8</v>
      </c>
      <c r="I11" s="68">
        <v>9</v>
      </c>
      <c r="J11" s="68">
        <v>10</v>
      </c>
      <c r="K11" s="68">
        <v>11</v>
      </c>
      <c r="L11" s="68">
        <v>12</v>
      </c>
      <c r="M11" s="68">
        <v>13</v>
      </c>
      <c r="N11" s="68">
        <v>14</v>
      </c>
      <c r="O11" s="68">
        <v>15</v>
      </c>
      <c r="P11" s="68">
        <v>16</v>
      </c>
      <c r="Q11" s="68">
        <v>17</v>
      </c>
    </row>
    <row r="12" spans="1:18" s="283" customFormat="1" ht="33" x14ac:dyDescent="0.25">
      <c r="A12" s="280" t="s">
        <v>12</v>
      </c>
      <c r="B12" s="92" t="s">
        <v>294</v>
      </c>
      <c r="C12" s="280"/>
      <c r="D12" s="280"/>
      <c r="E12" s="280"/>
      <c r="F12" s="273"/>
      <c r="G12" s="273"/>
      <c r="H12" s="280" t="s">
        <v>12</v>
      </c>
      <c r="I12" s="35" t="str">
        <f>B12</f>
        <v>Осуществление издательской деятельности</v>
      </c>
      <c r="J12" s="280"/>
      <c r="K12" s="277"/>
      <c r="L12" s="277"/>
      <c r="M12" s="273"/>
      <c r="N12" s="273"/>
      <c r="O12" s="286"/>
      <c r="P12" s="280"/>
      <c r="Q12" s="382" t="s">
        <v>459</v>
      </c>
    </row>
    <row r="13" spans="1:18" ht="66" x14ac:dyDescent="0.25">
      <c r="A13" s="53">
        <v>1</v>
      </c>
      <c r="B13" s="43" t="s">
        <v>295</v>
      </c>
      <c r="C13" s="53" t="s">
        <v>25</v>
      </c>
      <c r="D13" s="20">
        <v>100</v>
      </c>
      <c r="E13" s="93">
        <v>141.25</v>
      </c>
      <c r="F13" s="38">
        <v>100</v>
      </c>
      <c r="G13" s="53"/>
      <c r="H13" s="53" t="s">
        <v>67</v>
      </c>
      <c r="I13" s="33" t="s">
        <v>388</v>
      </c>
      <c r="J13" s="27" t="s">
        <v>288</v>
      </c>
      <c r="K13" s="215">
        <v>772955</v>
      </c>
      <c r="L13" s="215">
        <v>1091803</v>
      </c>
      <c r="M13" s="38">
        <v>110</v>
      </c>
      <c r="N13" s="218"/>
      <c r="O13" s="219"/>
      <c r="P13" s="219"/>
      <c r="Q13" s="383"/>
    </row>
    <row r="14" spans="1:18" ht="23.25" customHeight="1" x14ac:dyDescent="0.25">
      <c r="A14" s="52" t="s">
        <v>7</v>
      </c>
      <c r="B14" s="43" t="s">
        <v>63</v>
      </c>
      <c r="C14" s="53" t="s">
        <v>25</v>
      </c>
      <c r="D14" s="20">
        <v>100</v>
      </c>
      <c r="E14" s="93">
        <v>138.08000000000001</v>
      </c>
      <c r="F14" s="38">
        <v>100</v>
      </c>
      <c r="G14" s="53"/>
      <c r="H14" s="52"/>
      <c r="I14" s="43" t="s">
        <v>389</v>
      </c>
      <c r="J14" s="27" t="s">
        <v>288</v>
      </c>
      <c r="K14" s="50">
        <v>639724</v>
      </c>
      <c r="L14" s="50">
        <v>831750</v>
      </c>
      <c r="M14" s="38">
        <v>110</v>
      </c>
      <c r="N14" s="27"/>
      <c r="O14" s="27"/>
      <c r="P14" s="27"/>
      <c r="Q14" s="383"/>
    </row>
    <row r="15" spans="1:18" ht="33" x14ac:dyDescent="0.25">
      <c r="A15" s="53" t="s">
        <v>8</v>
      </c>
      <c r="B15" s="43" t="s">
        <v>64</v>
      </c>
      <c r="C15" s="53" t="s">
        <v>25</v>
      </c>
      <c r="D15" s="20">
        <v>100</v>
      </c>
      <c r="E15" s="93">
        <v>170.4</v>
      </c>
      <c r="F15" s="38">
        <v>100</v>
      </c>
      <c r="G15" s="53"/>
      <c r="H15" s="52" t="s">
        <v>7</v>
      </c>
      <c r="I15" s="43" t="s">
        <v>390</v>
      </c>
      <c r="J15" s="27" t="s">
        <v>288</v>
      </c>
      <c r="K15" s="50">
        <v>612000</v>
      </c>
      <c r="L15" s="50">
        <v>845065</v>
      </c>
      <c r="M15" s="38">
        <v>110</v>
      </c>
      <c r="N15" s="27"/>
      <c r="O15" s="27"/>
      <c r="P15" s="27"/>
      <c r="Q15" s="383"/>
    </row>
    <row r="16" spans="1:18" ht="33" customHeight="1" x14ac:dyDescent="0.25">
      <c r="A16" s="53" t="s">
        <v>9</v>
      </c>
      <c r="B16" s="43" t="s">
        <v>554</v>
      </c>
      <c r="C16" s="53" t="s">
        <v>25</v>
      </c>
      <c r="D16" s="20">
        <v>100</v>
      </c>
      <c r="E16" s="93">
        <v>99.4</v>
      </c>
      <c r="F16" s="38">
        <f t="shared" ref="F16" si="0">E16/D16*100</f>
        <v>99.4</v>
      </c>
      <c r="G16" s="53"/>
      <c r="H16" s="53" t="s">
        <v>46</v>
      </c>
      <c r="I16" s="43" t="s">
        <v>389</v>
      </c>
      <c r="J16" s="27" t="s">
        <v>288</v>
      </c>
      <c r="K16" s="50">
        <v>537132</v>
      </c>
      <c r="L16" s="50">
        <v>667416</v>
      </c>
      <c r="M16" s="38">
        <v>110</v>
      </c>
      <c r="N16" s="27"/>
      <c r="O16" s="27"/>
      <c r="P16" s="27"/>
      <c r="Q16" s="383"/>
    </row>
    <row r="17" spans="1:17" ht="66" x14ac:dyDescent="0.25">
      <c r="A17" s="80"/>
      <c r="B17" s="98"/>
      <c r="C17" s="80"/>
      <c r="D17" s="80"/>
      <c r="E17" s="80"/>
      <c r="F17" s="80"/>
      <c r="G17" s="80"/>
      <c r="H17" s="53" t="s">
        <v>8</v>
      </c>
      <c r="I17" s="43" t="s">
        <v>555</v>
      </c>
      <c r="J17" s="27" t="s">
        <v>288</v>
      </c>
      <c r="K17" s="50">
        <v>122205</v>
      </c>
      <c r="L17" s="50">
        <v>208238</v>
      </c>
      <c r="M17" s="38">
        <v>110</v>
      </c>
      <c r="N17" s="80"/>
      <c r="O17" s="80"/>
      <c r="P17" s="43"/>
      <c r="Q17" s="383"/>
    </row>
    <row r="18" spans="1:17" ht="25.5" customHeight="1" x14ac:dyDescent="0.25">
      <c r="A18" s="255"/>
      <c r="B18" s="255"/>
      <c r="C18" s="255"/>
      <c r="D18" s="255"/>
      <c r="E18" s="255"/>
      <c r="F18" s="255"/>
      <c r="G18" s="255"/>
      <c r="H18" s="53" t="s">
        <v>391</v>
      </c>
      <c r="I18" s="43" t="s">
        <v>389</v>
      </c>
      <c r="J18" s="27" t="s">
        <v>288</v>
      </c>
      <c r="K18" s="50">
        <v>102592</v>
      </c>
      <c r="L18" s="50">
        <v>164334</v>
      </c>
      <c r="M18" s="38">
        <v>110</v>
      </c>
      <c r="N18" s="255"/>
      <c r="O18" s="255"/>
      <c r="P18" s="43"/>
      <c r="Q18" s="383"/>
    </row>
    <row r="19" spans="1:17" ht="29.25" customHeight="1" x14ac:dyDescent="0.25">
      <c r="A19" s="255"/>
      <c r="B19" s="255"/>
      <c r="C19" s="255"/>
      <c r="D19" s="255"/>
      <c r="E19" s="255"/>
      <c r="F19" s="255"/>
      <c r="G19" s="255"/>
      <c r="H19" s="53" t="s">
        <v>9</v>
      </c>
      <c r="I19" s="43" t="s">
        <v>556</v>
      </c>
      <c r="J19" s="27" t="s">
        <v>288</v>
      </c>
      <c r="K19" s="50">
        <v>38750</v>
      </c>
      <c r="L19" s="50">
        <v>38500</v>
      </c>
      <c r="M19" s="38">
        <f t="shared" ref="M19" si="1">L19/K19*100</f>
        <v>99.354838709677423</v>
      </c>
      <c r="N19" s="255"/>
      <c r="O19" s="255"/>
      <c r="P19" s="43"/>
      <c r="Q19" s="383"/>
    </row>
    <row r="20" spans="1:17" ht="34.5" x14ac:dyDescent="0.25">
      <c r="A20" s="287"/>
      <c r="B20" s="282"/>
      <c r="C20" s="31" t="s">
        <v>564</v>
      </c>
      <c r="D20" s="282"/>
      <c r="E20" s="282"/>
      <c r="F20" s="282"/>
      <c r="G20" s="9">
        <f>(F13+F14+F15+F16)/4</f>
        <v>99.85</v>
      </c>
      <c r="H20" s="9"/>
      <c r="I20" s="48"/>
      <c r="J20" s="31" t="s">
        <v>564</v>
      </c>
      <c r="K20" s="48"/>
      <c r="L20" s="48"/>
      <c r="M20" s="48"/>
      <c r="N20" s="9">
        <f>(M13+M14+M15+M16+M17+M18+M19)/7</f>
        <v>108.47926267281106</v>
      </c>
      <c r="O20" s="9">
        <f>(G20+N20)/2</f>
        <v>104.16463133640553</v>
      </c>
      <c r="P20" s="9" t="s">
        <v>31</v>
      </c>
      <c r="Q20" s="383"/>
    </row>
    <row r="21" spans="1:17" ht="33" x14ac:dyDescent="0.25">
      <c r="A21" s="280" t="s">
        <v>13</v>
      </c>
      <c r="B21" s="92" t="s">
        <v>546</v>
      </c>
      <c r="C21" s="280"/>
      <c r="D21" s="280"/>
      <c r="E21" s="280"/>
      <c r="F21" s="273"/>
      <c r="G21" s="273"/>
      <c r="H21" s="280" t="str">
        <f>A21</f>
        <v>II</v>
      </c>
      <c r="I21" s="35" t="str">
        <f>B21</f>
        <v>Производство и распространение телепрограмм</v>
      </c>
      <c r="J21" s="280"/>
      <c r="K21" s="277"/>
      <c r="L21" s="277"/>
      <c r="M21" s="273"/>
      <c r="N21" s="273"/>
      <c r="O21" s="286"/>
      <c r="P21" s="280"/>
      <c r="Q21" s="383"/>
    </row>
    <row r="22" spans="1:17" ht="49.5" x14ac:dyDescent="0.25">
      <c r="A22" s="89" t="s">
        <v>14</v>
      </c>
      <c r="B22" s="43" t="s">
        <v>547</v>
      </c>
      <c r="C22" s="53" t="s">
        <v>288</v>
      </c>
      <c r="D22" s="93">
        <v>1</v>
      </c>
      <c r="E22" s="93">
        <v>1</v>
      </c>
      <c r="F22" s="38">
        <f>E22/D22*100</f>
        <v>100</v>
      </c>
      <c r="G22" s="53"/>
      <c r="H22" s="53" t="s">
        <v>14</v>
      </c>
      <c r="I22" s="10" t="s">
        <v>550</v>
      </c>
      <c r="J22" s="10" t="s">
        <v>557</v>
      </c>
      <c r="K22" s="10">
        <v>1415</v>
      </c>
      <c r="L22" s="10">
        <v>1376</v>
      </c>
      <c r="M22" s="38">
        <f>L22/K22*100</f>
        <v>97.243816254416956</v>
      </c>
      <c r="N22" s="218"/>
      <c r="O22" s="43"/>
      <c r="P22" s="254"/>
      <c r="Q22" s="383"/>
    </row>
    <row r="23" spans="1:17" ht="49.5" x14ac:dyDescent="0.25">
      <c r="A23" s="89" t="s">
        <v>15</v>
      </c>
      <c r="B23" s="43" t="s">
        <v>548</v>
      </c>
      <c r="C23" s="53" t="s">
        <v>557</v>
      </c>
      <c r="D23" s="93">
        <v>24</v>
      </c>
      <c r="E23" s="93">
        <v>24</v>
      </c>
      <c r="F23" s="38">
        <f t="shared" ref="F23:F24" si="2">E23/D23*100</f>
        <v>100</v>
      </c>
      <c r="G23" s="53"/>
      <c r="H23" s="53"/>
      <c r="I23" s="43"/>
      <c r="J23" s="27"/>
      <c r="K23" s="50"/>
      <c r="L23" s="50"/>
      <c r="M23" s="38"/>
      <c r="N23" s="27"/>
      <c r="O23" s="254"/>
      <c r="P23" s="254"/>
      <c r="Q23" s="383"/>
    </row>
    <row r="24" spans="1:17" ht="66" x14ac:dyDescent="0.25">
      <c r="A24" s="89" t="s">
        <v>39</v>
      </c>
      <c r="B24" s="43" t="s">
        <v>549</v>
      </c>
      <c r="C24" s="53" t="s">
        <v>288</v>
      </c>
      <c r="D24" s="93">
        <v>1</v>
      </c>
      <c r="E24" s="93">
        <v>1</v>
      </c>
      <c r="F24" s="38">
        <f t="shared" si="2"/>
        <v>100</v>
      </c>
      <c r="G24" s="53"/>
      <c r="H24" s="53"/>
      <c r="I24" s="43"/>
      <c r="J24" s="27"/>
      <c r="K24" s="50"/>
      <c r="L24" s="50"/>
      <c r="M24" s="38"/>
      <c r="N24" s="27"/>
      <c r="O24" s="254"/>
      <c r="P24" s="254"/>
      <c r="Q24" s="383"/>
    </row>
    <row r="25" spans="1:17" s="238" customFormat="1" ht="34.5" x14ac:dyDescent="0.25">
      <c r="A25" s="287"/>
      <c r="B25" s="282"/>
      <c r="C25" s="31" t="s">
        <v>564</v>
      </c>
      <c r="D25" s="282"/>
      <c r="E25" s="282"/>
      <c r="F25" s="282"/>
      <c r="G25" s="9">
        <f>(F22+F23+F24)/3</f>
        <v>100</v>
      </c>
      <c r="H25" s="9"/>
      <c r="I25" s="48"/>
      <c r="J25" s="31" t="s">
        <v>564</v>
      </c>
      <c r="K25" s="48"/>
      <c r="L25" s="48"/>
      <c r="M25" s="48"/>
      <c r="N25" s="9">
        <f>M22</f>
        <v>97.243816254416956</v>
      </c>
      <c r="O25" s="9">
        <f>(G25+N25)/2</f>
        <v>98.621908127208485</v>
      </c>
      <c r="P25" s="9" t="s">
        <v>459</v>
      </c>
      <c r="Q25" s="383"/>
    </row>
  </sheetData>
  <mergeCells count="10">
    <mergeCell ref="Q12:Q25"/>
    <mergeCell ref="B2:Q2"/>
    <mergeCell ref="B3:Q3"/>
    <mergeCell ref="B4:Q4"/>
    <mergeCell ref="B5:Q5"/>
    <mergeCell ref="B6:Q6"/>
    <mergeCell ref="B8:Q8"/>
    <mergeCell ref="B9:G9"/>
    <mergeCell ref="H9:N9"/>
    <mergeCell ref="O9:Q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5" fitToHeight="0" orientation="landscape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5"/>
  <sheetViews>
    <sheetView tabSelected="1" view="pageBreakPreview" zoomScale="65" zoomScaleNormal="100" zoomScaleSheetLayoutView="65" workbookViewId="0">
      <selection activeCell="L12" sqref="L12"/>
    </sheetView>
  </sheetViews>
  <sheetFormatPr defaultRowHeight="15" x14ac:dyDescent="0.25"/>
  <cols>
    <col min="1" max="1" width="9.140625" style="87"/>
    <col min="2" max="2" width="38.140625" style="88" customWidth="1"/>
    <col min="3" max="5" width="12.5703125" style="87" customWidth="1"/>
    <col min="6" max="6" width="15.42578125" style="87" customWidth="1"/>
    <col min="7" max="8" width="12.5703125" style="87" customWidth="1"/>
    <col min="9" max="9" width="40.7109375" style="88" customWidth="1"/>
    <col min="10" max="10" width="17.85546875" style="87" customWidth="1"/>
    <col min="11" max="12" width="21" style="87" customWidth="1"/>
    <col min="13" max="13" width="12.5703125" style="87" customWidth="1"/>
    <col min="14" max="14" width="18.42578125" style="87" customWidth="1"/>
    <col min="15" max="15" width="12.5703125" style="87" customWidth="1"/>
    <col min="16" max="16" width="19.7109375" style="87" customWidth="1"/>
    <col min="17" max="17" width="30" customWidth="1"/>
  </cols>
  <sheetData>
    <row r="1" spans="1:18" ht="18.75" x14ac:dyDescent="0.25">
      <c r="A1" s="1"/>
      <c r="B1" s="28"/>
      <c r="C1" s="7"/>
      <c r="D1" s="6"/>
      <c r="E1" s="6"/>
      <c r="F1" s="6"/>
      <c r="G1" s="1"/>
      <c r="H1" s="1"/>
      <c r="I1" s="28"/>
      <c r="J1" s="1"/>
      <c r="K1" s="1"/>
      <c r="L1" s="1"/>
      <c r="M1" s="1"/>
      <c r="N1" s="1"/>
      <c r="O1" s="1"/>
      <c r="P1" s="1"/>
    </row>
    <row r="2" spans="1:18" ht="20.25" x14ac:dyDescent="0.25">
      <c r="A2"/>
      <c r="B2" s="390" t="s">
        <v>0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1"/>
    </row>
    <row r="3" spans="1:18" ht="20.25" x14ac:dyDescent="0.25">
      <c r="A3"/>
      <c r="B3" s="390" t="s">
        <v>311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1"/>
    </row>
    <row r="4" spans="1:18" ht="20.25" x14ac:dyDescent="0.25">
      <c r="A4"/>
      <c r="B4" s="391" t="s">
        <v>72</v>
      </c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1"/>
    </row>
    <row r="5" spans="1:18" ht="16.5" x14ac:dyDescent="0.25">
      <c r="A5"/>
      <c r="B5" s="386" t="s">
        <v>33</v>
      </c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77"/>
    </row>
    <row r="6" spans="1:18" ht="20.25" x14ac:dyDescent="0.25">
      <c r="A6"/>
      <c r="B6" s="390" t="s">
        <v>558</v>
      </c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1"/>
    </row>
    <row r="7" spans="1:18" ht="16.5" x14ac:dyDescent="0.25">
      <c r="A7" s="256"/>
      <c r="B7" s="29"/>
      <c r="C7" s="256"/>
      <c r="D7" s="256"/>
      <c r="E7" s="256"/>
      <c r="F7" s="256"/>
      <c r="G7" s="256"/>
      <c r="H7" s="256"/>
      <c r="I7" s="29"/>
      <c r="J7" s="256"/>
      <c r="K7" s="256"/>
      <c r="L7" s="256"/>
      <c r="M7" s="256"/>
      <c r="N7" s="256"/>
      <c r="O7" s="256"/>
      <c r="P7" s="1"/>
    </row>
    <row r="8" spans="1:18" ht="16.5" customHeight="1" x14ac:dyDescent="0.25">
      <c r="A8" s="255"/>
      <c r="B8" s="387" t="s">
        <v>2</v>
      </c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</row>
    <row r="9" spans="1:18" ht="16.5" customHeight="1" x14ac:dyDescent="0.25">
      <c r="A9" s="255"/>
      <c r="B9" s="387" t="s">
        <v>70</v>
      </c>
      <c r="C9" s="387"/>
      <c r="D9" s="387"/>
      <c r="E9" s="387"/>
      <c r="F9" s="387"/>
      <c r="G9" s="387"/>
      <c r="H9" s="387" t="s">
        <v>71</v>
      </c>
      <c r="I9" s="394"/>
      <c r="J9" s="394"/>
      <c r="K9" s="394"/>
      <c r="L9" s="394"/>
      <c r="M9" s="394"/>
      <c r="N9" s="394"/>
      <c r="O9" s="387" t="s">
        <v>24</v>
      </c>
      <c r="P9" s="387"/>
      <c r="Q9" s="388"/>
    </row>
    <row r="10" spans="1:18" ht="66" x14ac:dyDescent="0.25">
      <c r="A10" s="257" t="s">
        <v>1</v>
      </c>
      <c r="B10" s="62" t="s">
        <v>5</v>
      </c>
      <c r="C10" s="63" t="s">
        <v>11</v>
      </c>
      <c r="D10" s="64" t="s">
        <v>16</v>
      </c>
      <c r="E10" s="64" t="s">
        <v>17</v>
      </c>
      <c r="F10" s="64" t="s">
        <v>18</v>
      </c>
      <c r="G10" s="64" t="s">
        <v>19</v>
      </c>
      <c r="H10" s="257" t="s">
        <v>1</v>
      </c>
      <c r="I10" s="62" t="s">
        <v>5</v>
      </c>
      <c r="J10" s="63" t="s">
        <v>11</v>
      </c>
      <c r="K10" s="64" t="s">
        <v>20</v>
      </c>
      <c r="L10" s="64" t="s">
        <v>21</v>
      </c>
      <c r="M10" s="64" t="s">
        <v>23</v>
      </c>
      <c r="N10" s="64" t="s">
        <v>22</v>
      </c>
      <c r="O10" s="42" t="s">
        <v>62</v>
      </c>
      <c r="P10" s="264" t="s">
        <v>552</v>
      </c>
      <c r="Q10" s="264" t="s">
        <v>553</v>
      </c>
    </row>
    <row r="11" spans="1:18" s="74" customFormat="1" ht="12.75" customHeight="1" x14ac:dyDescent="0.25">
      <c r="A11" s="73">
        <v>1</v>
      </c>
      <c r="B11" s="54">
        <v>2</v>
      </c>
      <c r="C11" s="66">
        <v>3</v>
      </c>
      <c r="D11" s="68">
        <v>4</v>
      </c>
      <c r="E11" s="68">
        <v>5</v>
      </c>
      <c r="F11" s="68">
        <v>6</v>
      </c>
      <c r="G11" s="66">
        <v>7</v>
      </c>
      <c r="H11" s="68">
        <v>8</v>
      </c>
      <c r="I11" s="68">
        <v>9</v>
      </c>
      <c r="J11" s="66">
        <v>10</v>
      </c>
      <c r="K11" s="68">
        <v>11</v>
      </c>
      <c r="L11" s="68">
        <v>12</v>
      </c>
      <c r="M11" s="66">
        <v>13</v>
      </c>
      <c r="N11" s="68">
        <v>14</v>
      </c>
      <c r="O11" s="68">
        <v>15</v>
      </c>
      <c r="P11" s="68">
        <v>16</v>
      </c>
      <c r="Q11" s="68">
        <v>17</v>
      </c>
    </row>
    <row r="12" spans="1:18" ht="115.5" x14ac:dyDescent="0.25">
      <c r="A12" s="255" t="s">
        <v>12</v>
      </c>
      <c r="B12" s="3" t="s">
        <v>560</v>
      </c>
      <c r="C12" s="255"/>
      <c r="D12" s="255"/>
      <c r="E12" s="255"/>
      <c r="F12" s="26"/>
      <c r="G12" s="8"/>
      <c r="H12" s="255" t="str">
        <f>A12</f>
        <v>I</v>
      </c>
      <c r="I12" s="3" t="str">
        <f>B12</f>
        <v>Организация   и   осуществление   транспортного   обслуживания должностных   лиц,  государственных  органов  и  государственных  учреждений, органов местного самоуправления</v>
      </c>
      <c r="J12" s="53"/>
      <c r="K12" s="11"/>
      <c r="L12" s="11"/>
      <c r="M12" s="26"/>
      <c r="N12" s="83"/>
      <c r="O12" s="83"/>
      <c r="P12" s="255"/>
      <c r="Q12" s="382" t="s">
        <v>559</v>
      </c>
    </row>
    <row r="13" spans="1:18" ht="56.25" customHeight="1" x14ac:dyDescent="0.25">
      <c r="A13" s="53" t="s">
        <v>7</v>
      </c>
      <c r="B13" s="2" t="s">
        <v>287</v>
      </c>
      <c r="C13" s="53" t="s">
        <v>25</v>
      </c>
      <c r="D13" s="53">
        <v>100</v>
      </c>
      <c r="E13" s="53">
        <v>100.45</v>
      </c>
      <c r="F13" s="38">
        <v>100</v>
      </c>
      <c r="G13" s="53"/>
      <c r="H13" s="53" t="s">
        <v>7</v>
      </c>
      <c r="I13" s="2" t="s">
        <v>289</v>
      </c>
      <c r="J13" s="53" t="s">
        <v>280</v>
      </c>
      <c r="K13" s="13">
        <v>265054.75</v>
      </c>
      <c r="L13" s="13">
        <v>266260.25</v>
      </c>
      <c r="M13" s="38">
        <f>L13/K13*100</f>
        <v>100.45481169456498</v>
      </c>
      <c r="N13" s="91"/>
      <c r="O13" s="27"/>
      <c r="P13" s="12"/>
      <c r="Q13" s="383"/>
    </row>
    <row r="14" spans="1:18" ht="74.25" customHeight="1" x14ac:dyDescent="0.25">
      <c r="A14" s="53" t="s">
        <v>8</v>
      </c>
      <c r="B14" s="2" t="s">
        <v>26</v>
      </c>
      <c r="C14" s="53" t="s">
        <v>561</v>
      </c>
      <c r="D14" s="53">
        <v>0</v>
      </c>
      <c r="E14" s="53">
        <v>0</v>
      </c>
      <c r="F14" s="38">
        <v>100</v>
      </c>
      <c r="G14" s="53"/>
      <c r="H14" s="53"/>
      <c r="I14" s="33"/>
      <c r="J14" s="53"/>
      <c r="K14" s="14"/>
      <c r="L14" s="14"/>
      <c r="M14" s="38"/>
      <c r="N14" s="91"/>
      <c r="O14" s="27"/>
      <c r="P14" s="12"/>
      <c r="Q14" s="383"/>
    </row>
    <row r="15" spans="1:18" ht="38.25" customHeight="1" x14ac:dyDescent="0.25">
      <c r="A15" s="282"/>
      <c r="B15" s="31" t="s">
        <v>6</v>
      </c>
      <c r="C15" s="282"/>
      <c r="D15" s="282"/>
      <c r="E15" s="282"/>
      <c r="F15" s="9"/>
      <c r="G15" s="9">
        <f>(F13+F14)/2</f>
        <v>100</v>
      </c>
      <c r="H15" s="48"/>
      <c r="I15" s="31" t="s">
        <v>6</v>
      </c>
      <c r="J15" s="48"/>
      <c r="K15" s="48"/>
      <c r="L15" s="48"/>
      <c r="M15" s="9"/>
      <c r="N15" s="9">
        <f>M13</f>
        <v>100.45481169456498</v>
      </c>
      <c r="O15" s="9">
        <f>(G15+N15)/2</f>
        <v>100.22740584728248</v>
      </c>
      <c r="P15" s="282" t="s">
        <v>559</v>
      </c>
      <c r="Q15" s="383"/>
    </row>
    <row r="16" spans="1:18" ht="61.5" customHeight="1" x14ac:dyDescent="0.25">
      <c r="A16" s="255" t="s">
        <v>13</v>
      </c>
      <c r="B16" s="3" t="s">
        <v>404</v>
      </c>
      <c r="C16" s="255"/>
      <c r="D16" s="255"/>
      <c r="E16" s="255"/>
      <c r="F16" s="26"/>
      <c r="G16" s="8"/>
      <c r="H16" s="255" t="s">
        <v>13</v>
      </c>
      <c r="I16" s="3" t="str">
        <f>B16</f>
        <v>Уборка территории и аналогичная деятельность</v>
      </c>
      <c r="J16" s="53"/>
      <c r="K16" s="13"/>
      <c r="L16" s="13"/>
      <c r="M16" s="26"/>
      <c r="N16" s="83"/>
      <c r="O16" s="83"/>
      <c r="P16" s="255"/>
      <c r="Q16" s="383"/>
    </row>
    <row r="17" spans="1:17" ht="53.25" customHeight="1" x14ac:dyDescent="0.25">
      <c r="A17" s="53" t="s">
        <v>14</v>
      </c>
      <c r="B17" s="2" t="s">
        <v>290</v>
      </c>
      <c r="C17" s="53" t="s">
        <v>25</v>
      </c>
      <c r="D17" s="53" t="s">
        <v>405</v>
      </c>
      <c r="E17" s="53">
        <v>75.55</v>
      </c>
      <c r="F17" s="38">
        <v>100</v>
      </c>
      <c r="G17" s="53"/>
      <c r="H17" s="53" t="s">
        <v>14</v>
      </c>
      <c r="I17" s="2" t="s">
        <v>292</v>
      </c>
      <c r="J17" s="53" t="s">
        <v>293</v>
      </c>
      <c r="K17" s="13">
        <v>9831446</v>
      </c>
      <c r="L17" s="13">
        <v>10610732.939999999</v>
      </c>
      <c r="M17" s="38">
        <f t="shared" ref="M17" si="0">L17/K17*100</f>
        <v>107.92647327768468</v>
      </c>
      <c r="N17" s="91"/>
      <c r="O17" s="27"/>
      <c r="P17" s="12"/>
      <c r="Q17" s="383"/>
    </row>
    <row r="18" spans="1:17" ht="72" customHeight="1" x14ac:dyDescent="0.25">
      <c r="A18" s="53" t="s">
        <v>15</v>
      </c>
      <c r="B18" s="2" t="s">
        <v>291</v>
      </c>
      <c r="C18" s="10" t="s">
        <v>25</v>
      </c>
      <c r="D18" s="53" t="s">
        <v>406</v>
      </c>
      <c r="E18" s="53">
        <v>40.29</v>
      </c>
      <c r="F18" s="38">
        <v>100</v>
      </c>
      <c r="G18" s="53"/>
      <c r="H18" s="53"/>
      <c r="I18" s="2"/>
      <c r="J18" s="53"/>
      <c r="K18" s="13"/>
      <c r="L18" s="13"/>
      <c r="M18" s="38"/>
      <c r="N18" s="91"/>
      <c r="O18" s="27"/>
      <c r="P18" s="12"/>
      <c r="Q18" s="383"/>
    </row>
    <row r="19" spans="1:17" ht="83.25" customHeight="1" x14ac:dyDescent="0.25">
      <c r="A19" s="259" t="s">
        <v>27</v>
      </c>
      <c r="B19" s="260" t="s">
        <v>26</v>
      </c>
      <c r="C19" s="259" t="s">
        <v>288</v>
      </c>
      <c r="D19" s="259">
        <v>0</v>
      </c>
      <c r="E19" s="259">
        <v>0</v>
      </c>
      <c r="F19" s="38">
        <v>100</v>
      </c>
      <c r="G19" s="53"/>
      <c r="H19" s="53"/>
      <c r="I19" s="33"/>
      <c r="J19" s="27"/>
      <c r="K19" s="14"/>
      <c r="L19" s="14"/>
      <c r="M19" s="38"/>
      <c r="N19" s="91"/>
      <c r="O19" s="27"/>
      <c r="P19" s="12"/>
      <c r="Q19" s="383"/>
    </row>
    <row r="20" spans="1:17" ht="38.25" customHeight="1" x14ac:dyDescent="0.25">
      <c r="A20" s="263"/>
      <c r="B20" s="288" t="s">
        <v>6</v>
      </c>
      <c r="C20" s="263"/>
      <c r="D20" s="263"/>
      <c r="E20" s="263"/>
      <c r="F20" s="289"/>
      <c r="G20" s="289">
        <f>(F17+F18+F19)/3</f>
        <v>100</v>
      </c>
      <c r="H20" s="290"/>
      <c r="I20" s="288" t="s">
        <v>6</v>
      </c>
      <c r="J20" s="290"/>
      <c r="K20" s="290"/>
      <c r="L20" s="290"/>
      <c r="M20" s="289"/>
      <c r="N20" s="289">
        <f>M17</f>
        <v>107.92647327768468</v>
      </c>
      <c r="O20" s="76">
        <f>(G20+N20)/2</f>
        <v>103.96323663884235</v>
      </c>
      <c r="P20" s="269" t="s">
        <v>559</v>
      </c>
      <c r="Q20" s="383"/>
    </row>
    <row r="21" spans="1:17" ht="16.5" x14ac:dyDescent="0.25">
      <c r="A21" s="84"/>
      <c r="B21" s="85"/>
      <c r="C21" s="84"/>
      <c r="D21" s="84"/>
      <c r="E21" s="84"/>
      <c r="F21" s="84"/>
      <c r="G21" s="84"/>
      <c r="H21" s="84"/>
      <c r="I21" s="85"/>
      <c r="J21" s="84"/>
      <c r="K21" s="84"/>
      <c r="L21" s="84"/>
      <c r="M21" s="86"/>
      <c r="N21" s="84"/>
      <c r="O21" s="84"/>
      <c r="P21" s="84"/>
      <c r="Q21" s="291"/>
    </row>
    <row r="22" spans="1:17" ht="16.5" x14ac:dyDescent="0.25">
      <c r="A22" s="84"/>
      <c r="B22" s="85"/>
      <c r="C22" s="84"/>
      <c r="D22" s="84"/>
      <c r="E22" s="84"/>
      <c r="F22" s="84"/>
      <c r="G22" s="84"/>
      <c r="H22" s="84"/>
      <c r="I22" s="85"/>
      <c r="J22" s="84"/>
      <c r="K22" s="84"/>
      <c r="L22" s="84"/>
      <c r="M22" s="84"/>
      <c r="N22" s="84"/>
      <c r="O22" s="84"/>
      <c r="P22" s="84"/>
      <c r="Q22" s="291"/>
    </row>
    <row r="23" spans="1:17" ht="16.5" x14ac:dyDescent="0.25">
      <c r="A23" s="84"/>
      <c r="B23" s="85"/>
      <c r="C23" s="84"/>
      <c r="D23" s="84"/>
      <c r="E23" s="84"/>
      <c r="F23" s="84"/>
      <c r="G23" s="84"/>
      <c r="H23" s="84"/>
      <c r="I23" s="85"/>
      <c r="J23" s="84"/>
      <c r="K23" s="84"/>
      <c r="L23" s="84"/>
      <c r="M23" s="84"/>
      <c r="N23" s="84"/>
      <c r="O23" s="84"/>
      <c r="P23" s="84"/>
      <c r="Q23" s="291"/>
    </row>
    <row r="24" spans="1:17" ht="16.5" x14ac:dyDescent="0.25">
      <c r="A24" s="84"/>
      <c r="B24" s="85"/>
      <c r="C24" s="84"/>
      <c r="D24" s="84"/>
      <c r="E24" s="84"/>
      <c r="F24" s="84"/>
      <c r="G24" s="84"/>
      <c r="H24" s="84"/>
      <c r="I24" s="85"/>
      <c r="J24" s="84"/>
      <c r="K24" s="84"/>
      <c r="L24" s="84"/>
      <c r="M24" s="84"/>
      <c r="N24" s="84"/>
      <c r="O24" s="84"/>
      <c r="P24" s="84"/>
      <c r="Q24" s="101"/>
    </row>
    <row r="25" spans="1:17" x14ac:dyDescent="0.25">
      <c r="A25" s="84"/>
      <c r="B25" s="85"/>
      <c r="C25" s="84"/>
      <c r="D25" s="84"/>
      <c r="E25" s="84"/>
      <c r="F25" s="84"/>
      <c r="G25" s="84"/>
      <c r="H25" s="84"/>
      <c r="I25" s="85"/>
      <c r="J25" s="84"/>
      <c r="K25" s="84"/>
      <c r="L25" s="84"/>
      <c r="M25" s="84"/>
      <c r="N25" s="84"/>
      <c r="O25" s="84"/>
      <c r="P25" s="84"/>
      <c r="Q25" s="75"/>
    </row>
  </sheetData>
  <mergeCells count="10">
    <mergeCell ref="O9:Q9"/>
    <mergeCell ref="Q12:Q20"/>
    <mergeCell ref="B2:Q2"/>
    <mergeCell ref="B3:Q3"/>
    <mergeCell ref="B4:Q4"/>
    <mergeCell ref="B5:Q5"/>
    <mergeCell ref="B6:Q6"/>
    <mergeCell ref="B8:Q8"/>
    <mergeCell ref="B9:G9"/>
    <mergeCell ref="H9:N9"/>
  </mergeCells>
  <printOptions horizontalCentered="1"/>
  <pageMargins left="0.11811023622047245" right="0.31496062992125984" top="0.35433070866141736" bottom="0.15748031496062992" header="0.31496062992125984" footer="0.31496062992125984"/>
  <pageSetup paperSize="9" scale="45" fitToHeight="0" orientation="landscape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43"/>
  <sheetViews>
    <sheetView view="pageBreakPreview" zoomScale="60" zoomScaleNormal="100" zoomScaleSheetLayoutView="50" workbookViewId="0">
      <pane xSplit="1" ySplit="11" topLeftCell="B12" activePane="bottomRight" state="frozen"/>
      <selection pane="topRight" activeCell="C1" sqref="C1"/>
      <selection pane="bottomLeft" activeCell="A12" sqref="A12"/>
      <selection pane="bottomRight" activeCell="I11" sqref="I11"/>
    </sheetView>
  </sheetViews>
  <sheetFormatPr defaultRowHeight="16.5" x14ac:dyDescent="0.25"/>
  <cols>
    <col min="1" max="1" width="10.42578125" style="46" bestFit="1" customWidth="1"/>
    <col min="2" max="2" width="38.140625" style="47" customWidth="1"/>
    <col min="3" max="3" width="18.85546875" style="46" customWidth="1"/>
    <col min="4" max="7" width="12.140625" style="46" customWidth="1"/>
    <col min="8" max="8" width="12.5703125" style="46" customWidth="1"/>
    <col min="9" max="9" width="40.7109375" style="47" customWidth="1"/>
    <col min="10" max="10" width="16.5703125" style="46" customWidth="1"/>
    <col min="11" max="12" width="14.5703125" style="46" customWidth="1"/>
    <col min="13" max="13" width="12.5703125" style="46" customWidth="1"/>
    <col min="14" max="14" width="14.85546875" style="46" customWidth="1"/>
    <col min="15" max="15" width="17.85546875" style="46" customWidth="1"/>
    <col min="16" max="16" width="33.5703125" style="46" customWidth="1"/>
    <col min="17" max="17" width="32.28515625" customWidth="1"/>
  </cols>
  <sheetData>
    <row r="1" spans="1:17" x14ac:dyDescent="0.25">
      <c r="A1" s="39"/>
      <c r="B1" s="40"/>
      <c r="C1" s="330"/>
      <c r="D1" s="41"/>
      <c r="E1" s="41"/>
      <c r="F1" s="41"/>
      <c r="G1" s="39"/>
      <c r="H1" s="39"/>
      <c r="I1" s="40"/>
      <c r="J1" s="39"/>
      <c r="K1" s="39"/>
      <c r="L1" s="39"/>
      <c r="M1" s="39"/>
      <c r="N1" s="39"/>
      <c r="O1" s="39"/>
      <c r="P1" s="39"/>
    </row>
    <row r="2" spans="1:17" ht="40.5" customHeight="1" x14ac:dyDescent="0.25">
      <c r="A2" s="390" t="s">
        <v>0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</row>
    <row r="3" spans="1:17" ht="20.25" customHeight="1" x14ac:dyDescent="0.25">
      <c r="A3" s="390" t="s">
        <v>312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</row>
    <row r="4" spans="1:17" ht="24" customHeight="1" x14ac:dyDescent="0.25">
      <c r="A4" s="391" t="s">
        <v>74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</row>
    <row r="5" spans="1:17" ht="16.5" customHeight="1" x14ac:dyDescent="0.25">
      <c r="A5" s="390" t="s">
        <v>33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</row>
    <row r="6" spans="1:17" ht="20.25" x14ac:dyDescent="0.25">
      <c r="A6" s="390" t="s">
        <v>551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</row>
    <row r="7" spans="1:17" x14ac:dyDescent="0.25">
      <c r="A7" s="329"/>
      <c r="B7" s="29"/>
      <c r="C7" s="329"/>
      <c r="D7" s="24"/>
      <c r="E7" s="329"/>
      <c r="F7" s="329"/>
      <c r="G7" s="329"/>
      <c r="H7" s="329"/>
      <c r="I7" s="29"/>
      <c r="J7" s="329"/>
      <c r="K7" s="329"/>
      <c r="L7" s="329"/>
      <c r="M7" s="329"/>
      <c r="N7" s="329"/>
      <c r="O7" s="329"/>
      <c r="P7" s="39"/>
    </row>
    <row r="8" spans="1:17" ht="16.5" customHeight="1" x14ac:dyDescent="0.25">
      <c r="A8" s="485"/>
      <c r="B8" s="387" t="s">
        <v>2</v>
      </c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</row>
    <row r="9" spans="1:17" x14ac:dyDescent="0.25">
      <c r="A9" s="484"/>
      <c r="B9" s="387" t="s">
        <v>70</v>
      </c>
      <c r="C9" s="387"/>
      <c r="D9" s="387"/>
      <c r="E9" s="387"/>
      <c r="F9" s="387"/>
      <c r="G9" s="387"/>
      <c r="H9" s="387" t="s">
        <v>71</v>
      </c>
      <c r="I9" s="389"/>
      <c r="J9" s="389"/>
      <c r="K9" s="389"/>
      <c r="L9" s="389"/>
      <c r="M9" s="389"/>
      <c r="N9" s="389"/>
      <c r="O9" s="387" t="s">
        <v>24</v>
      </c>
      <c r="P9" s="387"/>
      <c r="Q9" s="388"/>
    </row>
    <row r="10" spans="1:17" ht="44.25" customHeight="1" x14ac:dyDescent="0.25">
      <c r="A10" s="328" t="s">
        <v>1</v>
      </c>
      <c r="B10" s="3" t="s">
        <v>5</v>
      </c>
      <c r="C10" s="328" t="s">
        <v>11</v>
      </c>
      <c r="D10" s="42" t="s">
        <v>54</v>
      </c>
      <c r="E10" s="42" t="s">
        <v>55</v>
      </c>
      <c r="F10" s="42" t="s">
        <v>56</v>
      </c>
      <c r="G10" s="42" t="s">
        <v>57</v>
      </c>
      <c r="H10" s="328" t="s">
        <v>1</v>
      </c>
      <c r="I10" s="3" t="s">
        <v>5</v>
      </c>
      <c r="J10" s="328" t="s">
        <v>11</v>
      </c>
      <c r="K10" s="42" t="s">
        <v>58</v>
      </c>
      <c r="L10" s="42" t="s">
        <v>59</v>
      </c>
      <c r="M10" s="42" t="s">
        <v>60</v>
      </c>
      <c r="N10" s="42" t="s">
        <v>61</v>
      </c>
      <c r="O10" s="42" t="s">
        <v>62</v>
      </c>
      <c r="P10" s="328" t="s">
        <v>552</v>
      </c>
      <c r="Q10" s="328" t="s">
        <v>553</v>
      </c>
    </row>
    <row r="11" spans="1:17" s="65" customFormat="1" x14ac:dyDescent="0.2">
      <c r="A11" s="53">
        <v>1</v>
      </c>
      <c r="B11" s="89">
        <v>2</v>
      </c>
      <c r="C11" s="53">
        <v>3</v>
      </c>
      <c r="D11" s="89">
        <v>4</v>
      </c>
      <c r="E11" s="53">
        <v>5</v>
      </c>
      <c r="F11" s="89">
        <v>6</v>
      </c>
      <c r="G11" s="53">
        <v>7</v>
      </c>
      <c r="H11" s="89">
        <v>8</v>
      </c>
      <c r="I11" s="53">
        <v>9</v>
      </c>
      <c r="J11" s="89">
        <v>10</v>
      </c>
      <c r="K11" s="53">
        <v>11</v>
      </c>
      <c r="L11" s="89">
        <v>12</v>
      </c>
      <c r="M11" s="53">
        <v>13</v>
      </c>
      <c r="N11" s="89">
        <v>14</v>
      </c>
      <c r="O11" s="53">
        <v>15</v>
      </c>
      <c r="P11" s="89">
        <v>16</v>
      </c>
      <c r="Q11" s="89">
        <v>17</v>
      </c>
    </row>
    <row r="12" spans="1:17" ht="132" customHeight="1" x14ac:dyDescent="0.25">
      <c r="A12" s="328" t="s">
        <v>12</v>
      </c>
      <c r="B12" s="3" t="s">
        <v>502</v>
      </c>
      <c r="C12" s="328"/>
      <c r="D12" s="19"/>
      <c r="E12" s="19"/>
      <c r="F12" s="334"/>
      <c r="G12" s="8"/>
      <c r="H12" s="328" t="str">
        <f>A12</f>
        <v>I</v>
      </c>
      <c r="I12" s="3" t="str">
        <f>B12</f>
        <v>Организация мероприятий, направленных на профилактику асоциального поведения подростков и молодежи, поддержка детей и молодежи, находящейся в социально-опасном положении</v>
      </c>
      <c r="J12" s="53"/>
      <c r="K12" s="11"/>
      <c r="L12" s="11"/>
      <c r="M12" s="334"/>
      <c r="N12" s="44"/>
      <c r="O12" s="26"/>
      <c r="P12" s="328"/>
      <c r="Q12" s="395" t="s">
        <v>459</v>
      </c>
    </row>
    <row r="13" spans="1:17" ht="33" x14ac:dyDescent="0.25">
      <c r="A13" s="17" t="s">
        <v>7</v>
      </c>
      <c r="B13" s="2" t="s">
        <v>461</v>
      </c>
      <c r="C13" s="53" t="s">
        <v>38</v>
      </c>
      <c r="D13" s="375">
        <v>600</v>
      </c>
      <c r="E13" s="20">
        <v>602</v>
      </c>
      <c r="F13" s="335">
        <v>100</v>
      </c>
      <c r="G13" s="8"/>
      <c r="H13" s="17" t="s">
        <v>7</v>
      </c>
      <c r="I13" s="2" t="s">
        <v>40</v>
      </c>
      <c r="J13" s="53" t="s">
        <v>41</v>
      </c>
      <c r="K13" s="53">
        <v>96</v>
      </c>
      <c r="L13" s="53">
        <v>96</v>
      </c>
      <c r="M13" s="335">
        <f>(L13/K13)*100</f>
        <v>100</v>
      </c>
      <c r="N13" s="44"/>
      <c r="O13" s="26"/>
      <c r="P13" s="45"/>
      <c r="Q13" s="395"/>
    </row>
    <row r="14" spans="1:17" ht="49.5" x14ac:dyDescent="0.25">
      <c r="A14" s="17" t="s">
        <v>8</v>
      </c>
      <c r="B14" s="2" t="s">
        <v>462</v>
      </c>
      <c r="C14" s="53" t="s">
        <v>25</v>
      </c>
      <c r="D14" s="20">
        <v>100</v>
      </c>
      <c r="E14" s="20">
        <v>100</v>
      </c>
      <c r="F14" s="335">
        <f>(E14/D14)*100</f>
        <v>100</v>
      </c>
      <c r="G14" s="8"/>
      <c r="H14" s="17"/>
      <c r="I14" s="2"/>
      <c r="J14" s="53"/>
      <c r="K14" s="53"/>
      <c r="L14" s="53"/>
      <c r="M14" s="335"/>
      <c r="N14" s="44"/>
      <c r="O14" s="26"/>
      <c r="P14" s="45"/>
      <c r="Q14" s="395"/>
    </row>
    <row r="15" spans="1:17" ht="49.5" x14ac:dyDescent="0.25">
      <c r="A15" s="17" t="s">
        <v>9</v>
      </c>
      <c r="B15" s="2" t="s">
        <v>286</v>
      </c>
      <c r="C15" s="53" t="s">
        <v>38</v>
      </c>
      <c r="D15" s="20">
        <v>9</v>
      </c>
      <c r="E15" s="20">
        <v>9</v>
      </c>
      <c r="F15" s="335">
        <f>(E15/D15)*100</f>
        <v>100</v>
      </c>
      <c r="G15" s="8"/>
      <c r="H15" s="17"/>
      <c r="I15" s="2"/>
      <c r="J15" s="53"/>
      <c r="K15" s="53"/>
      <c r="L15" s="53"/>
      <c r="M15" s="335"/>
      <c r="N15" s="44"/>
      <c r="O15" s="26"/>
      <c r="P15" s="45"/>
      <c r="Q15" s="395"/>
    </row>
    <row r="16" spans="1:17" ht="46.5" customHeight="1" x14ac:dyDescent="0.25">
      <c r="A16" s="17"/>
      <c r="B16" s="31" t="s">
        <v>6</v>
      </c>
      <c r="C16" s="337"/>
      <c r="D16" s="337"/>
      <c r="E16" s="337"/>
      <c r="F16" s="9"/>
      <c r="G16" s="9">
        <f>(F14+F15+F13)/3</f>
        <v>100</v>
      </c>
      <c r="H16" s="48"/>
      <c r="I16" s="31" t="s">
        <v>6</v>
      </c>
      <c r="J16" s="48"/>
      <c r="K16" s="48"/>
      <c r="L16" s="48"/>
      <c r="M16" s="9"/>
      <c r="N16" s="9">
        <f>M13</f>
        <v>100</v>
      </c>
      <c r="O16" s="9">
        <f>(G16+N16)/2</f>
        <v>100</v>
      </c>
      <c r="P16" s="337" t="s">
        <v>559</v>
      </c>
      <c r="Q16" s="395"/>
    </row>
    <row r="17" spans="1:17" ht="210.75" customHeight="1" x14ac:dyDescent="0.25">
      <c r="A17" s="328" t="s">
        <v>13</v>
      </c>
      <c r="B17" s="3" t="s">
        <v>281</v>
      </c>
      <c r="C17" s="328"/>
      <c r="D17" s="19"/>
      <c r="E17" s="19"/>
      <c r="F17" s="334"/>
      <c r="G17" s="8"/>
      <c r="H17" s="328" t="str">
        <f>A17</f>
        <v>II</v>
      </c>
      <c r="I17" s="3" t="str">
        <f>B17</f>
        <v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v>
      </c>
      <c r="J17" s="53"/>
      <c r="K17" s="11"/>
      <c r="L17" s="11"/>
      <c r="M17" s="334"/>
      <c r="N17" s="44"/>
      <c r="O17" s="26"/>
      <c r="P17" s="328"/>
      <c r="Q17" s="395"/>
    </row>
    <row r="18" spans="1:17" ht="33" x14ac:dyDescent="0.25">
      <c r="A18" s="17" t="s">
        <v>14</v>
      </c>
      <c r="B18" s="2" t="s">
        <v>392</v>
      </c>
      <c r="C18" s="53" t="s">
        <v>38</v>
      </c>
      <c r="D18" s="375">
        <v>1200</v>
      </c>
      <c r="E18" s="20">
        <v>3000</v>
      </c>
      <c r="F18" s="335">
        <v>100</v>
      </c>
      <c r="G18" s="8"/>
      <c r="H18" s="17" t="str">
        <f>A18</f>
        <v>2.1.</v>
      </c>
      <c r="I18" s="2" t="s">
        <v>40</v>
      </c>
      <c r="J18" s="53" t="s">
        <v>41</v>
      </c>
      <c r="K18" s="53">
        <v>24</v>
      </c>
      <c r="L18" s="53">
        <v>48</v>
      </c>
      <c r="M18" s="335">
        <v>110</v>
      </c>
      <c r="N18" s="44"/>
      <c r="O18" s="26"/>
      <c r="P18" s="45"/>
      <c r="Q18" s="395"/>
    </row>
    <row r="19" spans="1:17" ht="49.5" x14ac:dyDescent="0.25">
      <c r="A19" s="17" t="s">
        <v>15</v>
      </c>
      <c r="B19" s="2" t="s">
        <v>462</v>
      </c>
      <c r="C19" s="53" t="s">
        <v>25</v>
      </c>
      <c r="D19" s="20">
        <v>100</v>
      </c>
      <c r="E19" s="20">
        <v>100</v>
      </c>
      <c r="F19" s="335">
        <f>(E19/D19)*100</f>
        <v>100</v>
      </c>
      <c r="G19" s="8"/>
      <c r="H19" s="17"/>
      <c r="I19" s="2"/>
      <c r="J19" s="53"/>
      <c r="K19" s="53"/>
      <c r="L19" s="53"/>
      <c r="M19" s="335"/>
      <c r="N19" s="44"/>
      <c r="O19" s="26"/>
      <c r="P19" s="45"/>
      <c r="Q19" s="395"/>
    </row>
    <row r="20" spans="1:17" ht="43.5" customHeight="1" x14ac:dyDescent="0.25">
      <c r="A20" s="17"/>
      <c r="B20" s="34" t="s">
        <v>6</v>
      </c>
      <c r="C20" s="331"/>
      <c r="D20" s="331"/>
      <c r="E20" s="331"/>
      <c r="F20" s="16"/>
      <c r="G20" s="16">
        <f>(F18+F19)/2</f>
        <v>100</v>
      </c>
      <c r="H20" s="15"/>
      <c r="I20" s="34" t="s">
        <v>6</v>
      </c>
      <c r="J20" s="15"/>
      <c r="K20" s="15"/>
      <c r="L20" s="15"/>
      <c r="M20" s="16"/>
      <c r="N20" s="16">
        <f>M18</f>
        <v>110</v>
      </c>
      <c r="O20" s="16">
        <f>(G20+N20)/2</f>
        <v>105</v>
      </c>
      <c r="P20" s="337" t="s">
        <v>559</v>
      </c>
      <c r="Q20" s="395"/>
    </row>
    <row r="21" spans="1:17" ht="175.5" customHeight="1" x14ac:dyDescent="0.25">
      <c r="A21" s="328" t="s">
        <v>28</v>
      </c>
      <c r="B21" s="3" t="s">
        <v>282</v>
      </c>
      <c r="C21" s="328"/>
      <c r="D21" s="19"/>
      <c r="E21" s="19"/>
      <c r="F21" s="334"/>
      <c r="G21" s="8"/>
      <c r="H21" s="328" t="str">
        <f>A21</f>
        <v>III</v>
      </c>
      <c r="I21" s="3" t="str">
        <f>B21</f>
        <v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v>
      </c>
      <c r="J21" s="53"/>
      <c r="K21" s="53"/>
      <c r="L21" s="53"/>
      <c r="M21" s="334"/>
      <c r="N21" s="44"/>
      <c r="O21" s="26"/>
      <c r="P21" s="328"/>
      <c r="Q21" s="395"/>
    </row>
    <row r="22" spans="1:17" ht="33" x14ac:dyDescent="0.25">
      <c r="A22" s="17" t="s">
        <v>29</v>
      </c>
      <c r="B22" s="2" t="s">
        <v>463</v>
      </c>
      <c r="C22" s="53" t="s">
        <v>38</v>
      </c>
      <c r="D22" s="375">
        <v>4000</v>
      </c>
      <c r="E22" s="20">
        <v>4020</v>
      </c>
      <c r="F22" s="335">
        <v>100</v>
      </c>
      <c r="G22" s="8"/>
      <c r="H22" s="23" t="s">
        <v>143</v>
      </c>
      <c r="I22" s="2" t="s">
        <v>40</v>
      </c>
      <c r="J22" s="53" t="s">
        <v>41</v>
      </c>
      <c r="K22" s="53">
        <v>48</v>
      </c>
      <c r="L22" s="53">
        <v>48</v>
      </c>
      <c r="M22" s="335">
        <f>(L22/K22)*100</f>
        <v>100</v>
      </c>
      <c r="N22" s="44"/>
      <c r="O22" s="26"/>
      <c r="P22" s="45"/>
      <c r="Q22" s="395"/>
    </row>
    <row r="23" spans="1:17" ht="33" x14ac:dyDescent="0.25">
      <c r="A23" s="17" t="s">
        <v>30</v>
      </c>
      <c r="B23" s="2" t="s">
        <v>464</v>
      </c>
      <c r="C23" s="53" t="s">
        <v>25</v>
      </c>
      <c r="D23" s="20">
        <v>100</v>
      </c>
      <c r="E23" s="20">
        <v>100</v>
      </c>
      <c r="F23" s="335">
        <v>100</v>
      </c>
      <c r="G23" s="8"/>
      <c r="H23" s="23"/>
      <c r="I23" s="2"/>
      <c r="J23" s="53"/>
      <c r="K23" s="53"/>
      <c r="L23" s="53"/>
      <c r="M23" s="335"/>
      <c r="N23" s="44"/>
      <c r="O23" s="26"/>
      <c r="P23" s="45"/>
      <c r="Q23" s="395"/>
    </row>
    <row r="24" spans="1:17" ht="49.5" x14ac:dyDescent="0.25">
      <c r="A24" s="17" t="s">
        <v>52</v>
      </c>
      <c r="B24" s="2" t="s">
        <v>462</v>
      </c>
      <c r="C24" s="53" t="s">
        <v>25</v>
      </c>
      <c r="D24" s="20">
        <v>100</v>
      </c>
      <c r="E24" s="20">
        <v>100</v>
      </c>
      <c r="F24" s="335">
        <f>(E24/D24)*100</f>
        <v>100</v>
      </c>
      <c r="G24" s="8"/>
      <c r="H24" s="23"/>
      <c r="I24" s="2"/>
      <c r="J24" s="53"/>
      <c r="K24" s="53"/>
      <c r="L24" s="53"/>
      <c r="M24" s="335"/>
      <c r="N24" s="44"/>
      <c r="O24" s="26"/>
      <c r="P24" s="45"/>
      <c r="Q24" s="395"/>
    </row>
    <row r="25" spans="1:17" ht="48.75" customHeight="1" x14ac:dyDescent="0.25">
      <c r="A25" s="17"/>
      <c r="B25" s="34" t="s">
        <v>6</v>
      </c>
      <c r="C25" s="331"/>
      <c r="D25" s="331"/>
      <c r="E25" s="331"/>
      <c r="F25" s="16"/>
      <c r="G25" s="16">
        <f>(F23+F24+F22)/3</f>
        <v>100</v>
      </c>
      <c r="H25" s="15"/>
      <c r="I25" s="34" t="s">
        <v>6</v>
      </c>
      <c r="J25" s="15"/>
      <c r="K25" s="15"/>
      <c r="L25" s="15"/>
      <c r="M25" s="16"/>
      <c r="N25" s="16">
        <f>M22</f>
        <v>100</v>
      </c>
      <c r="O25" s="16">
        <f>(G25+N25)/2</f>
        <v>100</v>
      </c>
      <c r="P25" s="337" t="s">
        <v>559</v>
      </c>
      <c r="Q25" s="395"/>
    </row>
    <row r="26" spans="1:17" s="18" customFormat="1" ht="188.25" customHeight="1" x14ac:dyDescent="0.25">
      <c r="A26" s="328" t="s">
        <v>42</v>
      </c>
      <c r="B26" s="3" t="s">
        <v>283</v>
      </c>
      <c r="C26" s="328"/>
      <c r="D26" s="19"/>
      <c r="E26" s="19"/>
      <c r="F26" s="334"/>
      <c r="G26" s="8"/>
      <c r="H26" s="328" t="str">
        <f>A26</f>
        <v>IV</v>
      </c>
      <c r="I26" s="3" t="str">
        <f>B26</f>
        <v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v>
      </c>
      <c r="J26" s="53"/>
      <c r="K26" s="53"/>
      <c r="L26" s="53"/>
      <c r="M26" s="334"/>
      <c r="N26" s="44"/>
      <c r="O26" s="26"/>
      <c r="P26" s="328"/>
      <c r="Q26" s="395"/>
    </row>
    <row r="27" spans="1:17" ht="33" x14ac:dyDescent="0.25">
      <c r="A27" s="17" t="s">
        <v>43</v>
      </c>
      <c r="B27" s="2" t="s">
        <v>463</v>
      </c>
      <c r="C27" s="53" t="s">
        <v>38</v>
      </c>
      <c r="D27" s="375">
        <v>2500</v>
      </c>
      <c r="E27" s="20">
        <v>3300</v>
      </c>
      <c r="F27" s="335">
        <v>100</v>
      </c>
      <c r="G27" s="8"/>
      <c r="H27" s="17" t="s">
        <v>394</v>
      </c>
      <c r="I27" s="2" t="s">
        <v>40</v>
      </c>
      <c r="J27" s="53" t="s">
        <v>41</v>
      </c>
      <c r="K27" s="53">
        <v>57</v>
      </c>
      <c r="L27" s="53">
        <v>60</v>
      </c>
      <c r="M27" s="335">
        <f>(L27/K27)*100</f>
        <v>105.26315789473684</v>
      </c>
      <c r="N27" s="44"/>
      <c r="O27" s="26"/>
      <c r="P27" s="45"/>
      <c r="Q27" s="395"/>
    </row>
    <row r="28" spans="1:17" ht="49.5" x14ac:dyDescent="0.25">
      <c r="A28" s="17" t="s">
        <v>145</v>
      </c>
      <c r="B28" s="2" t="s">
        <v>462</v>
      </c>
      <c r="C28" s="53" t="s">
        <v>25</v>
      </c>
      <c r="D28" s="20">
        <v>100</v>
      </c>
      <c r="E28" s="20">
        <v>100</v>
      </c>
      <c r="F28" s="335">
        <f>(E28/D28)*100</f>
        <v>100</v>
      </c>
      <c r="G28" s="8"/>
      <c r="H28" s="17"/>
      <c r="I28" s="2"/>
      <c r="J28" s="53"/>
      <c r="K28" s="53"/>
      <c r="L28" s="53"/>
      <c r="M28" s="335"/>
      <c r="N28" s="44"/>
      <c r="O28" s="26"/>
      <c r="P28" s="45"/>
      <c r="Q28" s="395"/>
    </row>
    <row r="29" spans="1:17" ht="46.5" customHeight="1" x14ac:dyDescent="0.25">
      <c r="A29" s="17"/>
      <c r="B29" s="34" t="s">
        <v>6</v>
      </c>
      <c r="C29" s="331"/>
      <c r="D29" s="331"/>
      <c r="E29" s="331"/>
      <c r="F29" s="16"/>
      <c r="G29" s="16">
        <f>(F27+F28)/2</f>
        <v>100</v>
      </c>
      <c r="H29" s="15"/>
      <c r="I29" s="34" t="s">
        <v>6</v>
      </c>
      <c r="J29" s="15"/>
      <c r="K29" s="15"/>
      <c r="L29" s="15"/>
      <c r="M29" s="16"/>
      <c r="N29" s="16">
        <f>M27</f>
        <v>105.26315789473684</v>
      </c>
      <c r="O29" s="16">
        <f>(G29+N29)/2</f>
        <v>102.63157894736841</v>
      </c>
      <c r="P29" s="337" t="s">
        <v>559</v>
      </c>
      <c r="Q29" s="395"/>
    </row>
    <row r="30" spans="1:17" ht="81" customHeight="1" x14ac:dyDescent="0.25">
      <c r="A30" s="328" t="s">
        <v>172</v>
      </c>
      <c r="B30" s="3" t="s">
        <v>284</v>
      </c>
      <c r="C30" s="328"/>
      <c r="D30" s="19"/>
      <c r="E30" s="20"/>
      <c r="F30" s="334"/>
      <c r="G30" s="8"/>
      <c r="H30" s="328" t="str">
        <f>A30</f>
        <v>V</v>
      </c>
      <c r="I30" s="3" t="str">
        <f>B30</f>
        <v>Организация досуга детей, подростков и молодежи 
(иная досуговая деятельность)</v>
      </c>
      <c r="J30" s="53"/>
      <c r="K30" s="53"/>
      <c r="L30" s="53"/>
      <c r="M30" s="334"/>
      <c r="N30" s="44"/>
      <c r="O30" s="26"/>
      <c r="P30" s="328"/>
      <c r="Q30" s="395"/>
    </row>
    <row r="31" spans="1:17" s="82" customFormat="1" ht="33" x14ac:dyDescent="0.25">
      <c r="A31" s="17" t="s">
        <v>173</v>
      </c>
      <c r="B31" s="2" t="s">
        <v>465</v>
      </c>
      <c r="C31" s="53" t="s">
        <v>38</v>
      </c>
      <c r="D31" s="375">
        <v>6000</v>
      </c>
      <c r="E31" s="20">
        <v>6015</v>
      </c>
      <c r="F31" s="335">
        <v>100</v>
      </c>
      <c r="G31" s="11"/>
      <c r="H31" s="53" t="str">
        <f>A31</f>
        <v>5.1.</v>
      </c>
      <c r="I31" s="2" t="s">
        <v>395</v>
      </c>
      <c r="J31" s="53" t="s">
        <v>41</v>
      </c>
      <c r="K31" s="53">
        <v>15</v>
      </c>
      <c r="L31" s="53">
        <v>50</v>
      </c>
      <c r="M31" s="335">
        <v>110</v>
      </c>
      <c r="N31" s="90"/>
      <c r="O31" s="26"/>
      <c r="P31" s="45"/>
      <c r="Q31" s="395"/>
    </row>
    <row r="32" spans="1:17" s="82" customFormat="1" ht="33" x14ac:dyDescent="0.25">
      <c r="A32" s="17" t="s">
        <v>174</v>
      </c>
      <c r="B32" s="2" t="s">
        <v>466</v>
      </c>
      <c r="C32" s="53" t="s">
        <v>41</v>
      </c>
      <c r="D32" s="20">
        <v>15</v>
      </c>
      <c r="E32" s="20">
        <v>40</v>
      </c>
      <c r="F32" s="335">
        <v>100</v>
      </c>
      <c r="G32" s="11"/>
      <c r="H32" s="53"/>
      <c r="I32" s="2"/>
      <c r="J32" s="53"/>
      <c r="K32" s="53"/>
      <c r="L32" s="53"/>
      <c r="M32" s="335"/>
      <c r="N32" s="90"/>
      <c r="O32" s="26"/>
      <c r="P32" s="45"/>
      <c r="Q32" s="395"/>
    </row>
    <row r="33" spans="1:23" s="82" customFormat="1" ht="49.5" x14ac:dyDescent="0.25">
      <c r="A33" s="17" t="s">
        <v>175</v>
      </c>
      <c r="B33" s="2" t="s">
        <v>393</v>
      </c>
      <c r="C33" s="53" t="s">
        <v>25</v>
      </c>
      <c r="D33" s="20">
        <v>100</v>
      </c>
      <c r="E33" s="11">
        <v>100</v>
      </c>
      <c r="F33" s="335">
        <f>(E33/D33)*100</f>
        <v>100</v>
      </c>
      <c r="G33" s="11"/>
      <c r="H33" s="53"/>
      <c r="I33" s="2"/>
      <c r="J33" s="53"/>
      <c r="K33" s="53"/>
      <c r="L33" s="53"/>
      <c r="M33" s="335"/>
      <c r="N33" s="90"/>
      <c r="O33" s="26"/>
      <c r="P33" s="45"/>
      <c r="Q33" s="395"/>
    </row>
    <row r="34" spans="1:23" s="82" customFormat="1" ht="41.25" customHeight="1" x14ac:dyDescent="0.25">
      <c r="A34" s="17"/>
      <c r="B34" s="34" t="s">
        <v>6</v>
      </c>
      <c r="C34" s="331"/>
      <c r="D34" s="331"/>
      <c r="E34" s="331"/>
      <c r="F34" s="16"/>
      <c r="G34" s="16">
        <f>(F32+F33+F31)/3</f>
        <v>100</v>
      </c>
      <c r="H34" s="15"/>
      <c r="I34" s="34" t="s">
        <v>6</v>
      </c>
      <c r="J34" s="15"/>
      <c r="K34" s="15"/>
      <c r="L34" s="15"/>
      <c r="M34" s="16"/>
      <c r="N34" s="16">
        <f>M31</f>
        <v>110</v>
      </c>
      <c r="O34" s="16">
        <f>(G34+N34)/2</f>
        <v>105</v>
      </c>
      <c r="P34" s="337" t="s">
        <v>559</v>
      </c>
      <c r="Q34" s="395"/>
    </row>
    <row r="35" spans="1:23" ht="81" customHeight="1" x14ac:dyDescent="0.25">
      <c r="A35" s="328" t="s">
        <v>178</v>
      </c>
      <c r="B35" s="3" t="s">
        <v>285</v>
      </c>
      <c r="C35" s="328"/>
      <c r="D35" s="19"/>
      <c r="E35" s="19"/>
      <c r="F35" s="334"/>
      <c r="G35" s="8"/>
      <c r="H35" s="328" t="str">
        <f>A35</f>
        <v>VI</v>
      </c>
      <c r="I35" s="3" t="str">
        <f>B35</f>
        <v>Организация досуга детей, подростков и молодежи (общественные объединения)</v>
      </c>
      <c r="J35" s="53"/>
      <c r="K35" s="53"/>
      <c r="L35" s="53"/>
      <c r="M35" s="334"/>
      <c r="N35" s="44"/>
      <c r="O35" s="26"/>
      <c r="P35" s="328"/>
      <c r="Q35" s="395"/>
    </row>
    <row r="36" spans="1:23" ht="33" x14ac:dyDescent="0.25">
      <c r="A36" s="17" t="s">
        <v>179</v>
      </c>
      <c r="B36" s="336" t="s">
        <v>465</v>
      </c>
      <c r="C36" s="53" t="s">
        <v>38</v>
      </c>
      <c r="D36" s="375">
        <v>1500</v>
      </c>
      <c r="E36" s="53">
        <v>1091</v>
      </c>
      <c r="F36" s="335">
        <f t="shared" ref="F36" si="0">(E36/D36)*100</f>
        <v>72.733333333333334</v>
      </c>
      <c r="G36" s="8"/>
      <c r="H36" s="52" t="str">
        <f>A36</f>
        <v>6.1.</v>
      </c>
      <c r="I36" s="336" t="s">
        <v>395</v>
      </c>
      <c r="J36" s="53" t="s">
        <v>41</v>
      </c>
      <c r="K36" s="53">
        <v>71</v>
      </c>
      <c r="L36" s="53">
        <v>72</v>
      </c>
      <c r="M36" s="335">
        <f t="shared" ref="M36" si="1">(L36/K36)*100</f>
        <v>101.40845070422534</v>
      </c>
      <c r="N36" s="44"/>
      <c r="O36" s="333"/>
      <c r="P36" s="45"/>
      <c r="Q36" s="395"/>
    </row>
    <row r="37" spans="1:23" ht="33" x14ac:dyDescent="0.25">
      <c r="A37" s="17" t="s">
        <v>180</v>
      </c>
      <c r="B37" s="336" t="s">
        <v>467</v>
      </c>
      <c r="C37" s="53" t="s">
        <v>41</v>
      </c>
      <c r="D37" s="20">
        <v>71</v>
      </c>
      <c r="E37" s="53">
        <v>72</v>
      </c>
      <c r="F37" s="335">
        <v>100</v>
      </c>
      <c r="G37" s="8"/>
      <c r="H37" s="52"/>
      <c r="I37" s="336"/>
      <c r="J37" s="53"/>
      <c r="K37" s="53"/>
      <c r="L37" s="53"/>
      <c r="M37" s="335"/>
      <c r="N37" s="44"/>
      <c r="O37" s="333"/>
      <c r="P37" s="45"/>
      <c r="Q37" s="395"/>
    </row>
    <row r="38" spans="1:23" s="75" customFormat="1" ht="49.5" x14ac:dyDescent="0.35">
      <c r="A38" s="17" t="s">
        <v>334</v>
      </c>
      <c r="B38" s="336" t="s">
        <v>468</v>
      </c>
      <c r="C38" s="53" t="s">
        <v>41</v>
      </c>
      <c r="D38" s="376">
        <v>2</v>
      </c>
      <c r="E38" s="53">
        <v>4</v>
      </c>
      <c r="F38" s="335">
        <v>100</v>
      </c>
      <c r="G38" s="8"/>
      <c r="H38" s="52"/>
      <c r="I38" s="336"/>
      <c r="J38" s="53"/>
      <c r="K38" s="53"/>
      <c r="L38" s="53"/>
      <c r="M38" s="335"/>
      <c r="N38" s="44"/>
      <c r="O38" s="333"/>
      <c r="P38" s="45"/>
      <c r="Q38" s="395"/>
      <c r="R38" s="95"/>
      <c r="U38" s="96"/>
      <c r="V38" s="97"/>
      <c r="W38" s="97"/>
    </row>
    <row r="39" spans="1:23" s="82" customFormat="1" ht="41.25" customHeight="1" x14ac:dyDescent="0.25">
      <c r="A39" s="17"/>
      <c r="B39" s="34" t="s">
        <v>6</v>
      </c>
      <c r="C39" s="331"/>
      <c r="D39" s="331"/>
      <c r="E39" s="331"/>
      <c r="F39" s="16"/>
      <c r="G39" s="16">
        <f>(F37+F38+F36)/3</f>
        <v>90.911111111111111</v>
      </c>
      <c r="H39" s="15"/>
      <c r="I39" s="34" t="s">
        <v>6</v>
      </c>
      <c r="J39" s="15"/>
      <c r="K39" s="15"/>
      <c r="L39" s="15"/>
      <c r="M39" s="16"/>
      <c r="N39" s="16">
        <f>M36</f>
        <v>101.40845070422534</v>
      </c>
      <c r="O39" s="16">
        <f>(G39+N39)/2</f>
        <v>96.159780907668221</v>
      </c>
      <c r="P39" s="337" t="s">
        <v>459</v>
      </c>
      <c r="Q39" s="396"/>
    </row>
    <row r="40" spans="1:23" ht="15.75" customHeight="1" x14ac:dyDescent="0.25">
      <c r="A40" s="78"/>
      <c r="B40" s="40"/>
      <c r="C40" s="39"/>
      <c r="D40" s="39"/>
      <c r="E40" s="39"/>
      <c r="F40" s="397"/>
      <c r="G40" s="397"/>
      <c r="H40" s="79"/>
      <c r="I40" s="40"/>
      <c r="J40" s="79"/>
      <c r="K40" s="39"/>
      <c r="L40" s="39"/>
      <c r="M40" s="39"/>
      <c r="N40" s="39"/>
      <c r="O40" s="39"/>
    </row>
    <row r="41" spans="1:23" ht="15" customHeight="1" x14ac:dyDescent="0.25">
      <c r="A41" s="78"/>
      <c r="B41" s="40"/>
      <c r="C41" s="79"/>
      <c r="D41" s="39"/>
      <c r="E41" s="39"/>
      <c r="F41" s="39"/>
      <c r="G41" s="39"/>
      <c r="H41" s="39"/>
      <c r="I41" s="40"/>
      <c r="J41" s="39"/>
      <c r="K41" s="39"/>
      <c r="L41" s="39"/>
      <c r="M41" s="39"/>
      <c r="N41" s="39"/>
      <c r="O41" s="39"/>
    </row>
    <row r="42" spans="1:23" ht="15" customHeight="1" x14ac:dyDescent="0.25">
      <c r="A42" s="78"/>
    </row>
    <row r="43" spans="1:23" ht="15" customHeight="1" x14ac:dyDescent="0.25"/>
  </sheetData>
  <mergeCells count="11">
    <mergeCell ref="O9:Q9"/>
    <mergeCell ref="B8:Q8"/>
    <mergeCell ref="Q12:Q39"/>
    <mergeCell ref="F40:G40"/>
    <mergeCell ref="A2:P2"/>
    <mergeCell ref="A3:P3"/>
    <mergeCell ref="A4:P4"/>
    <mergeCell ref="A5:P5"/>
    <mergeCell ref="A6:P6"/>
    <mergeCell ref="B9:G9"/>
    <mergeCell ref="H9:N9"/>
  </mergeCells>
  <pageMargins left="0.70866141732283472" right="0.19685039370078741" top="0.19685039370078741" bottom="0.19685039370078741" header="0.31496062992125984" footer="0.31496062992125984"/>
  <pageSetup paperSize="9" scale="29" orientation="landscape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1563"/>
  <sheetViews>
    <sheetView view="pageBreakPreview" zoomScale="51" zoomScaleNormal="53" zoomScaleSheetLayoutView="35" workbookViewId="0">
      <selection activeCell="E12" sqref="E12"/>
    </sheetView>
  </sheetViews>
  <sheetFormatPr defaultRowHeight="23.25" x14ac:dyDescent="0.35"/>
  <cols>
    <col min="1" max="1" width="9.140625" style="474"/>
    <col min="2" max="2" width="32.5703125" style="476" customWidth="1"/>
    <col min="3" max="3" width="12.28515625" style="155" bestFit="1" customWidth="1"/>
    <col min="4" max="4" width="70.85546875" style="204" customWidth="1"/>
    <col min="5" max="5" width="21.42578125" style="155" customWidth="1"/>
    <col min="6" max="6" width="18.5703125" style="155" customWidth="1"/>
    <col min="7" max="7" width="12.5703125" style="155" customWidth="1"/>
    <col min="8" max="8" width="17.7109375" style="155" customWidth="1"/>
    <col min="9" max="9" width="15.85546875" style="155" customWidth="1"/>
    <col min="10" max="10" width="12.5703125" style="155" customWidth="1"/>
    <col min="11" max="11" width="60.5703125" style="204" customWidth="1"/>
    <col min="12" max="12" width="18.42578125" style="155" customWidth="1"/>
    <col min="13" max="14" width="21" style="205" customWidth="1"/>
    <col min="15" max="15" width="17.42578125" style="155" customWidth="1"/>
    <col min="16" max="16" width="18.42578125" style="155" customWidth="1"/>
    <col min="17" max="17" width="19.85546875" style="155" customWidth="1"/>
    <col min="18" max="18" width="59.85546875" style="200" customWidth="1"/>
    <col min="19" max="19" width="32.42578125" style="456" customWidth="1"/>
    <col min="20" max="20" width="17.28515625" style="156" customWidth="1"/>
    <col min="21" max="22" width="9.140625" style="157"/>
    <col min="23" max="23" width="16.28515625" style="157" customWidth="1"/>
    <col min="24" max="16384" width="9.140625" style="157"/>
  </cols>
  <sheetData>
    <row r="1" spans="1:20" x14ac:dyDescent="0.35">
      <c r="A1" s="357"/>
      <c r="B1" s="477"/>
      <c r="C1" s="478"/>
      <c r="D1" s="479"/>
      <c r="E1" s="478"/>
      <c r="F1" s="478"/>
      <c r="G1" s="478"/>
      <c r="H1" s="478"/>
      <c r="I1" s="478"/>
      <c r="J1" s="478"/>
      <c r="K1" s="479"/>
      <c r="L1" s="478"/>
      <c r="M1" s="480"/>
      <c r="N1" s="480"/>
      <c r="O1" s="478"/>
      <c r="P1" s="478"/>
      <c r="Q1" s="478"/>
      <c r="R1" s="231"/>
      <c r="S1" s="355"/>
    </row>
    <row r="2" spans="1:20" s="155" customFormat="1" ht="23.25" customHeight="1" x14ac:dyDescent="0.35">
      <c r="A2" s="451" t="s">
        <v>0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154"/>
    </row>
    <row r="3" spans="1:20" s="155" customFormat="1" ht="23.25" customHeight="1" x14ac:dyDescent="0.35">
      <c r="A3" s="451" t="s">
        <v>313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154"/>
    </row>
    <row r="4" spans="1:20" s="155" customFormat="1" ht="23.25" customHeight="1" x14ac:dyDescent="0.35">
      <c r="A4" s="451" t="s">
        <v>310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154"/>
    </row>
    <row r="5" spans="1:20" s="155" customFormat="1" ht="23.25" customHeight="1" x14ac:dyDescent="0.35">
      <c r="A5" s="481" t="s">
        <v>33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154"/>
    </row>
    <row r="6" spans="1:20" s="155" customFormat="1" ht="23.25" customHeight="1" x14ac:dyDescent="0.35">
      <c r="A6" s="451" t="s">
        <v>551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154"/>
    </row>
    <row r="7" spans="1:20" x14ac:dyDescent="0.35">
      <c r="A7" s="357"/>
      <c r="B7" s="232"/>
      <c r="C7" s="232"/>
      <c r="D7" s="482"/>
      <c r="E7" s="232"/>
      <c r="F7" s="483"/>
      <c r="G7" s="232"/>
      <c r="H7" s="232"/>
      <c r="I7" s="232"/>
      <c r="J7" s="232"/>
      <c r="K7" s="482"/>
      <c r="L7" s="232"/>
      <c r="M7" s="232"/>
      <c r="N7" s="232"/>
      <c r="O7" s="232"/>
      <c r="P7" s="232"/>
      <c r="Q7" s="232"/>
      <c r="R7" s="233"/>
      <c r="S7" s="355"/>
    </row>
    <row r="8" spans="1:20" ht="45.75" customHeight="1" x14ac:dyDescent="0.35">
      <c r="A8" s="453" t="s">
        <v>1</v>
      </c>
      <c r="B8" s="453" t="s">
        <v>1</v>
      </c>
      <c r="C8" s="378"/>
      <c r="D8" s="398" t="s">
        <v>2</v>
      </c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</row>
    <row r="9" spans="1:20" ht="53.25" customHeight="1" x14ac:dyDescent="0.35">
      <c r="A9" s="453"/>
      <c r="B9" s="453"/>
      <c r="C9" s="378"/>
      <c r="D9" s="398" t="s">
        <v>70</v>
      </c>
      <c r="E9" s="398"/>
      <c r="F9" s="398"/>
      <c r="G9" s="398"/>
      <c r="H9" s="398"/>
      <c r="I9" s="398"/>
      <c r="J9" s="398" t="s">
        <v>71</v>
      </c>
      <c r="K9" s="398"/>
      <c r="L9" s="398"/>
      <c r="M9" s="398"/>
      <c r="N9" s="398"/>
      <c r="O9" s="398"/>
      <c r="P9" s="398"/>
      <c r="Q9" s="398" t="s">
        <v>24</v>
      </c>
      <c r="R9" s="398"/>
      <c r="S9" s="399"/>
    </row>
    <row r="10" spans="1:20" ht="117.75" customHeight="1" x14ac:dyDescent="0.35">
      <c r="A10" s="453"/>
      <c r="B10" s="453"/>
      <c r="C10" s="378" t="s">
        <v>1</v>
      </c>
      <c r="D10" s="158" t="s">
        <v>5</v>
      </c>
      <c r="E10" s="378" t="s">
        <v>11</v>
      </c>
      <c r="F10" s="159" t="s">
        <v>469</v>
      </c>
      <c r="G10" s="159" t="s">
        <v>470</v>
      </c>
      <c r="H10" s="159" t="s">
        <v>471</v>
      </c>
      <c r="I10" s="159" t="s">
        <v>472</v>
      </c>
      <c r="J10" s="378" t="s">
        <v>1</v>
      </c>
      <c r="K10" s="160" t="s">
        <v>5</v>
      </c>
      <c r="L10" s="378" t="s">
        <v>11</v>
      </c>
      <c r="M10" s="161" t="s">
        <v>473</v>
      </c>
      <c r="N10" s="161" t="s">
        <v>474</v>
      </c>
      <c r="O10" s="159" t="s">
        <v>475</v>
      </c>
      <c r="P10" s="159" t="s">
        <v>476</v>
      </c>
      <c r="Q10" s="159" t="s">
        <v>477</v>
      </c>
      <c r="R10" s="378" t="s">
        <v>552</v>
      </c>
      <c r="S10" s="350" t="s">
        <v>553</v>
      </c>
    </row>
    <row r="11" spans="1:20" s="222" customFormat="1" ht="21.75" customHeight="1" x14ac:dyDescent="0.25">
      <c r="A11" s="458">
        <v>1</v>
      </c>
      <c r="B11" s="457">
        <v>2</v>
      </c>
      <c r="C11" s="461">
        <v>3</v>
      </c>
      <c r="D11" s="220">
        <v>4</v>
      </c>
      <c r="E11" s="221">
        <v>5</v>
      </c>
      <c r="F11" s="221">
        <v>6</v>
      </c>
      <c r="G11" s="220">
        <v>7</v>
      </c>
      <c r="H11" s="221">
        <v>8</v>
      </c>
      <c r="I11" s="221">
        <v>9</v>
      </c>
      <c r="J11" s="221">
        <v>10</v>
      </c>
      <c r="K11" s="221">
        <v>11</v>
      </c>
      <c r="L11" s="220">
        <v>12</v>
      </c>
      <c r="M11" s="221">
        <v>13</v>
      </c>
      <c r="N11" s="221">
        <v>14</v>
      </c>
      <c r="O11" s="221">
        <v>15</v>
      </c>
      <c r="P11" s="220">
        <v>16</v>
      </c>
      <c r="Q11" s="348">
        <v>17</v>
      </c>
      <c r="R11" s="349">
        <v>18</v>
      </c>
      <c r="S11" s="457">
        <v>19</v>
      </c>
      <c r="T11" s="59"/>
    </row>
    <row r="12" spans="1:20" ht="100.5" customHeight="1" x14ac:dyDescent="0.35">
      <c r="A12" s="473">
        <v>1</v>
      </c>
      <c r="B12" s="453" t="s">
        <v>95</v>
      </c>
      <c r="C12" s="460" t="s">
        <v>12</v>
      </c>
      <c r="D12" s="160" t="s">
        <v>88</v>
      </c>
      <c r="E12" s="266"/>
      <c r="F12" s="266"/>
      <c r="G12" s="266"/>
      <c r="H12" s="163"/>
      <c r="I12" s="163"/>
      <c r="J12" s="164" t="s">
        <v>12</v>
      </c>
      <c r="K12" s="160" t="s">
        <v>88</v>
      </c>
      <c r="L12" s="165"/>
      <c r="M12" s="165"/>
      <c r="N12" s="165"/>
      <c r="O12" s="163"/>
      <c r="P12" s="166"/>
      <c r="Q12" s="167"/>
      <c r="R12" s="351"/>
      <c r="S12" s="452" t="s">
        <v>459</v>
      </c>
    </row>
    <row r="13" spans="1:20" ht="100.5" customHeight="1" x14ac:dyDescent="0.35">
      <c r="A13" s="473"/>
      <c r="B13" s="453"/>
      <c r="C13" s="462" t="s">
        <v>7</v>
      </c>
      <c r="D13" s="158" t="s">
        <v>89</v>
      </c>
      <c r="E13" s="162" t="s">
        <v>25</v>
      </c>
      <c r="F13" s="162">
        <v>95</v>
      </c>
      <c r="G13" s="162">
        <v>98</v>
      </c>
      <c r="H13" s="168">
        <v>100</v>
      </c>
      <c r="I13" s="165"/>
      <c r="J13" s="165" t="s">
        <v>7</v>
      </c>
      <c r="K13" s="169" t="s">
        <v>535</v>
      </c>
      <c r="L13" s="165" t="s">
        <v>38</v>
      </c>
      <c r="M13" s="165">
        <v>60</v>
      </c>
      <c r="N13" s="165">
        <v>57</v>
      </c>
      <c r="O13" s="168">
        <f t="shared" ref="O13:O16" si="0">N13/M13*100</f>
        <v>95</v>
      </c>
      <c r="P13" s="166"/>
      <c r="Q13" s="167"/>
      <c r="R13" s="351"/>
      <c r="S13" s="452"/>
    </row>
    <row r="14" spans="1:20" ht="102" customHeight="1" x14ac:dyDescent="0.35">
      <c r="A14" s="473"/>
      <c r="B14" s="453"/>
      <c r="C14" s="462"/>
      <c r="D14" s="158"/>
      <c r="E14" s="162"/>
      <c r="F14" s="162"/>
      <c r="G14" s="162"/>
      <c r="H14" s="168"/>
      <c r="I14" s="165"/>
      <c r="J14" s="165" t="s">
        <v>8</v>
      </c>
      <c r="K14" s="169" t="s">
        <v>478</v>
      </c>
      <c r="L14" s="165" t="s">
        <v>38</v>
      </c>
      <c r="M14" s="165">
        <v>233</v>
      </c>
      <c r="N14" s="165">
        <v>226</v>
      </c>
      <c r="O14" s="168">
        <f t="shared" si="0"/>
        <v>96.995708154506431</v>
      </c>
      <c r="P14" s="166"/>
      <c r="Q14" s="167"/>
      <c r="R14" s="352"/>
      <c r="S14" s="452"/>
    </row>
    <row r="15" spans="1:20" x14ac:dyDescent="0.35">
      <c r="A15" s="473"/>
      <c r="B15" s="453"/>
      <c r="C15" s="462"/>
      <c r="D15" s="158"/>
      <c r="E15" s="162"/>
      <c r="F15" s="162"/>
      <c r="G15" s="162"/>
      <c r="H15" s="168"/>
      <c r="I15" s="165"/>
      <c r="J15" s="165" t="s">
        <v>9</v>
      </c>
      <c r="K15" s="169" t="s">
        <v>596</v>
      </c>
      <c r="L15" s="165" t="s">
        <v>38</v>
      </c>
      <c r="M15" s="165">
        <v>19</v>
      </c>
      <c r="N15" s="165">
        <v>21</v>
      </c>
      <c r="O15" s="168">
        <v>110</v>
      </c>
      <c r="P15" s="166"/>
      <c r="Q15" s="167"/>
      <c r="R15" s="352"/>
      <c r="S15" s="452"/>
    </row>
    <row r="16" spans="1:20" ht="69.75" x14ac:dyDescent="0.35">
      <c r="A16" s="473"/>
      <c r="B16" s="453"/>
      <c r="C16" s="462"/>
      <c r="D16" s="158"/>
      <c r="E16" s="162"/>
      <c r="F16" s="162"/>
      <c r="G16" s="162"/>
      <c r="H16" s="168"/>
      <c r="I16" s="165"/>
      <c r="J16" s="165" t="s">
        <v>10</v>
      </c>
      <c r="K16" s="169" t="s">
        <v>480</v>
      </c>
      <c r="L16" s="165" t="s">
        <v>38</v>
      </c>
      <c r="M16" s="165">
        <v>2</v>
      </c>
      <c r="N16" s="165">
        <v>2</v>
      </c>
      <c r="O16" s="168">
        <f t="shared" si="0"/>
        <v>100</v>
      </c>
      <c r="P16" s="166"/>
      <c r="Q16" s="167"/>
      <c r="R16" s="352"/>
      <c r="S16" s="452"/>
    </row>
    <row r="17" spans="1:23" s="184" customFormat="1" ht="39.75" customHeight="1" x14ac:dyDescent="0.35">
      <c r="A17" s="473"/>
      <c r="B17" s="453"/>
      <c r="C17" s="463"/>
      <c r="D17" s="339" t="s">
        <v>6</v>
      </c>
      <c r="E17" s="340"/>
      <c r="F17" s="341"/>
      <c r="G17" s="342"/>
      <c r="H17" s="343"/>
      <c r="I17" s="343">
        <f>H13</f>
        <v>100</v>
      </c>
      <c r="J17" s="340"/>
      <c r="K17" s="339" t="s">
        <v>6</v>
      </c>
      <c r="L17" s="340"/>
      <c r="M17" s="344"/>
      <c r="N17" s="344"/>
      <c r="O17" s="343"/>
      <c r="P17" s="343">
        <f>(O16+O14+O13+O15)/4</f>
        <v>100.4989270386266</v>
      </c>
      <c r="Q17" s="343">
        <f>(I17+P17)/2</f>
        <v>100.24946351931331</v>
      </c>
      <c r="R17" s="345" t="s">
        <v>31</v>
      </c>
      <c r="S17" s="452"/>
      <c r="T17" s="156"/>
      <c r="U17" s="346"/>
    </row>
    <row r="18" spans="1:23" ht="42" customHeight="1" x14ac:dyDescent="0.35">
      <c r="A18" s="473"/>
      <c r="B18" s="453"/>
      <c r="C18" s="460" t="s">
        <v>13</v>
      </c>
      <c r="D18" s="160" t="s">
        <v>91</v>
      </c>
      <c r="E18" s="162"/>
      <c r="F18" s="162"/>
      <c r="G18" s="162"/>
      <c r="H18" s="163"/>
      <c r="I18" s="163"/>
      <c r="J18" s="266" t="s">
        <v>13</v>
      </c>
      <c r="K18" s="160" t="s">
        <v>91</v>
      </c>
      <c r="L18" s="165"/>
      <c r="M18" s="171"/>
      <c r="N18" s="171"/>
      <c r="O18" s="163"/>
      <c r="P18" s="166"/>
      <c r="Q18" s="167"/>
      <c r="R18" s="351"/>
      <c r="S18" s="452"/>
    </row>
    <row r="19" spans="1:23" ht="92.25" customHeight="1" x14ac:dyDescent="0.35">
      <c r="A19" s="473"/>
      <c r="B19" s="453"/>
      <c r="C19" s="462" t="s">
        <v>14</v>
      </c>
      <c r="D19" s="158" t="s">
        <v>89</v>
      </c>
      <c r="E19" s="162" t="s">
        <v>25</v>
      </c>
      <c r="F19" s="162">
        <v>95</v>
      </c>
      <c r="G19" s="162">
        <v>95</v>
      </c>
      <c r="H19" s="168">
        <v>100</v>
      </c>
      <c r="I19" s="165"/>
      <c r="J19" s="172" t="s">
        <v>14</v>
      </c>
      <c r="K19" s="169" t="s">
        <v>370</v>
      </c>
      <c r="L19" s="165" t="s">
        <v>38</v>
      </c>
      <c r="M19" s="165">
        <v>309</v>
      </c>
      <c r="N19" s="165">
        <v>301</v>
      </c>
      <c r="O19" s="168">
        <f t="shared" ref="O19" si="1">N19/M19*100</f>
        <v>97.411003236245946</v>
      </c>
      <c r="P19" s="166"/>
      <c r="Q19" s="167"/>
      <c r="R19" s="352"/>
      <c r="S19" s="452"/>
    </row>
    <row r="20" spans="1:23" ht="64.5" customHeight="1" x14ac:dyDescent="0.35">
      <c r="A20" s="473"/>
      <c r="B20" s="453"/>
      <c r="C20" s="462" t="s">
        <v>15</v>
      </c>
      <c r="D20" s="158" t="s">
        <v>481</v>
      </c>
      <c r="E20" s="162" t="s">
        <v>93</v>
      </c>
      <c r="F20" s="162">
        <v>35</v>
      </c>
      <c r="G20" s="162">
        <v>34.799999999999997</v>
      </c>
      <c r="H20" s="168">
        <v>100</v>
      </c>
      <c r="I20" s="165"/>
      <c r="J20" s="172" t="s">
        <v>15</v>
      </c>
      <c r="K20" s="169" t="s">
        <v>373</v>
      </c>
      <c r="L20" s="165" t="s">
        <v>38</v>
      </c>
      <c r="M20" s="165">
        <v>3</v>
      </c>
      <c r="N20" s="165">
        <v>3</v>
      </c>
      <c r="O20" s="168">
        <f>N20/M20*100</f>
        <v>100</v>
      </c>
      <c r="P20" s="166"/>
      <c r="Q20" s="167"/>
      <c r="R20" s="352"/>
      <c r="S20" s="452"/>
    </row>
    <row r="21" spans="1:23" s="184" customFormat="1" ht="45" x14ac:dyDescent="0.35">
      <c r="A21" s="473"/>
      <c r="B21" s="453"/>
      <c r="C21" s="463"/>
      <c r="D21" s="339" t="s">
        <v>6</v>
      </c>
      <c r="E21" s="340"/>
      <c r="F21" s="341"/>
      <c r="G21" s="342"/>
      <c r="H21" s="343"/>
      <c r="I21" s="343">
        <f>(H19+H20)/2</f>
        <v>100</v>
      </c>
      <c r="J21" s="340"/>
      <c r="K21" s="339" t="s">
        <v>6</v>
      </c>
      <c r="L21" s="340"/>
      <c r="M21" s="344"/>
      <c r="N21" s="344"/>
      <c r="O21" s="343"/>
      <c r="P21" s="343">
        <f>(O20+O19)/2</f>
        <v>98.70550161812298</v>
      </c>
      <c r="Q21" s="343">
        <f>(I21+P21)/2</f>
        <v>99.35275080906149</v>
      </c>
      <c r="R21" s="345" t="s">
        <v>459</v>
      </c>
      <c r="S21" s="452"/>
      <c r="T21" s="156"/>
      <c r="U21" s="346"/>
    </row>
    <row r="22" spans="1:23" ht="95.25" customHeight="1" x14ac:dyDescent="0.35">
      <c r="A22" s="473"/>
      <c r="B22" s="453"/>
      <c r="C22" s="460" t="s">
        <v>28</v>
      </c>
      <c r="D22" s="160" t="s">
        <v>483</v>
      </c>
      <c r="E22" s="162"/>
      <c r="F22" s="162"/>
      <c r="G22" s="162"/>
      <c r="H22" s="163"/>
      <c r="I22" s="163"/>
      <c r="J22" s="266" t="s">
        <v>28</v>
      </c>
      <c r="K22" s="160" t="str">
        <f>D22</f>
        <v>Предоставление консультационных и методических услуг</v>
      </c>
      <c r="L22" s="165"/>
      <c r="M22" s="173"/>
      <c r="N22" s="173"/>
      <c r="O22" s="163"/>
      <c r="P22" s="166"/>
      <c r="Q22" s="167"/>
      <c r="R22" s="352"/>
      <c r="S22" s="452"/>
    </row>
    <row r="23" spans="1:23" s="176" customFormat="1" ht="75" customHeight="1" x14ac:dyDescent="0.35">
      <c r="A23" s="473"/>
      <c r="B23" s="453"/>
      <c r="C23" s="462" t="s">
        <v>29</v>
      </c>
      <c r="D23" s="158" t="s">
        <v>374</v>
      </c>
      <c r="E23" s="162" t="s">
        <v>38</v>
      </c>
      <c r="F23" s="162">
        <v>50</v>
      </c>
      <c r="G23" s="162">
        <v>52</v>
      </c>
      <c r="H23" s="168">
        <v>100</v>
      </c>
      <c r="I23" s="165"/>
      <c r="J23" s="172" t="s">
        <v>29</v>
      </c>
      <c r="K23" s="169" t="s">
        <v>94</v>
      </c>
      <c r="L23" s="165" t="s">
        <v>36</v>
      </c>
      <c r="M23" s="165">
        <v>100</v>
      </c>
      <c r="N23" s="173">
        <v>103</v>
      </c>
      <c r="O23" s="168">
        <f t="shared" ref="O23" si="2">N23/M23*100</f>
        <v>103</v>
      </c>
      <c r="P23" s="166"/>
      <c r="Q23" s="167"/>
      <c r="R23" s="363"/>
      <c r="S23" s="452"/>
      <c r="T23" s="156"/>
      <c r="W23" s="175"/>
    </row>
    <row r="24" spans="1:23" s="184" customFormat="1" ht="40.5" customHeight="1" x14ac:dyDescent="0.35">
      <c r="A24" s="473"/>
      <c r="B24" s="453"/>
      <c r="C24" s="464"/>
      <c r="D24" s="178" t="s">
        <v>6</v>
      </c>
      <c r="E24" s="177"/>
      <c r="F24" s="179"/>
      <c r="G24" s="179"/>
      <c r="H24" s="180"/>
      <c r="I24" s="180">
        <f>H23</f>
        <v>100</v>
      </c>
      <c r="J24" s="181"/>
      <c r="K24" s="178" t="s">
        <v>6</v>
      </c>
      <c r="L24" s="179"/>
      <c r="M24" s="182"/>
      <c r="N24" s="182"/>
      <c r="O24" s="180"/>
      <c r="P24" s="180">
        <f>O23</f>
        <v>103</v>
      </c>
      <c r="Q24" s="180">
        <f>(I24+P24)/2</f>
        <v>101.5</v>
      </c>
      <c r="R24" s="364" t="s">
        <v>31</v>
      </c>
      <c r="S24" s="452"/>
      <c r="T24" s="156"/>
    </row>
    <row r="25" spans="1:23" ht="74.25" customHeight="1" x14ac:dyDescent="0.35">
      <c r="A25" s="473">
        <v>2</v>
      </c>
      <c r="B25" s="453" t="s">
        <v>96</v>
      </c>
      <c r="C25" s="460" t="s">
        <v>12</v>
      </c>
      <c r="D25" s="160" t="s">
        <v>88</v>
      </c>
      <c r="E25" s="266"/>
      <c r="F25" s="266"/>
      <c r="G25" s="266"/>
      <c r="H25" s="163"/>
      <c r="I25" s="163"/>
      <c r="J25" s="164" t="s">
        <v>12</v>
      </c>
      <c r="K25" s="160" t="s">
        <v>88</v>
      </c>
      <c r="L25" s="165"/>
      <c r="M25" s="165"/>
      <c r="N25" s="165"/>
      <c r="O25" s="163"/>
      <c r="P25" s="166"/>
      <c r="Q25" s="167"/>
      <c r="R25" s="351"/>
      <c r="S25" s="453" t="s">
        <v>459</v>
      </c>
    </row>
    <row r="26" spans="1:23" ht="94.5" customHeight="1" x14ac:dyDescent="0.35">
      <c r="A26" s="473"/>
      <c r="B26" s="453"/>
      <c r="C26" s="462" t="s">
        <v>7</v>
      </c>
      <c r="D26" s="158" t="s">
        <v>89</v>
      </c>
      <c r="E26" s="162" t="s">
        <v>25</v>
      </c>
      <c r="F26" s="162">
        <v>95</v>
      </c>
      <c r="G26" s="162">
        <v>97</v>
      </c>
      <c r="H26" s="168">
        <v>100</v>
      </c>
      <c r="I26" s="165"/>
      <c r="J26" s="165" t="s">
        <v>7</v>
      </c>
      <c r="K26" s="169" t="s">
        <v>376</v>
      </c>
      <c r="L26" s="165" t="s">
        <v>38</v>
      </c>
      <c r="M26" s="165">
        <v>69</v>
      </c>
      <c r="N26" s="165">
        <v>70</v>
      </c>
      <c r="O26" s="168">
        <f t="shared" ref="O26:O33" si="3">N26/M26*100</f>
        <v>101.44927536231884</v>
      </c>
      <c r="P26" s="166"/>
      <c r="Q26" s="167"/>
      <c r="R26" s="352"/>
      <c r="S26" s="453"/>
    </row>
    <row r="27" spans="1:23" ht="69.75" x14ac:dyDescent="0.35">
      <c r="A27" s="473"/>
      <c r="B27" s="453"/>
      <c r="C27" s="462"/>
      <c r="D27" s="158"/>
      <c r="E27" s="162"/>
      <c r="F27" s="162"/>
      <c r="G27" s="162"/>
      <c r="H27" s="168"/>
      <c r="I27" s="165"/>
      <c r="J27" s="165" t="s">
        <v>8</v>
      </c>
      <c r="K27" s="169" t="s">
        <v>370</v>
      </c>
      <c r="L27" s="165" t="s">
        <v>38</v>
      </c>
      <c r="M27" s="165">
        <v>380</v>
      </c>
      <c r="N27" s="165">
        <v>375</v>
      </c>
      <c r="O27" s="168">
        <f t="shared" si="3"/>
        <v>98.68421052631578</v>
      </c>
      <c r="P27" s="166"/>
      <c r="Q27" s="167"/>
      <c r="R27" s="352"/>
      <c r="S27" s="453"/>
    </row>
    <row r="28" spans="1:23" ht="46.5" x14ac:dyDescent="0.35">
      <c r="A28" s="473"/>
      <c r="B28" s="453"/>
      <c r="C28" s="462"/>
      <c r="D28" s="158"/>
      <c r="E28" s="162"/>
      <c r="F28" s="162"/>
      <c r="G28" s="162"/>
      <c r="H28" s="168"/>
      <c r="I28" s="165"/>
      <c r="J28" s="165" t="s">
        <v>9</v>
      </c>
      <c r="K28" s="169" t="s">
        <v>375</v>
      </c>
      <c r="L28" s="165" t="s">
        <v>38</v>
      </c>
      <c r="M28" s="165">
        <v>22</v>
      </c>
      <c r="N28" s="165">
        <v>21</v>
      </c>
      <c r="O28" s="168">
        <f t="shared" si="3"/>
        <v>95.454545454545453</v>
      </c>
      <c r="P28" s="166"/>
      <c r="Q28" s="167"/>
      <c r="R28" s="352"/>
      <c r="S28" s="453"/>
    </row>
    <row r="29" spans="1:23" s="184" customFormat="1" ht="39.75" customHeight="1" x14ac:dyDescent="0.35">
      <c r="A29" s="473"/>
      <c r="B29" s="453"/>
      <c r="C29" s="463"/>
      <c r="D29" s="339" t="s">
        <v>6</v>
      </c>
      <c r="E29" s="340"/>
      <c r="F29" s="341"/>
      <c r="G29" s="342"/>
      <c r="H29" s="343"/>
      <c r="I29" s="343">
        <f>H26</f>
        <v>100</v>
      </c>
      <c r="J29" s="340"/>
      <c r="K29" s="339" t="s">
        <v>6</v>
      </c>
      <c r="L29" s="340"/>
      <c r="M29" s="344"/>
      <c r="N29" s="344"/>
      <c r="O29" s="343"/>
      <c r="P29" s="343">
        <f>(O28+O26+O27)/3</f>
        <v>98.529343781060035</v>
      </c>
      <c r="Q29" s="343">
        <f>(I29+P29)/2</f>
        <v>99.264671890530025</v>
      </c>
      <c r="R29" s="345" t="s">
        <v>459</v>
      </c>
      <c r="S29" s="453"/>
      <c r="T29" s="156"/>
      <c r="U29" s="346"/>
    </row>
    <row r="30" spans="1:23" ht="43.5" customHeight="1" x14ac:dyDescent="0.35">
      <c r="A30" s="473"/>
      <c r="B30" s="453"/>
      <c r="C30" s="460" t="s">
        <v>13</v>
      </c>
      <c r="D30" s="160" t="s">
        <v>91</v>
      </c>
      <c r="E30" s="162"/>
      <c r="F30" s="162"/>
      <c r="G30" s="162"/>
      <c r="H30" s="163"/>
      <c r="I30" s="163"/>
      <c r="J30" s="266" t="s">
        <v>13</v>
      </c>
      <c r="K30" s="160" t="s">
        <v>91</v>
      </c>
      <c r="L30" s="165"/>
      <c r="M30" s="171"/>
      <c r="N30" s="171"/>
      <c r="O30" s="163"/>
      <c r="P30" s="166"/>
      <c r="Q30" s="167"/>
      <c r="R30" s="352"/>
      <c r="S30" s="453"/>
    </row>
    <row r="31" spans="1:23" ht="89.25" customHeight="1" x14ac:dyDescent="0.35">
      <c r="A31" s="473"/>
      <c r="B31" s="453"/>
      <c r="C31" s="462" t="s">
        <v>14</v>
      </c>
      <c r="D31" s="158" t="s">
        <v>89</v>
      </c>
      <c r="E31" s="162" t="s">
        <v>25</v>
      </c>
      <c r="F31" s="162">
        <v>95</v>
      </c>
      <c r="G31" s="162">
        <v>99</v>
      </c>
      <c r="H31" s="168">
        <v>100</v>
      </c>
      <c r="I31" s="165"/>
      <c r="J31" s="172" t="s">
        <v>14</v>
      </c>
      <c r="K31" s="169" t="s">
        <v>377</v>
      </c>
      <c r="L31" s="165" t="s">
        <v>38</v>
      </c>
      <c r="M31" s="165">
        <v>468</v>
      </c>
      <c r="N31" s="165">
        <v>463</v>
      </c>
      <c r="O31" s="168">
        <f t="shared" si="3"/>
        <v>98.931623931623932</v>
      </c>
      <c r="P31" s="166"/>
      <c r="Q31" s="167"/>
      <c r="R31" s="363"/>
      <c r="S31" s="453"/>
    </row>
    <row r="32" spans="1:23" ht="81.75" customHeight="1" x14ac:dyDescent="0.35">
      <c r="A32" s="473"/>
      <c r="B32" s="453"/>
      <c r="C32" s="462" t="s">
        <v>15</v>
      </c>
      <c r="D32" s="158" t="s">
        <v>92</v>
      </c>
      <c r="E32" s="162" t="s">
        <v>93</v>
      </c>
      <c r="F32" s="162">
        <v>35</v>
      </c>
      <c r="G32" s="162">
        <v>34</v>
      </c>
      <c r="H32" s="168">
        <v>100</v>
      </c>
      <c r="I32" s="165"/>
      <c r="J32" s="172" t="s">
        <v>15</v>
      </c>
      <c r="K32" s="169" t="s">
        <v>372</v>
      </c>
      <c r="L32" s="165" t="s">
        <v>38</v>
      </c>
      <c r="M32" s="165">
        <v>1</v>
      </c>
      <c r="N32" s="165">
        <v>1</v>
      </c>
      <c r="O32" s="168">
        <f t="shared" si="3"/>
        <v>100</v>
      </c>
      <c r="P32" s="166"/>
      <c r="Q32" s="167"/>
      <c r="R32" s="363"/>
      <c r="S32" s="453"/>
    </row>
    <row r="33" spans="1:21" x14ac:dyDescent="0.35">
      <c r="A33" s="473"/>
      <c r="B33" s="453"/>
      <c r="C33" s="462"/>
      <c r="D33" s="158"/>
      <c r="E33" s="162"/>
      <c r="F33" s="162"/>
      <c r="G33" s="162"/>
      <c r="H33" s="168"/>
      <c r="I33" s="165"/>
      <c r="J33" s="172" t="s">
        <v>39</v>
      </c>
      <c r="K33" s="169" t="s">
        <v>373</v>
      </c>
      <c r="L33" s="165" t="s">
        <v>38</v>
      </c>
      <c r="M33" s="165">
        <v>2</v>
      </c>
      <c r="N33" s="165">
        <v>2</v>
      </c>
      <c r="O33" s="168">
        <f t="shared" si="3"/>
        <v>100</v>
      </c>
      <c r="P33" s="166"/>
      <c r="Q33" s="167"/>
      <c r="R33" s="363"/>
      <c r="S33" s="453"/>
    </row>
    <row r="34" spans="1:21" s="184" customFormat="1" ht="39.75" customHeight="1" x14ac:dyDescent="0.35">
      <c r="A34" s="473"/>
      <c r="B34" s="453"/>
      <c r="C34" s="463"/>
      <c r="D34" s="339" t="s">
        <v>6</v>
      </c>
      <c r="E34" s="340"/>
      <c r="F34" s="341"/>
      <c r="G34" s="342"/>
      <c r="H34" s="343"/>
      <c r="I34" s="343">
        <f>(H31+H32)/2</f>
        <v>100</v>
      </c>
      <c r="J34" s="340"/>
      <c r="K34" s="339" t="s">
        <v>6</v>
      </c>
      <c r="L34" s="340"/>
      <c r="M34" s="344"/>
      <c r="N34" s="344"/>
      <c r="O34" s="343"/>
      <c r="P34" s="343">
        <f>(O33+O31+O32)/3</f>
        <v>99.643874643874639</v>
      </c>
      <c r="Q34" s="343">
        <f>(I34+P34)/2</f>
        <v>99.821937321937327</v>
      </c>
      <c r="R34" s="345" t="s">
        <v>459</v>
      </c>
      <c r="S34" s="453"/>
      <c r="T34" s="156"/>
      <c r="U34" s="346"/>
    </row>
    <row r="35" spans="1:21" ht="85.5" customHeight="1" x14ac:dyDescent="0.35">
      <c r="A35" s="473"/>
      <c r="B35" s="453"/>
      <c r="C35" s="460" t="s">
        <v>28</v>
      </c>
      <c r="D35" s="160" t="s">
        <v>483</v>
      </c>
      <c r="E35" s="162"/>
      <c r="F35" s="162"/>
      <c r="G35" s="162"/>
      <c r="H35" s="163"/>
      <c r="I35" s="163"/>
      <c r="J35" s="266" t="s">
        <v>28</v>
      </c>
      <c r="K35" s="160" t="str">
        <f>D35</f>
        <v>Предоставление консультационных и методических услуг</v>
      </c>
      <c r="L35" s="165"/>
      <c r="M35" s="173"/>
      <c r="N35" s="173"/>
      <c r="O35" s="163"/>
      <c r="P35" s="166"/>
      <c r="Q35" s="167"/>
      <c r="R35" s="351"/>
      <c r="S35" s="453"/>
    </row>
    <row r="36" spans="1:21" ht="70.5" customHeight="1" x14ac:dyDescent="0.35">
      <c r="A36" s="473"/>
      <c r="B36" s="453"/>
      <c r="C36" s="462" t="s">
        <v>29</v>
      </c>
      <c r="D36" s="158" t="s">
        <v>374</v>
      </c>
      <c r="E36" s="162" t="s">
        <v>378</v>
      </c>
      <c r="F36" s="162">
        <v>50</v>
      </c>
      <c r="G36" s="162">
        <v>118</v>
      </c>
      <c r="H36" s="168">
        <v>100</v>
      </c>
      <c r="I36" s="165"/>
      <c r="J36" s="172" t="s">
        <v>29</v>
      </c>
      <c r="K36" s="169" t="s">
        <v>94</v>
      </c>
      <c r="L36" s="165" t="s">
        <v>36</v>
      </c>
      <c r="M36" s="165">
        <v>100</v>
      </c>
      <c r="N36" s="173">
        <v>179</v>
      </c>
      <c r="O36" s="168">
        <v>110</v>
      </c>
      <c r="P36" s="166"/>
      <c r="Q36" s="167"/>
      <c r="R36" s="352"/>
      <c r="S36" s="453"/>
    </row>
    <row r="37" spans="1:21" s="184" customFormat="1" ht="40.5" customHeight="1" x14ac:dyDescent="0.35">
      <c r="A37" s="473"/>
      <c r="B37" s="453"/>
      <c r="C37" s="464"/>
      <c r="D37" s="178" t="s">
        <v>6</v>
      </c>
      <c r="E37" s="177"/>
      <c r="F37" s="179"/>
      <c r="G37" s="179"/>
      <c r="H37" s="180"/>
      <c r="I37" s="180">
        <f>H36</f>
        <v>100</v>
      </c>
      <c r="J37" s="181"/>
      <c r="K37" s="178" t="s">
        <v>6</v>
      </c>
      <c r="L37" s="179"/>
      <c r="M37" s="182"/>
      <c r="N37" s="182"/>
      <c r="O37" s="180"/>
      <c r="P37" s="180">
        <f>O36</f>
        <v>110</v>
      </c>
      <c r="Q37" s="180">
        <f>(I37+P37)/2</f>
        <v>105</v>
      </c>
      <c r="R37" s="364" t="s">
        <v>31</v>
      </c>
      <c r="S37" s="453"/>
      <c r="T37" s="156"/>
    </row>
    <row r="38" spans="1:21" ht="83.25" customHeight="1" x14ac:dyDescent="0.35">
      <c r="A38" s="473">
        <v>3</v>
      </c>
      <c r="B38" s="453" t="s">
        <v>97</v>
      </c>
      <c r="C38" s="460" t="s">
        <v>12</v>
      </c>
      <c r="D38" s="160" t="s">
        <v>88</v>
      </c>
      <c r="E38" s="266"/>
      <c r="F38" s="266"/>
      <c r="G38" s="266"/>
      <c r="H38" s="163"/>
      <c r="I38" s="163"/>
      <c r="J38" s="164" t="s">
        <v>12</v>
      </c>
      <c r="K38" s="160" t="s">
        <v>88</v>
      </c>
      <c r="L38" s="165"/>
      <c r="M38" s="165"/>
      <c r="N38" s="165"/>
      <c r="O38" s="163"/>
      <c r="P38" s="166"/>
      <c r="Q38" s="167"/>
      <c r="R38" s="351"/>
      <c r="S38" s="453" t="s">
        <v>31</v>
      </c>
    </row>
    <row r="39" spans="1:21" ht="77.25" customHeight="1" x14ac:dyDescent="0.35">
      <c r="A39" s="473"/>
      <c r="B39" s="453"/>
      <c r="C39" s="462" t="s">
        <v>7</v>
      </c>
      <c r="D39" s="158" t="s">
        <v>89</v>
      </c>
      <c r="E39" s="162" t="s">
        <v>25</v>
      </c>
      <c r="F39" s="162">
        <v>95</v>
      </c>
      <c r="G39" s="162">
        <v>95.1</v>
      </c>
      <c r="H39" s="168">
        <v>100</v>
      </c>
      <c r="I39" s="165"/>
      <c r="J39" s="165" t="s">
        <v>7</v>
      </c>
      <c r="K39" s="169" t="s">
        <v>482</v>
      </c>
      <c r="L39" s="165" t="s">
        <v>38</v>
      </c>
      <c r="M39" s="165">
        <v>36</v>
      </c>
      <c r="N39" s="165">
        <v>36</v>
      </c>
      <c r="O39" s="168">
        <f t="shared" ref="O39:O42" si="4">N39/M39*100</f>
        <v>100</v>
      </c>
      <c r="P39" s="166"/>
      <c r="Q39" s="167"/>
      <c r="R39" s="352"/>
      <c r="S39" s="453"/>
    </row>
    <row r="40" spans="1:21" ht="69.75" x14ac:dyDescent="0.35">
      <c r="A40" s="473"/>
      <c r="B40" s="453"/>
      <c r="C40" s="462"/>
      <c r="D40" s="158"/>
      <c r="E40" s="162"/>
      <c r="F40" s="162"/>
      <c r="G40" s="162"/>
      <c r="H40" s="168"/>
      <c r="I40" s="165"/>
      <c r="J40" s="165" t="s">
        <v>8</v>
      </c>
      <c r="K40" s="169" t="s">
        <v>478</v>
      </c>
      <c r="L40" s="165" t="s">
        <v>38</v>
      </c>
      <c r="M40" s="165">
        <v>199</v>
      </c>
      <c r="N40" s="165">
        <v>200</v>
      </c>
      <c r="O40" s="168">
        <f t="shared" si="4"/>
        <v>100.50251256281406</v>
      </c>
      <c r="P40" s="166"/>
      <c r="Q40" s="167"/>
      <c r="R40" s="352"/>
      <c r="S40" s="453"/>
    </row>
    <row r="41" spans="1:21" ht="35.25" customHeight="1" x14ac:dyDescent="0.35">
      <c r="A41" s="473"/>
      <c r="B41" s="453"/>
      <c r="C41" s="462"/>
      <c r="D41" s="158"/>
      <c r="E41" s="162"/>
      <c r="F41" s="162"/>
      <c r="G41" s="162"/>
      <c r="H41" s="168"/>
      <c r="I41" s="165"/>
      <c r="J41" s="165" t="s">
        <v>9</v>
      </c>
      <c r="K41" s="169" t="s">
        <v>479</v>
      </c>
      <c r="L41" s="165" t="s">
        <v>38</v>
      </c>
      <c r="M41" s="165">
        <v>26</v>
      </c>
      <c r="N41" s="165">
        <v>26</v>
      </c>
      <c r="O41" s="168">
        <f t="shared" si="4"/>
        <v>100</v>
      </c>
      <c r="P41" s="166"/>
      <c r="Q41" s="167"/>
      <c r="R41" s="352"/>
      <c r="S41" s="453"/>
    </row>
    <row r="42" spans="1:21" ht="69.75" x14ac:dyDescent="0.35">
      <c r="A42" s="473"/>
      <c r="B42" s="453"/>
      <c r="C42" s="462"/>
      <c r="D42" s="158"/>
      <c r="E42" s="162"/>
      <c r="F42" s="162"/>
      <c r="G42" s="162"/>
      <c r="H42" s="168"/>
      <c r="I42" s="165"/>
      <c r="J42" s="165" t="s">
        <v>10</v>
      </c>
      <c r="K42" s="169" t="s">
        <v>480</v>
      </c>
      <c r="L42" s="165" t="s">
        <v>38</v>
      </c>
      <c r="M42" s="165">
        <v>1</v>
      </c>
      <c r="N42" s="165">
        <v>1</v>
      </c>
      <c r="O42" s="168">
        <f t="shared" si="4"/>
        <v>100</v>
      </c>
      <c r="P42" s="166"/>
      <c r="Q42" s="167"/>
      <c r="R42" s="352"/>
      <c r="S42" s="453"/>
    </row>
    <row r="43" spans="1:21" s="184" customFormat="1" ht="39.75" customHeight="1" x14ac:dyDescent="0.35">
      <c r="A43" s="473"/>
      <c r="B43" s="453"/>
      <c r="C43" s="463"/>
      <c r="D43" s="339" t="s">
        <v>6</v>
      </c>
      <c r="E43" s="340"/>
      <c r="F43" s="341"/>
      <c r="G43" s="342"/>
      <c r="H43" s="343"/>
      <c r="I43" s="343">
        <f>H39</f>
        <v>100</v>
      </c>
      <c r="J43" s="340"/>
      <c r="K43" s="339" t="s">
        <v>6</v>
      </c>
      <c r="L43" s="340"/>
      <c r="M43" s="344"/>
      <c r="N43" s="344"/>
      <c r="O43" s="343"/>
      <c r="P43" s="343">
        <f>(O42+O41+O40+O39)/4</f>
        <v>100.12562814070351</v>
      </c>
      <c r="Q43" s="343">
        <f>(I43+P43)/2</f>
        <v>100.06281407035175</v>
      </c>
      <c r="R43" s="364" t="s">
        <v>31</v>
      </c>
      <c r="S43" s="453"/>
      <c r="T43" s="156"/>
      <c r="U43" s="346"/>
    </row>
    <row r="44" spans="1:21" ht="72" customHeight="1" x14ac:dyDescent="0.35">
      <c r="A44" s="473"/>
      <c r="B44" s="453"/>
      <c r="C44" s="460" t="s">
        <v>13</v>
      </c>
      <c r="D44" s="160" t="s">
        <v>91</v>
      </c>
      <c r="E44" s="162"/>
      <c r="F44" s="162"/>
      <c r="G44" s="162"/>
      <c r="H44" s="163"/>
      <c r="I44" s="163"/>
      <c r="J44" s="266" t="s">
        <v>13</v>
      </c>
      <c r="K44" s="160" t="s">
        <v>91</v>
      </c>
      <c r="L44" s="165"/>
      <c r="M44" s="171"/>
      <c r="N44" s="171"/>
      <c r="O44" s="163"/>
      <c r="P44" s="166"/>
      <c r="Q44" s="167"/>
      <c r="R44" s="352"/>
      <c r="S44" s="453"/>
    </row>
    <row r="45" spans="1:21" ht="101.25" customHeight="1" x14ac:dyDescent="0.35">
      <c r="A45" s="473"/>
      <c r="B45" s="453"/>
      <c r="C45" s="462" t="s">
        <v>14</v>
      </c>
      <c r="D45" s="158" t="s">
        <v>89</v>
      </c>
      <c r="E45" s="162" t="s">
        <v>25</v>
      </c>
      <c r="F45" s="162">
        <v>95</v>
      </c>
      <c r="G45" s="162">
        <v>100</v>
      </c>
      <c r="H45" s="168">
        <v>100</v>
      </c>
      <c r="I45" s="165"/>
      <c r="J45" s="172" t="s">
        <v>14</v>
      </c>
      <c r="K45" s="169" t="s">
        <v>377</v>
      </c>
      <c r="L45" s="165" t="s">
        <v>38</v>
      </c>
      <c r="M45" s="165">
        <v>254</v>
      </c>
      <c r="N45" s="165">
        <v>255</v>
      </c>
      <c r="O45" s="168">
        <f t="shared" ref="O45:O47" si="5">N45/M45*100</f>
        <v>100.39370078740157</v>
      </c>
      <c r="P45" s="166"/>
      <c r="Q45" s="167"/>
      <c r="R45" s="352"/>
      <c r="S45" s="453"/>
    </row>
    <row r="46" spans="1:21" ht="83.25" customHeight="1" x14ac:dyDescent="0.35">
      <c r="A46" s="473"/>
      <c r="B46" s="453"/>
      <c r="C46" s="462" t="s">
        <v>15</v>
      </c>
      <c r="D46" s="158" t="s">
        <v>92</v>
      </c>
      <c r="E46" s="162" t="s">
        <v>93</v>
      </c>
      <c r="F46" s="162">
        <v>36</v>
      </c>
      <c r="G46" s="162">
        <v>29.4</v>
      </c>
      <c r="H46" s="168">
        <v>100</v>
      </c>
      <c r="I46" s="165"/>
      <c r="J46" s="172" t="s">
        <v>15</v>
      </c>
      <c r="K46" s="169" t="s">
        <v>372</v>
      </c>
      <c r="L46" s="165" t="s">
        <v>38</v>
      </c>
      <c r="M46" s="165">
        <v>2</v>
      </c>
      <c r="N46" s="165">
        <v>2</v>
      </c>
      <c r="O46" s="168">
        <f t="shared" si="5"/>
        <v>100</v>
      </c>
      <c r="P46" s="166"/>
      <c r="Q46" s="167"/>
      <c r="R46" s="352"/>
      <c r="S46" s="453"/>
    </row>
    <row r="47" spans="1:21" x14ac:dyDescent="0.35">
      <c r="A47" s="473"/>
      <c r="B47" s="453"/>
      <c r="C47" s="462"/>
      <c r="D47" s="158"/>
      <c r="E47" s="162"/>
      <c r="F47" s="162"/>
      <c r="G47" s="162"/>
      <c r="H47" s="168"/>
      <c r="I47" s="165"/>
      <c r="J47" s="172" t="s">
        <v>39</v>
      </c>
      <c r="K47" s="169" t="s">
        <v>373</v>
      </c>
      <c r="L47" s="165" t="s">
        <v>38</v>
      </c>
      <c r="M47" s="165">
        <v>5</v>
      </c>
      <c r="N47" s="165">
        <v>5</v>
      </c>
      <c r="O47" s="168">
        <f t="shared" si="5"/>
        <v>100</v>
      </c>
      <c r="P47" s="166"/>
      <c r="Q47" s="167"/>
      <c r="R47" s="352"/>
      <c r="S47" s="453"/>
    </row>
    <row r="48" spans="1:21" s="184" customFormat="1" ht="39.75" customHeight="1" x14ac:dyDescent="0.35">
      <c r="A48" s="473"/>
      <c r="B48" s="453"/>
      <c r="C48" s="463"/>
      <c r="D48" s="339" t="s">
        <v>6</v>
      </c>
      <c r="E48" s="340"/>
      <c r="F48" s="341"/>
      <c r="G48" s="342"/>
      <c r="H48" s="343"/>
      <c r="I48" s="343">
        <f>(H45+H46)/2</f>
        <v>100</v>
      </c>
      <c r="J48" s="340"/>
      <c r="K48" s="339" t="s">
        <v>6</v>
      </c>
      <c r="L48" s="340"/>
      <c r="M48" s="344"/>
      <c r="N48" s="344"/>
      <c r="O48" s="343"/>
      <c r="P48" s="343">
        <f>(O47+O45+O46)/3</f>
        <v>100.13123359580054</v>
      </c>
      <c r="Q48" s="343">
        <f>(I48+P48)/2</f>
        <v>100.06561679790028</v>
      </c>
      <c r="R48" s="364" t="s">
        <v>31</v>
      </c>
      <c r="S48" s="453"/>
      <c r="T48" s="156"/>
      <c r="U48" s="346"/>
    </row>
    <row r="49" spans="1:23" ht="93.75" customHeight="1" x14ac:dyDescent="0.35">
      <c r="A49" s="473"/>
      <c r="B49" s="453"/>
      <c r="C49" s="460" t="s">
        <v>28</v>
      </c>
      <c r="D49" s="160" t="s">
        <v>483</v>
      </c>
      <c r="E49" s="162"/>
      <c r="F49" s="162"/>
      <c r="G49" s="162"/>
      <c r="H49" s="163"/>
      <c r="I49" s="163"/>
      <c r="J49" s="266" t="s">
        <v>28</v>
      </c>
      <c r="K49" s="160" t="str">
        <f>D49</f>
        <v>Предоставление консультационных и методических услуг</v>
      </c>
      <c r="L49" s="165"/>
      <c r="M49" s="173"/>
      <c r="N49" s="173"/>
      <c r="O49" s="163"/>
      <c r="P49" s="166"/>
      <c r="Q49" s="167"/>
      <c r="R49" s="351"/>
      <c r="S49" s="453"/>
    </row>
    <row r="50" spans="1:23" ht="81.75" customHeight="1" x14ac:dyDescent="0.35">
      <c r="A50" s="473"/>
      <c r="B50" s="453"/>
      <c r="C50" s="462" t="s">
        <v>29</v>
      </c>
      <c r="D50" s="158" t="s">
        <v>374</v>
      </c>
      <c r="E50" s="162" t="s">
        <v>378</v>
      </c>
      <c r="F50" s="162">
        <v>50</v>
      </c>
      <c r="G50" s="162">
        <v>50</v>
      </c>
      <c r="H50" s="168">
        <f>G50/F50*100</f>
        <v>100</v>
      </c>
      <c r="I50" s="165"/>
      <c r="J50" s="172" t="s">
        <v>29</v>
      </c>
      <c r="K50" s="169" t="s">
        <v>94</v>
      </c>
      <c r="L50" s="165" t="s">
        <v>36</v>
      </c>
      <c r="M50" s="173">
        <v>100</v>
      </c>
      <c r="N50" s="173">
        <v>100</v>
      </c>
      <c r="O50" s="168">
        <f t="shared" ref="O50" si="6">N50/M50*100</f>
        <v>100</v>
      </c>
      <c r="P50" s="166"/>
      <c r="Q50" s="167"/>
      <c r="R50" s="352"/>
      <c r="S50" s="453"/>
    </row>
    <row r="51" spans="1:23" s="184" customFormat="1" ht="43.5" customHeight="1" x14ac:dyDescent="0.35">
      <c r="A51" s="473"/>
      <c r="B51" s="453"/>
      <c r="C51" s="464"/>
      <c r="D51" s="178" t="s">
        <v>6</v>
      </c>
      <c r="E51" s="177"/>
      <c r="F51" s="179"/>
      <c r="G51" s="179"/>
      <c r="H51" s="180"/>
      <c r="I51" s="180">
        <f>H50</f>
        <v>100</v>
      </c>
      <c r="J51" s="181"/>
      <c r="K51" s="178" t="s">
        <v>6</v>
      </c>
      <c r="L51" s="179"/>
      <c r="M51" s="182"/>
      <c r="N51" s="182"/>
      <c r="O51" s="180"/>
      <c r="P51" s="180">
        <f>O50</f>
        <v>100</v>
      </c>
      <c r="Q51" s="180">
        <f>(I51+P51)/2</f>
        <v>100</v>
      </c>
      <c r="R51" s="364" t="s">
        <v>31</v>
      </c>
      <c r="S51" s="453"/>
      <c r="T51" s="156"/>
    </row>
    <row r="52" spans="1:23" ht="87" customHeight="1" x14ac:dyDescent="0.35">
      <c r="A52" s="473" t="s">
        <v>75</v>
      </c>
      <c r="B52" s="453" t="s">
        <v>98</v>
      </c>
      <c r="C52" s="460" t="s">
        <v>12</v>
      </c>
      <c r="D52" s="160" t="s">
        <v>88</v>
      </c>
      <c r="E52" s="266"/>
      <c r="F52" s="266"/>
      <c r="G52" s="266"/>
      <c r="H52" s="163"/>
      <c r="I52" s="163"/>
      <c r="J52" s="164" t="s">
        <v>12</v>
      </c>
      <c r="K52" s="160" t="s">
        <v>88</v>
      </c>
      <c r="L52" s="165"/>
      <c r="M52" s="165"/>
      <c r="N52" s="165"/>
      <c r="O52" s="163"/>
      <c r="P52" s="166"/>
      <c r="Q52" s="167"/>
      <c r="R52" s="353"/>
      <c r="S52" s="453" t="s">
        <v>459</v>
      </c>
    </row>
    <row r="53" spans="1:23" ht="69.75" x14ac:dyDescent="0.35">
      <c r="A53" s="473"/>
      <c r="B53" s="453"/>
      <c r="C53" s="462" t="s">
        <v>7</v>
      </c>
      <c r="D53" s="158" t="s">
        <v>89</v>
      </c>
      <c r="E53" s="162" t="s">
        <v>25</v>
      </c>
      <c r="F53" s="162">
        <v>95</v>
      </c>
      <c r="G53" s="162">
        <v>98.6</v>
      </c>
      <c r="H53" s="168">
        <v>100</v>
      </c>
      <c r="I53" s="165"/>
      <c r="J53" s="165" t="s">
        <v>7</v>
      </c>
      <c r="K53" s="169" t="s">
        <v>376</v>
      </c>
      <c r="L53" s="165" t="s">
        <v>38</v>
      </c>
      <c r="M53" s="165">
        <v>103</v>
      </c>
      <c r="N53" s="165">
        <v>103</v>
      </c>
      <c r="O53" s="168">
        <f>N53/M53*100</f>
        <v>100</v>
      </c>
      <c r="P53" s="166"/>
      <c r="Q53" s="167"/>
      <c r="R53" s="352"/>
      <c r="S53" s="453"/>
    </row>
    <row r="54" spans="1:23" ht="69.75" x14ac:dyDescent="0.35">
      <c r="A54" s="473"/>
      <c r="B54" s="453"/>
      <c r="C54" s="462"/>
      <c r="D54" s="158"/>
      <c r="E54" s="162"/>
      <c r="F54" s="162"/>
      <c r="G54" s="162"/>
      <c r="H54" s="168"/>
      <c r="I54" s="165"/>
      <c r="J54" s="165" t="s">
        <v>8</v>
      </c>
      <c r="K54" s="169" t="s">
        <v>370</v>
      </c>
      <c r="L54" s="165" t="s">
        <v>38</v>
      </c>
      <c r="M54" s="165">
        <v>352</v>
      </c>
      <c r="N54" s="165">
        <v>347</v>
      </c>
      <c r="O54" s="168">
        <f t="shared" ref="O54:O55" si="7">N54/M54*100</f>
        <v>98.579545454545453</v>
      </c>
      <c r="P54" s="166"/>
      <c r="Q54" s="167"/>
      <c r="R54" s="352"/>
      <c r="S54" s="453"/>
    </row>
    <row r="55" spans="1:23" ht="46.5" x14ac:dyDescent="0.35">
      <c r="A55" s="473"/>
      <c r="B55" s="453"/>
      <c r="C55" s="462"/>
      <c r="D55" s="158"/>
      <c r="E55" s="162"/>
      <c r="F55" s="162"/>
      <c r="G55" s="162"/>
      <c r="H55" s="168"/>
      <c r="I55" s="165"/>
      <c r="J55" s="165" t="s">
        <v>9</v>
      </c>
      <c r="K55" s="169" t="s">
        <v>375</v>
      </c>
      <c r="L55" s="165" t="s">
        <v>38</v>
      </c>
      <c r="M55" s="165">
        <v>39</v>
      </c>
      <c r="N55" s="165">
        <v>39</v>
      </c>
      <c r="O55" s="168">
        <f t="shared" si="7"/>
        <v>100</v>
      </c>
      <c r="P55" s="166"/>
      <c r="Q55" s="167"/>
      <c r="R55" s="352"/>
      <c r="S55" s="453"/>
    </row>
    <row r="56" spans="1:23" s="184" customFormat="1" ht="39.75" customHeight="1" x14ac:dyDescent="0.35">
      <c r="A56" s="473"/>
      <c r="B56" s="453"/>
      <c r="C56" s="463"/>
      <c r="D56" s="339" t="s">
        <v>6</v>
      </c>
      <c r="E56" s="340"/>
      <c r="F56" s="341"/>
      <c r="G56" s="342"/>
      <c r="H56" s="343"/>
      <c r="I56" s="343">
        <f>H53</f>
        <v>100</v>
      </c>
      <c r="J56" s="340"/>
      <c r="K56" s="339" t="s">
        <v>6</v>
      </c>
      <c r="L56" s="340"/>
      <c r="M56" s="344"/>
      <c r="N56" s="344"/>
      <c r="O56" s="343"/>
      <c r="P56" s="343">
        <f>(O55+O53+O54)/3</f>
        <v>99.526515151515142</v>
      </c>
      <c r="Q56" s="343">
        <f>(I56+P56)/2</f>
        <v>99.763257575757564</v>
      </c>
      <c r="R56" s="345" t="s">
        <v>459</v>
      </c>
      <c r="S56" s="453"/>
      <c r="T56" s="156"/>
      <c r="U56" s="346"/>
    </row>
    <row r="57" spans="1:23" ht="72" customHeight="1" x14ac:dyDescent="0.35">
      <c r="A57" s="473"/>
      <c r="B57" s="453"/>
      <c r="C57" s="460" t="s">
        <v>13</v>
      </c>
      <c r="D57" s="160" t="s">
        <v>91</v>
      </c>
      <c r="E57" s="162"/>
      <c r="F57" s="162"/>
      <c r="G57" s="162"/>
      <c r="H57" s="163"/>
      <c r="I57" s="163"/>
      <c r="J57" s="266" t="s">
        <v>13</v>
      </c>
      <c r="K57" s="160" t="s">
        <v>91</v>
      </c>
      <c r="L57" s="165"/>
      <c r="M57" s="171"/>
      <c r="N57" s="171"/>
      <c r="O57" s="163"/>
      <c r="P57" s="166"/>
      <c r="Q57" s="167"/>
      <c r="R57" s="353"/>
      <c r="S57" s="453"/>
    </row>
    <row r="58" spans="1:23" ht="78.75" customHeight="1" x14ac:dyDescent="0.35">
      <c r="A58" s="473"/>
      <c r="B58" s="453"/>
      <c r="C58" s="462" t="s">
        <v>14</v>
      </c>
      <c r="D58" s="158" t="s">
        <v>89</v>
      </c>
      <c r="E58" s="162" t="s">
        <v>25</v>
      </c>
      <c r="F58" s="162">
        <v>95</v>
      </c>
      <c r="G58" s="162">
        <v>99.6</v>
      </c>
      <c r="H58" s="168">
        <v>100</v>
      </c>
      <c r="I58" s="165"/>
      <c r="J58" s="172" t="s">
        <v>14</v>
      </c>
      <c r="K58" s="169" t="s">
        <v>380</v>
      </c>
      <c r="L58" s="165" t="s">
        <v>38</v>
      </c>
      <c r="M58" s="165">
        <v>484</v>
      </c>
      <c r="N58" s="165">
        <v>479</v>
      </c>
      <c r="O58" s="168">
        <f t="shared" ref="O58:O60" si="8">N58/M58*100</f>
        <v>98.966942148760324</v>
      </c>
      <c r="P58" s="166"/>
      <c r="Q58" s="167"/>
      <c r="R58" s="352"/>
      <c r="S58" s="453"/>
    </row>
    <row r="59" spans="1:23" ht="95.25" customHeight="1" x14ac:dyDescent="0.35">
      <c r="A59" s="473"/>
      <c r="B59" s="453"/>
      <c r="C59" s="462" t="s">
        <v>15</v>
      </c>
      <c r="D59" s="158" t="s">
        <v>92</v>
      </c>
      <c r="E59" s="162" t="s">
        <v>93</v>
      </c>
      <c r="F59" s="162">
        <v>35</v>
      </c>
      <c r="G59" s="162">
        <v>29.6</v>
      </c>
      <c r="H59" s="168">
        <v>100</v>
      </c>
      <c r="I59" s="165"/>
      <c r="J59" s="172" t="s">
        <v>15</v>
      </c>
      <c r="K59" s="169" t="s">
        <v>372</v>
      </c>
      <c r="L59" s="165" t="s">
        <v>38</v>
      </c>
      <c r="M59" s="165">
        <v>1</v>
      </c>
      <c r="N59" s="165">
        <v>1</v>
      </c>
      <c r="O59" s="168">
        <f t="shared" si="8"/>
        <v>100</v>
      </c>
      <c r="P59" s="166"/>
      <c r="Q59" s="167"/>
      <c r="R59" s="352"/>
      <c r="S59" s="453"/>
      <c r="W59" s="185"/>
    </row>
    <row r="60" spans="1:23" x14ac:dyDescent="0.35">
      <c r="A60" s="473"/>
      <c r="B60" s="453"/>
      <c r="C60" s="462"/>
      <c r="D60" s="158"/>
      <c r="E60" s="162"/>
      <c r="F60" s="162"/>
      <c r="G60" s="162"/>
      <c r="H60" s="168"/>
      <c r="I60" s="165"/>
      <c r="J60" s="172" t="s">
        <v>39</v>
      </c>
      <c r="K60" s="169" t="s">
        <v>373</v>
      </c>
      <c r="L60" s="165" t="s">
        <v>38</v>
      </c>
      <c r="M60" s="165">
        <v>9</v>
      </c>
      <c r="N60" s="165">
        <v>9</v>
      </c>
      <c r="O60" s="168">
        <f t="shared" si="8"/>
        <v>100</v>
      </c>
      <c r="P60" s="166"/>
      <c r="Q60" s="167"/>
      <c r="R60" s="352"/>
      <c r="S60" s="453"/>
      <c r="W60" s="185"/>
    </row>
    <row r="61" spans="1:23" s="184" customFormat="1" ht="39.75" customHeight="1" x14ac:dyDescent="0.35">
      <c r="A61" s="473"/>
      <c r="B61" s="453"/>
      <c r="C61" s="463"/>
      <c r="D61" s="339" t="s">
        <v>6</v>
      </c>
      <c r="E61" s="340"/>
      <c r="F61" s="341"/>
      <c r="G61" s="342"/>
      <c r="H61" s="343"/>
      <c r="I61" s="343">
        <f>(H58+H59)/2</f>
        <v>100</v>
      </c>
      <c r="J61" s="340"/>
      <c r="K61" s="339" t="s">
        <v>6</v>
      </c>
      <c r="L61" s="340"/>
      <c r="M61" s="344"/>
      <c r="N61" s="344"/>
      <c r="O61" s="343"/>
      <c r="P61" s="343">
        <f>(O60+O58+O59)/3</f>
        <v>99.655647382920108</v>
      </c>
      <c r="Q61" s="343">
        <f>(I61+P61)/2</f>
        <v>99.827823691460054</v>
      </c>
      <c r="R61" s="345" t="s">
        <v>459</v>
      </c>
      <c r="S61" s="453"/>
      <c r="T61" s="156"/>
      <c r="U61" s="346"/>
    </row>
    <row r="62" spans="1:23" ht="81.75" customHeight="1" x14ac:dyDescent="0.35">
      <c r="A62" s="473" t="s">
        <v>76</v>
      </c>
      <c r="B62" s="453" t="s">
        <v>99</v>
      </c>
      <c r="C62" s="460" t="s">
        <v>12</v>
      </c>
      <c r="D62" s="160" t="s">
        <v>88</v>
      </c>
      <c r="E62" s="266"/>
      <c r="F62" s="266"/>
      <c r="G62" s="266"/>
      <c r="H62" s="163"/>
      <c r="I62" s="163"/>
      <c r="J62" s="164" t="s">
        <v>12</v>
      </c>
      <c r="K62" s="160" t="s">
        <v>88</v>
      </c>
      <c r="L62" s="165"/>
      <c r="M62" s="165"/>
      <c r="N62" s="165"/>
      <c r="O62" s="163"/>
      <c r="P62" s="166"/>
      <c r="Q62" s="167"/>
      <c r="R62" s="351"/>
      <c r="S62" s="453" t="s">
        <v>459</v>
      </c>
    </row>
    <row r="63" spans="1:23" ht="69.75" x14ac:dyDescent="0.35">
      <c r="A63" s="473"/>
      <c r="B63" s="453"/>
      <c r="C63" s="462" t="s">
        <v>7</v>
      </c>
      <c r="D63" s="158" t="s">
        <v>89</v>
      </c>
      <c r="E63" s="162" t="s">
        <v>25</v>
      </c>
      <c r="F63" s="162">
        <v>95</v>
      </c>
      <c r="G63" s="162">
        <v>98.7</v>
      </c>
      <c r="H63" s="168">
        <v>100</v>
      </c>
      <c r="I63" s="165"/>
      <c r="J63" s="165" t="s">
        <v>7</v>
      </c>
      <c r="K63" s="169" t="s">
        <v>376</v>
      </c>
      <c r="L63" s="165" t="s">
        <v>38</v>
      </c>
      <c r="M63" s="165">
        <v>98</v>
      </c>
      <c r="N63" s="165">
        <v>95</v>
      </c>
      <c r="O63" s="168">
        <f t="shared" ref="O63:O66" si="9">N63/M63*100</f>
        <v>96.938775510204081</v>
      </c>
      <c r="P63" s="166"/>
      <c r="Q63" s="167"/>
      <c r="R63" s="352"/>
      <c r="S63" s="453"/>
    </row>
    <row r="64" spans="1:23" ht="93" customHeight="1" x14ac:dyDescent="0.35">
      <c r="A64" s="473"/>
      <c r="B64" s="453"/>
      <c r="C64" s="462"/>
      <c r="D64" s="158"/>
      <c r="E64" s="162"/>
      <c r="F64" s="162"/>
      <c r="G64" s="162"/>
      <c r="H64" s="168"/>
      <c r="I64" s="165"/>
      <c r="J64" s="165" t="s">
        <v>8</v>
      </c>
      <c r="K64" s="169" t="s">
        <v>370</v>
      </c>
      <c r="L64" s="165" t="s">
        <v>38</v>
      </c>
      <c r="M64" s="165">
        <v>370</v>
      </c>
      <c r="N64" s="165">
        <v>370</v>
      </c>
      <c r="O64" s="168">
        <f t="shared" si="9"/>
        <v>100</v>
      </c>
      <c r="P64" s="166"/>
      <c r="Q64" s="167"/>
      <c r="R64" s="352"/>
      <c r="S64" s="453"/>
    </row>
    <row r="65" spans="1:21" ht="37.5" customHeight="1" x14ac:dyDescent="0.35">
      <c r="A65" s="473"/>
      <c r="B65" s="453"/>
      <c r="C65" s="462"/>
      <c r="D65" s="158"/>
      <c r="E65" s="162"/>
      <c r="F65" s="162"/>
      <c r="G65" s="162"/>
      <c r="H65" s="168"/>
      <c r="I65" s="165"/>
      <c r="J65" s="165" t="s">
        <v>9</v>
      </c>
      <c r="K65" s="169" t="s">
        <v>597</v>
      </c>
      <c r="L65" s="165" t="s">
        <v>38</v>
      </c>
      <c r="M65" s="165">
        <v>2</v>
      </c>
      <c r="N65" s="165">
        <v>2</v>
      </c>
      <c r="O65" s="168">
        <f t="shared" si="9"/>
        <v>100</v>
      </c>
      <c r="P65" s="166"/>
      <c r="Q65" s="167"/>
      <c r="R65" s="352"/>
      <c r="S65" s="453"/>
    </row>
    <row r="66" spans="1:21" x14ac:dyDescent="0.35">
      <c r="A66" s="473"/>
      <c r="B66" s="453"/>
      <c r="C66" s="462"/>
      <c r="D66" s="158"/>
      <c r="E66" s="162"/>
      <c r="F66" s="162"/>
      <c r="G66" s="162"/>
      <c r="H66" s="168"/>
      <c r="I66" s="165"/>
      <c r="J66" s="165" t="s">
        <v>10</v>
      </c>
      <c r="K66" s="169" t="s">
        <v>382</v>
      </c>
      <c r="L66" s="165" t="s">
        <v>38</v>
      </c>
      <c r="M66" s="165">
        <v>40</v>
      </c>
      <c r="N66" s="165">
        <v>40</v>
      </c>
      <c r="O66" s="168">
        <f t="shared" si="9"/>
        <v>100</v>
      </c>
      <c r="P66" s="166"/>
      <c r="Q66" s="167"/>
      <c r="R66" s="352"/>
      <c r="S66" s="453"/>
    </row>
    <row r="67" spans="1:21" s="184" customFormat="1" ht="39.75" customHeight="1" x14ac:dyDescent="0.35">
      <c r="A67" s="473"/>
      <c r="B67" s="453"/>
      <c r="C67" s="463"/>
      <c r="D67" s="339" t="s">
        <v>6</v>
      </c>
      <c r="E67" s="340"/>
      <c r="F67" s="341"/>
      <c r="G67" s="342"/>
      <c r="H67" s="343"/>
      <c r="I67" s="343">
        <f>H63</f>
        <v>100</v>
      </c>
      <c r="J67" s="340"/>
      <c r="K67" s="339" t="s">
        <v>6</v>
      </c>
      <c r="L67" s="340"/>
      <c r="M67" s="344"/>
      <c r="N67" s="344"/>
      <c r="O67" s="343"/>
      <c r="P67" s="343">
        <f>(O66+O65+O64+O63)/4</f>
        <v>99.234693877551024</v>
      </c>
      <c r="Q67" s="343">
        <f>(I67+P67)/2</f>
        <v>99.617346938775512</v>
      </c>
      <c r="R67" s="345" t="s">
        <v>459</v>
      </c>
      <c r="S67" s="453"/>
      <c r="T67" s="156"/>
      <c r="U67" s="346"/>
    </row>
    <row r="68" spans="1:21" ht="67.5" customHeight="1" x14ac:dyDescent="0.35">
      <c r="A68" s="473"/>
      <c r="B68" s="453"/>
      <c r="C68" s="460" t="s">
        <v>13</v>
      </c>
      <c r="D68" s="160" t="s">
        <v>91</v>
      </c>
      <c r="E68" s="162"/>
      <c r="F68" s="162"/>
      <c r="G68" s="162"/>
      <c r="H68" s="163"/>
      <c r="I68" s="163"/>
      <c r="J68" s="266" t="s">
        <v>13</v>
      </c>
      <c r="K68" s="160" t="s">
        <v>91</v>
      </c>
      <c r="L68" s="165"/>
      <c r="M68" s="171"/>
      <c r="N68" s="171"/>
      <c r="O68" s="163"/>
      <c r="P68" s="166"/>
      <c r="Q68" s="167"/>
      <c r="R68" s="190"/>
      <c r="S68" s="453"/>
    </row>
    <row r="69" spans="1:21" ht="69.75" x14ac:dyDescent="0.35">
      <c r="A69" s="473"/>
      <c r="B69" s="453"/>
      <c r="C69" s="462" t="s">
        <v>14</v>
      </c>
      <c r="D69" s="158" t="s">
        <v>89</v>
      </c>
      <c r="E69" s="162" t="s">
        <v>25</v>
      </c>
      <c r="F69" s="162">
        <v>95</v>
      </c>
      <c r="G69" s="162">
        <v>98.9</v>
      </c>
      <c r="H69" s="168">
        <v>100</v>
      </c>
      <c r="I69" s="165"/>
      <c r="J69" s="172" t="s">
        <v>14</v>
      </c>
      <c r="K69" s="169" t="s">
        <v>377</v>
      </c>
      <c r="L69" s="165" t="s">
        <v>38</v>
      </c>
      <c r="M69" s="165">
        <v>500</v>
      </c>
      <c r="N69" s="165">
        <v>497</v>
      </c>
      <c r="O69" s="168">
        <f t="shared" ref="O69:O71" si="10">N69/M69*100</f>
        <v>99.4</v>
      </c>
      <c r="P69" s="166"/>
      <c r="Q69" s="167"/>
      <c r="R69" s="352"/>
      <c r="S69" s="453"/>
    </row>
    <row r="70" spans="1:21" ht="69.75" x14ac:dyDescent="0.35">
      <c r="A70" s="473"/>
      <c r="B70" s="453"/>
      <c r="C70" s="462" t="s">
        <v>15</v>
      </c>
      <c r="D70" s="158" t="s">
        <v>92</v>
      </c>
      <c r="E70" s="162" t="s">
        <v>93</v>
      </c>
      <c r="F70" s="162">
        <v>35</v>
      </c>
      <c r="G70" s="162">
        <v>11</v>
      </c>
      <c r="H70" s="168">
        <v>100</v>
      </c>
      <c r="I70" s="165"/>
      <c r="J70" s="172" t="s">
        <v>15</v>
      </c>
      <c r="K70" s="169" t="s">
        <v>372</v>
      </c>
      <c r="L70" s="165" t="s">
        <v>38</v>
      </c>
      <c r="M70" s="165">
        <v>4</v>
      </c>
      <c r="N70" s="165">
        <v>4</v>
      </c>
      <c r="O70" s="168">
        <f t="shared" si="10"/>
        <v>100</v>
      </c>
      <c r="P70" s="166"/>
      <c r="Q70" s="167"/>
      <c r="R70" s="352"/>
      <c r="S70" s="453"/>
    </row>
    <row r="71" spans="1:21" x14ac:dyDescent="0.35">
      <c r="A71" s="473"/>
      <c r="B71" s="453"/>
      <c r="C71" s="462"/>
      <c r="D71" s="158"/>
      <c r="E71" s="162"/>
      <c r="F71" s="162"/>
      <c r="G71" s="162"/>
      <c r="H71" s="168"/>
      <c r="I71" s="165"/>
      <c r="J71" s="172" t="s">
        <v>39</v>
      </c>
      <c r="K71" s="169" t="s">
        <v>373</v>
      </c>
      <c r="L71" s="165" t="s">
        <v>38</v>
      </c>
      <c r="M71" s="165">
        <v>6</v>
      </c>
      <c r="N71" s="165">
        <v>6</v>
      </c>
      <c r="O71" s="168">
        <f t="shared" si="10"/>
        <v>100</v>
      </c>
      <c r="P71" s="166"/>
      <c r="Q71" s="167"/>
      <c r="R71" s="352"/>
      <c r="S71" s="453"/>
    </row>
    <row r="72" spans="1:21" s="184" customFormat="1" ht="39.75" customHeight="1" x14ac:dyDescent="0.35">
      <c r="A72" s="473"/>
      <c r="B72" s="453"/>
      <c r="C72" s="463"/>
      <c r="D72" s="339" t="s">
        <v>6</v>
      </c>
      <c r="E72" s="340"/>
      <c r="F72" s="341"/>
      <c r="G72" s="342"/>
      <c r="H72" s="343"/>
      <c r="I72" s="343">
        <f>(H69+H70)/2</f>
        <v>100</v>
      </c>
      <c r="J72" s="340"/>
      <c r="K72" s="339" t="s">
        <v>6</v>
      </c>
      <c r="L72" s="340"/>
      <c r="M72" s="344"/>
      <c r="N72" s="344"/>
      <c r="O72" s="343"/>
      <c r="P72" s="343">
        <f>(O71+O69+O70)/3</f>
        <v>99.8</v>
      </c>
      <c r="Q72" s="343">
        <f>(I72+P72)/2</f>
        <v>99.9</v>
      </c>
      <c r="R72" s="345" t="s">
        <v>459</v>
      </c>
      <c r="S72" s="453"/>
      <c r="T72" s="156"/>
      <c r="U72" s="346"/>
    </row>
    <row r="73" spans="1:21" ht="69" customHeight="1" x14ac:dyDescent="0.35">
      <c r="A73" s="473"/>
      <c r="B73" s="453"/>
      <c r="C73" s="460" t="s">
        <v>28</v>
      </c>
      <c r="D73" s="160" t="s">
        <v>483</v>
      </c>
      <c r="E73" s="162"/>
      <c r="F73" s="162"/>
      <c r="G73" s="162"/>
      <c r="H73" s="163"/>
      <c r="I73" s="163"/>
      <c r="J73" s="266" t="s">
        <v>28</v>
      </c>
      <c r="K73" s="160" t="str">
        <f>D73</f>
        <v>Предоставление консультационных и методических услуг</v>
      </c>
      <c r="L73" s="165"/>
      <c r="M73" s="173"/>
      <c r="N73" s="173"/>
      <c r="O73" s="163"/>
      <c r="P73" s="166"/>
      <c r="Q73" s="167"/>
      <c r="R73" s="351"/>
      <c r="S73" s="453"/>
    </row>
    <row r="74" spans="1:21" ht="69.75" x14ac:dyDescent="0.35">
      <c r="A74" s="473"/>
      <c r="B74" s="453"/>
      <c r="C74" s="462" t="s">
        <v>29</v>
      </c>
      <c r="D74" s="158" t="s">
        <v>374</v>
      </c>
      <c r="E74" s="162" t="s">
        <v>378</v>
      </c>
      <c r="F74" s="162">
        <v>100</v>
      </c>
      <c r="G74" s="162">
        <v>104</v>
      </c>
      <c r="H74" s="168">
        <v>100</v>
      </c>
      <c r="I74" s="165"/>
      <c r="J74" s="172" t="s">
        <v>29</v>
      </c>
      <c r="K74" s="169" t="s">
        <v>94</v>
      </c>
      <c r="L74" s="165" t="s">
        <v>36</v>
      </c>
      <c r="M74" s="173">
        <v>50</v>
      </c>
      <c r="N74" s="173">
        <v>50</v>
      </c>
      <c r="O74" s="168">
        <f t="shared" ref="O74" si="11">N74/M74*100</f>
        <v>100</v>
      </c>
      <c r="P74" s="166"/>
      <c r="Q74" s="167"/>
      <c r="R74" s="352"/>
      <c r="S74" s="453"/>
    </row>
    <row r="75" spans="1:21" s="184" customFormat="1" ht="40.5" customHeight="1" x14ac:dyDescent="0.35">
      <c r="A75" s="473"/>
      <c r="B75" s="453"/>
      <c r="C75" s="464"/>
      <c r="D75" s="178" t="s">
        <v>6</v>
      </c>
      <c r="E75" s="177"/>
      <c r="F75" s="179"/>
      <c r="G75" s="179"/>
      <c r="H75" s="180"/>
      <c r="I75" s="180">
        <f>H74</f>
        <v>100</v>
      </c>
      <c r="J75" s="181"/>
      <c r="K75" s="178" t="s">
        <v>6</v>
      </c>
      <c r="L75" s="179"/>
      <c r="M75" s="182"/>
      <c r="N75" s="182"/>
      <c r="O75" s="180"/>
      <c r="P75" s="180">
        <f>O74</f>
        <v>100</v>
      </c>
      <c r="Q75" s="180">
        <f>(I75+P75)/2</f>
        <v>100</v>
      </c>
      <c r="R75" s="364" t="s">
        <v>31</v>
      </c>
      <c r="S75" s="453"/>
      <c r="T75" s="156"/>
    </row>
    <row r="76" spans="1:21" ht="62.25" customHeight="1" x14ac:dyDescent="0.35">
      <c r="A76" s="473" t="s">
        <v>77</v>
      </c>
      <c r="B76" s="453" t="s">
        <v>100</v>
      </c>
      <c r="C76" s="460" t="s">
        <v>12</v>
      </c>
      <c r="D76" s="160" t="s">
        <v>88</v>
      </c>
      <c r="E76" s="266"/>
      <c r="F76" s="266"/>
      <c r="G76" s="266"/>
      <c r="H76" s="163"/>
      <c r="I76" s="163"/>
      <c r="J76" s="164" t="s">
        <v>12</v>
      </c>
      <c r="K76" s="160" t="s">
        <v>88</v>
      </c>
      <c r="L76" s="165"/>
      <c r="M76" s="165"/>
      <c r="N76" s="165"/>
      <c r="O76" s="163"/>
      <c r="P76" s="166"/>
      <c r="Q76" s="167"/>
      <c r="R76" s="351"/>
      <c r="S76" s="453" t="s">
        <v>459</v>
      </c>
    </row>
    <row r="77" spans="1:21" ht="69.75" x14ac:dyDescent="0.35">
      <c r="A77" s="473"/>
      <c r="B77" s="453"/>
      <c r="C77" s="462" t="s">
        <v>7</v>
      </c>
      <c r="D77" s="158" t="s">
        <v>89</v>
      </c>
      <c r="E77" s="162" t="s">
        <v>25</v>
      </c>
      <c r="F77" s="162">
        <v>95</v>
      </c>
      <c r="G77" s="162">
        <v>98.7</v>
      </c>
      <c r="H77" s="168">
        <v>100</v>
      </c>
      <c r="I77" s="165"/>
      <c r="J77" s="165" t="s">
        <v>7</v>
      </c>
      <c r="K77" s="169" t="s">
        <v>376</v>
      </c>
      <c r="L77" s="165" t="s">
        <v>38</v>
      </c>
      <c r="M77" s="165">
        <v>84</v>
      </c>
      <c r="N77" s="165">
        <v>80</v>
      </c>
      <c r="O77" s="168">
        <f t="shared" ref="O77:O79" si="12">N77/M77*100</f>
        <v>95.238095238095227</v>
      </c>
      <c r="P77" s="166"/>
      <c r="Q77" s="167"/>
      <c r="R77" s="352"/>
      <c r="S77" s="453"/>
    </row>
    <row r="78" spans="1:21" ht="69.75" x14ac:dyDescent="0.35">
      <c r="A78" s="473"/>
      <c r="B78" s="453"/>
      <c r="C78" s="462"/>
      <c r="D78" s="158"/>
      <c r="E78" s="162"/>
      <c r="F78" s="162"/>
      <c r="G78" s="162"/>
      <c r="H78" s="168"/>
      <c r="I78" s="165"/>
      <c r="J78" s="165" t="s">
        <v>8</v>
      </c>
      <c r="K78" s="169" t="s">
        <v>370</v>
      </c>
      <c r="L78" s="165" t="s">
        <v>38</v>
      </c>
      <c r="M78" s="165">
        <v>204</v>
      </c>
      <c r="N78" s="165">
        <v>195</v>
      </c>
      <c r="O78" s="168">
        <f t="shared" si="12"/>
        <v>95.588235294117652</v>
      </c>
      <c r="P78" s="166"/>
      <c r="Q78" s="167"/>
      <c r="R78" s="352"/>
      <c r="S78" s="453"/>
    </row>
    <row r="79" spans="1:21" ht="65.25" customHeight="1" x14ac:dyDescent="0.35">
      <c r="A79" s="473"/>
      <c r="B79" s="453"/>
      <c r="C79" s="462"/>
      <c r="D79" s="158"/>
      <c r="E79" s="162"/>
      <c r="F79" s="162"/>
      <c r="G79" s="162"/>
      <c r="H79" s="168"/>
      <c r="I79" s="165"/>
      <c r="J79" s="165" t="s">
        <v>9</v>
      </c>
      <c r="K79" s="169" t="s">
        <v>375</v>
      </c>
      <c r="L79" s="165" t="s">
        <v>38</v>
      </c>
      <c r="M79" s="165">
        <v>26</v>
      </c>
      <c r="N79" s="165">
        <v>26</v>
      </c>
      <c r="O79" s="168">
        <f t="shared" si="12"/>
        <v>100</v>
      </c>
      <c r="P79" s="166"/>
      <c r="Q79" s="167"/>
      <c r="R79" s="352"/>
      <c r="S79" s="453"/>
    </row>
    <row r="80" spans="1:21" s="184" customFormat="1" ht="39.75" customHeight="1" x14ac:dyDescent="0.35">
      <c r="A80" s="473"/>
      <c r="B80" s="453"/>
      <c r="C80" s="463"/>
      <c r="D80" s="339" t="s">
        <v>6</v>
      </c>
      <c r="E80" s="340"/>
      <c r="F80" s="341"/>
      <c r="G80" s="342"/>
      <c r="H80" s="343"/>
      <c r="I80" s="343">
        <f>H77</f>
        <v>100</v>
      </c>
      <c r="J80" s="340"/>
      <c r="K80" s="339" t="s">
        <v>6</v>
      </c>
      <c r="L80" s="340"/>
      <c r="M80" s="344"/>
      <c r="N80" s="344"/>
      <c r="O80" s="343"/>
      <c r="P80" s="343">
        <f>(O79+O77+O78)/3</f>
        <v>96.942110177404288</v>
      </c>
      <c r="Q80" s="343">
        <f>(I80+P80)/2</f>
        <v>98.471055088702144</v>
      </c>
      <c r="R80" s="345" t="s">
        <v>459</v>
      </c>
      <c r="S80" s="453"/>
      <c r="T80" s="156"/>
      <c r="U80" s="346"/>
    </row>
    <row r="81" spans="1:21" ht="47.25" customHeight="1" x14ac:dyDescent="0.35">
      <c r="A81" s="473"/>
      <c r="B81" s="453"/>
      <c r="C81" s="460" t="s">
        <v>13</v>
      </c>
      <c r="D81" s="160" t="s">
        <v>91</v>
      </c>
      <c r="E81" s="162"/>
      <c r="F81" s="162"/>
      <c r="G81" s="162"/>
      <c r="H81" s="163"/>
      <c r="I81" s="163"/>
      <c r="J81" s="266" t="s">
        <v>13</v>
      </c>
      <c r="K81" s="160" t="s">
        <v>91</v>
      </c>
      <c r="L81" s="165"/>
      <c r="M81" s="171"/>
      <c r="N81" s="171"/>
      <c r="O81" s="163"/>
      <c r="P81" s="166"/>
      <c r="Q81" s="167"/>
      <c r="R81" s="351"/>
      <c r="S81" s="453"/>
    </row>
    <row r="82" spans="1:21" ht="69.75" x14ac:dyDescent="0.35">
      <c r="A82" s="473"/>
      <c r="B82" s="453"/>
      <c r="C82" s="462" t="s">
        <v>14</v>
      </c>
      <c r="D82" s="158" t="s">
        <v>89</v>
      </c>
      <c r="E82" s="162" t="s">
        <v>25</v>
      </c>
      <c r="F82" s="162">
        <v>95</v>
      </c>
      <c r="G82" s="162">
        <v>98.7</v>
      </c>
      <c r="H82" s="168">
        <v>100</v>
      </c>
      <c r="I82" s="165"/>
      <c r="J82" s="172" t="s">
        <v>14</v>
      </c>
      <c r="K82" s="169" t="s">
        <v>380</v>
      </c>
      <c r="L82" s="165" t="s">
        <v>38</v>
      </c>
      <c r="M82" s="165">
        <v>313</v>
      </c>
      <c r="N82" s="165">
        <v>300</v>
      </c>
      <c r="O82" s="168">
        <f t="shared" ref="O82:O83" si="13">N82/M82*100</f>
        <v>95.846645367412137</v>
      </c>
      <c r="P82" s="166"/>
      <c r="Q82" s="167"/>
      <c r="R82" s="352"/>
      <c r="S82" s="453"/>
    </row>
    <row r="83" spans="1:21" ht="69.75" x14ac:dyDescent="0.35">
      <c r="A83" s="473"/>
      <c r="B83" s="453"/>
      <c r="C83" s="462" t="s">
        <v>15</v>
      </c>
      <c r="D83" s="158" t="s">
        <v>92</v>
      </c>
      <c r="E83" s="162" t="s">
        <v>93</v>
      </c>
      <c r="F83" s="162">
        <v>35</v>
      </c>
      <c r="G83" s="162">
        <v>31.5</v>
      </c>
      <c r="H83" s="168">
        <v>100</v>
      </c>
      <c r="I83" s="165"/>
      <c r="J83" s="172" t="s">
        <v>15</v>
      </c>
      <c r="K83" s="169" t="s">
        <v>373</v>
      </c>
      <c r="L83" s="165" t="s">
        <v>38</v>
      </c>
      <c r="M83" s="165">
        <v>1</v>
      </c>
      <c r="N83" s="165">
        <v>1</v>
      </c>
      <c r="O83" s="168">
        <f t="shared" si="13"/>
        <v>100</v>
      </c>
      <c r="P83" s="166"/>
      <c r="Q83" s="167"/>
      <c r="R83" s="352"/>
      <c r="S83" s="453"/>
    </row>
    <row r="84" spans="1:21" s="184" customFormat="1" ht="39.75" customHeight="1" x14ac:dyDescent="0.35">
      <c r="A84" s="473"/>
      <c r="B84" s="453"/>
      <c r="C84" s="463"/>
      <c r="D84" s="339" t="s">
        <v>6</v>
      </c>
      <c r="E84" s="340"/>
      <c r="F84" s="341"/>
      <c r="G84" s="342"/>
      <c r="H84" s="343"/>
      <c r="I84" s="343">
        <f>(H82+H83)/2</f>
        <v>100</v>
      </c>
      <c r="J84" s="340"/>
      <c r="K84" s="339" t="s">
        <v>6</v>
      </c>
      <c r="L84" s="340"/>
      <c r="M84" s="344"/>
      <c r="N84" s="344"/>
      <c r="O84" s="343"/>
      <c r="P84" s="343">
        <f>(O82+O83)/2</f>
        <v>97.923322683706061</v>
      </c>
      <c r="Q84" s="343">
        <f>(I84+P84)/2</f>
        <v>98.961661341853031</v>
      </c>
      <c r="R84" s="345" t="s">
        <v>459</v>
      </c>
      <c r="S84" s="453"/>
      <c r="T84" s="156"/>
      <c r="U84" s="346"/>
    </row>
    <row r="85" spans="1:21" ht="84.75" customHeight="1" x14ac:dyDescent="0.35">
      <c r="A85" s="473" t="s">
        <v>78</v>
      </c>
      <c r="B85" s="453" t="s">
        <v>307</v>
      </c>
      <c r="C85" s="460" t="s">
        <v>12</v>
      </c>
      <c r="D85" s="160" t="s">
        <v>88</v>
      </c>
      <c r="E85" s="266"/>
      <c r="F85" s="266"/>
      <c r="G85" s="266"/>
      <c r="H85" s="163"/>
      <c r="I85" s="163"/>
      <c r="J85" s="164" t="s">
        <v>12</v>
      </c>
      <c r="K85" s="160" t="s">
        <v>88</v>
      </c>
      <c r="L85" s="165"/>
      <c r="M85" s="165"/>
      <c r="N85" s="165"/>
      <c r="O85" s="163"/>
      <c r="P85" s="166"/>
      <c r="Q85" s="167"/>
      <c r="R85" s="351"/>
      <c r="S85" s="453" t="s">
        <v>459</v>
      </c>
    </row>
    <row r="86" spans="1:21" ht="69.75" x14ac:dyDescent="0.35">
      <c r="A86" s="473"/>
      <c r="B86" s="453"/>
      <c r="C86" s="462" t="s">
        <v>7</v>
      </c>
      <c r="D86" s="158" t="s">
        <v>89</v>
      </c>
      <c r="E86" s="162" t="s">
        <v>25</v>
      </c>
      <c r="F86" s="162">
        <v>95</v>
      </c>
      <c r="G86" s="162">
        <v>95</v>
      </c>
      <c r="H86" s="168">
        <f>G86/F86*100</f>
        <v>100</v>
      </c>
      <c r="I86" s="165"/>
      <c r="J86" s="165" t="s">
        <v>7</v>
      </c>
      <c r="K86" s="169" t="s">
        <v>376</v>
      </c>
      <c r="L86" s="165" t="s">
        <v>38</v>
      </c>
      <c r="M86" s="165">
        <v>60</v>
      </c>
      <c r="N86" s="165">
        <v>60</v>
      </c>
      <c r="O86" s="168">
        <f t="shared" ref="O86:O92" si="14">N86/M86*100</f>
        <v>100</v>
      </c>
      <c r="P86" s="166"/>
      <c r="Q86" s="167"/>
      <c r="R86" s="352"/>
      <c r="S86" s="453"/>
    </row>
    <row r="87" spans="1:21" ht="69.75" x14ac:dyDescent="0.35">
      <c r="A87" s="473"/>
      <c r="B87" s="453"/>
      <c r="C87" s="462"/>
      <c r="D87" s="158"/>
      <c r="E87" s="162"/>
      <c r="F87" s="162"/>
      <c r="G87" s="162"/>
      <c r="H87" s="168"/>
      <c r="I87" s="165"/>
      <c r="J87" s="165" t="s">
        <v>8</v>
      </c>
      <c r="K87" s="169" t="s">
        <v>370</v>
      </c>
      <c r="L87" s="165" t="s">
        <v>38</v>
      </c>
      <c r="M87" s="165">
        <v>261</v>
      </c>
      <c r="N87" s="165">
        <v>252</v>
      </c>
      <c r="O87" s="168">
        <f t="shared" si="14"/>
        <v>96.551724137931032</v>
      </c>
      <c r="P87" s="166"/>
      <c r="Q87" s="167"/>
      <c r="R87" s="352"/>
      <c r="S87" s="453"/>
    </row>
    <row r="88" spans="1:21" s="184" customFormat="1" ht="39.75" customHeight="1" x14ac:dyDescent="0.35">
      <c r="A88" s="473"/>
      <c r="B88" s="453"/>
      <c r="C88" s="463"/>
      <c r="D88" s="339" t="s">
        <v>6</v>
      </c>
      <c r="E88" s="340"/>
      <c r="F88" s="341"/>
      <c r="G88" s="342"/>
      <c r="H88" s="343"/>
      <c r="I88" s="343">
        <f>H86</f>
        <v>100</v>
      </c>
      <c r="J88" s="340"/>
      <c r="K88" s="339" t="s">
        <v>6</v>
      </c>
      <c r="L88" s="340"/>
      <c r="M88" s="344"/>
      <c r="N88" s="344"/>
      <c r="O88" s="343"/>
      <c r="P88" s="343">
        <f>(O86+O87)/2</f>
        <v>98.275862068965523</v>
      </c>
      <c r="Q88" s="343">
        <f>(I88+P88)/2</f>
        <v>99.137931034482762</v>
      </c>
      <c r="R88" s="345" t="s">
        <v>459</v>
      </c>
      <c r="S88" s="453"/>
      <c r="T88" s="156"/>
      <c r="U88" s="346"/>
    </row>
    <row r="89" spans="1:21" ht="40.5" customHeight="1" x14ac:dyDescent="0.35">
      <c r="A89" s="473"/>
      <c r="B89" s="453"/>
      <c r="C89" s="460" t="s">
        <v>13</v>
      </c>
      <c r="D89" s="160" t="s">
        <v>91</v>
      </c>
      <c r="E89" s="162"/>
      <c r="F89" s="162"/>
      <c r="G89" s="162"/>
      <c r="H89" s="163"/>
      <c r="I89" s="163"/>
      <c r="J89" s="266" t="s">
        <v>13</v>
      </c>
      <c r="K89" s="160" t="s">
        <v>91</v>
      </c>
      <c r="L89" s="165"/>
      <c r="M89" s="171"/>
      <c r="N89" s="171"/>
      <c r="O89" s="163"/>
      <c r="P89" s="166"/>
      <c r="Q89" s="167"/>
      <c r="R89" s="351"/>
      <c r="S89" s="453"/>
    </row>
    <row r="90" spans="1:21" ht="69.75" x14ac:dyDescent="0.35">
      <c r="A90" s="473"/>
      <c r="B90" s="453"/>
      <c r="C90" s="462" t="s">
        <v>14</v>
      </c>
      <c r="D90" s="158" t="s">
        <v>89</v>
      </c>
      <c r="E90" s="162" t="s">
        <v>25</v>
      </c>
      <c r="F90" s="162">
        <v>95</v>
      </c>
      <c r="G90" s="162">
        <v>95</v>
      </c>
      <c r="H90" s="168">
        <f t="shared" ref="H90" si="15">G90/F90*100</f>
        <v>100</v>
      </c>
      <c r="I90" s="165"/>
      <c r="J90" s="172" t="s">
        <v>14</v>
      </c>
      <c r="K90" s="169" t="s">
        <v>380</v>
      </c>
      <c r="L90" s="165" t="s">
        <v>38</v>
      </c>
      <c r="M90" s="165">
        <v>317</v>
      </c>
      <c r="N90" s="165">
        <v>309</v>
      </c>
      <c r="O90" s="168">
        <f t="shared" si="14"/>
        <v>97.476340694006311</v>
      </c>
      <c r="P90" s="166"/>
      <c r="Q90" s="167"/>
      <c r="R90" s="352"/>
      <c r="S90" s="453"/>
    </row>
    <row r="91" spans="1:21" ht="69.75" x14ac:dyDescent="0.35">
      <c r="A91" s="473"/>
      <c r="B91" s="453"/>
      <c r="C91" s="462" t="s">
        <v>15</v>
      </c>
      <c r="D91" s="158" t="s">
        <v>92</v>
      </c>
      <c r="E91" s="162" t="s">
        <v>93</v>
      </c>
      <c r="F91" s="162">
        <v>35</v>
      </c>
      <c r="G91" s="162">
        <v>25.8</v>
      </c>
      <c r="H91" s="168">
        <v>100</v>
      </c>
      <c r="I91" s="165"/>
      <c r="J91" s="172" t="s">
        <v>15</v>
      </c>
      <c r="K91" s="169" t="s">
        <v>372</v>
      </c>
      <c r="L91" s="165" t="s">
        <v>38</v>
      </c>
      <c r="M91" s="165">
        <v>3</v>
      </c>
      <c r="N91" s="165">
        <v>3</v>
      </c>
      <c r="O91" s="168">
        <f t="shared" si="14"/>
        <v>100</v>
      </c>
      <c r="P91" s="166"/>
      <c r="Q91" s="167"/>
      <c r="R91" s="352"/>
      <c r="S91" s="453"/>
    </row>
    <row r="92" spans="1:21" x14ac:dyDescent="0.35">
      <c r="A92" s="473"/>
      <c r="B92" s="453"/>
      <c r="C92" s="462"/>
      <c r="D92" s="158"/>
      <c r="E92" s="162"/>
      <c r="F92" s="162"/>
      <c r="G92" s="162"/>
      <c r="H92" s="168"/>
      <c r="I92" s="165"/>
      <c r="J92" s="172" t="s">
        <v>39</v>
      </c>
      <c r="K92" s="169" t="s">
        <v>373</v>
      </c>
      <c r="L92" s="165" t="s">
        <v>38</v>
      </c>
      <c r="M92" s="366">
        <v>3</v>
      </c>
      <c r="N92" s="366">
        <v>3</v>
      </c>
      <c r="O92" s="168">
        <f t="shared" si="14"/>
        <v>100</v>
      </c>
      <c r="P92" s="166"/>
      <c r="Q92" s="167"/>
      <c r="R92" s="352"/>
      <c r="S92" s="453"/>
    </row>
    <row r="93" spans="1:21" s="184" customFormat="1" ht="56.25" customHeight="1" x14ac:dyDescent="0.35">
      <c r="A93" s="473"/>
      <c r="B93" s="453"/>
      <c r="C93" s="463"/>
      <c r="D93" s="339" t="s">
        <v>6</v>
      </c>
      <c r="E93" s="340"/>
      <c r="F93" s="341"/>
      <c r="G93" s="342"/>
      <c r="H93" s="343"/>
      <c r="I93" s="343">
        <f>(H90+H91)/2</f>
        <v>100</v>
      </c>
      <c r="J93" s="340"/>
      <c r="K93" s="339" t="s">
        <v>6</v>
      </c>
      <c r="L93" s="340"/>
      <c r="M93" s="344"/>
      <c r="N93" s="344"/>
      <c r="O93" s="343"/>
      <c r="P93" s="343">
        <f>(O92+O90+O91)/3</f>
        <v>99.158780231335427</v>
      </c>
      <c r="Q93" s="343">
        <f>(I93+P93)/2</f>
        <v>99.579390115667707</v>
      </c>
      <c r="R93" s="345" t="s">
        <v>459</v>
      </c>
      <c r="S93" s="453"/>
      <c r="T93" s="156"/>
      <c r="U93" s="346"/>
    </row>
    <row r="94" spans="1:21" ht="85.5" customHeight="1" x14ac:dyDescent="0.35">
      <c r="A94" s="473" t="s">
        <v>79</v>
      </c>
      <c r="B94" s="453" t="s">
        <v>101</v>
      </c>
      <c r="C94" s="460" t="s">
        <v>12</v>
      </c>
      <c r="D94" s="160" t="s">
        <v>88</v>
      </c>
      <c r="E94" s="266"/>
      <c r="F94" s="266"/>
      <c r="G94" s="266"/>
      <c r="H94" s="163"/>
      <c r="I94" s="163"/>
      <c r="J94" s="164" t="s">
        <v>12</v>
      </c>
      <c r="K94" s="160" t="s">
        <v>88</v>
      </c>
      <c r="L94" s="165"/>
      <c r="M94" s="165"/>
      <c r="N94" s="165"/>
      <c r="O94" s="163"/>
      <c r="P94" s="166"/>
      <c r="Q94" s="167"/>
      <c r="R94" s="351"/>
      <c r="S94" s="453" t="s">
        <v>459</v>
      </c>
    </row>
    <row r="95" spans="1:21" ht="69.75" x14ac:dyDescent="0.35">
      <c r="A95" s="473"/>
      <c r="B95" s="453"/>
      <c r="C95" s="462" t="s">
        <v>7</v>
      </c>
      <c r="D95" s="158" t="s">
        <v>89</v>
      </c>
      <c r="E95" s="162" t="s">
        <v>25</v>
      </c>
      <c r="F95" s="162">
        <v>95</v>
      </c>
      <c r="G95" s="162">
        <v>98.3</v>
      </c>
      <c r="H95" s="168">
        <v>100</v>
      </c>
      <c r="I95" s="165"/>
      <c r="J95" s="165" t="s">
        <v>7</v>
      </c>
      <c r="K95" s="169" t="s">
        <v>376</v>
      </c>
      <c r="L95" s="165" t="s">
        <v>38</v>
      </c>
      <c r="M95" s="165">
        <v>116</v>
      </c>
      <c r="N95" s="165">
        <v>111</v>
      </c>
      <c r="O95" s="168">
        <f t="shared" ref="O95:O97" si="16">N95/M95*100</f>
        <v>95.689655172413794</v>
      </c>
      <c r="P95" s="166"/>
      <c r="Q95" s="167"/>
      <c r="R95" s="352"/>
      <c r="S95" s="453"/>
    </row>
    <row r="96" spans="1:21" ht="96" customHeight="1" x14ac:dyDescent="0.35">
      <c r="A96" s="473"/>
      <c r="B96" s="453"/>
      <c r="C96" s="462"/>
      <c r="D96" s="158"/>
      <c r="E96" s="162"/>
      <c r="F96" s="162"/>
      <c r="G96" s="162"/>
      <c r="H96" s="168"/>
      <c r="I96" s="165"/>
      <c r="J96" s="165" t="s">
        <v>8</v>
      </c>
      <c r="K96" s="169" t="s">
        <v>370</v>
      </c>
      <c r="L96" s="165" t="s">
        <v>38</v>
      </c>
      <c r="M96" s="165">
        <v>357</v>
      </c>
      <c r="N96" s="165">
        <v>338</v>
      </c>
      <c r="O96" s="168">
        <f t="shared" si="16"/>
        <v>94.677871148459374</v>
      </c>
      <c r="P96" s="166"/>
      <c r="Q96" s="167"/>
      <c r="R96" s="352"/>
      <c r="S96" s="453"/>
    </row>
    <row r="97" spans="1:21" ht="63.75" customHeight="1" x14ac:dyDescent="0.35">
      <c r="A97" s="473"/>
      <c r="B97" s="453"/>
      <c r="C97" s="462"/>
      <c r="D97" s="158"/>
      <c r="E97" s="162"/>
      <c r="F97" s="162"/>
      <c r="G97" s="162"/>
      <c r="H97" s="168"/>
      <c r="I97" s="165"/>
      <c r="J97" s="165" t="s">
        <v>9</v>
      </c>
      <c r="K97" s="169" t="s">
        <v>382</v>
      </c>
      <c r="L97" s="165" t="s">
        <v>38</v>
      </c>
      <c r="M97" s="165">
        <v>43</v>
      </c>
      <c r="N97" s="165">
        <v>42</v>
      </c>
      <c r="O97" s="168">
        <f t="shared" si="16"/>
        <v>97.674418604651152</v>
      </c>
      <c r="P97" s="166"/>
      <c r="Q97" s="167"/>
      <c r="R97" s="352"/>
      <c r="S97" s="453"/>
    </row>
    <row r="98" spans="1:21" s="184" customFormat="1" ht="56.25" customHeight="1" x14ac:dyDescent="0.35">
      <c r="A98" s="473"/>
      <c r="B98" s="453"/>
      <c r="C98" s="463"/>
      <c r="D98" s="339" t="s">
        <v>6</v>
      </c>
      <c r="E98" s="340"/>
      <c r="F98" s="341"/>
      <c r="G98" s="342"/>
      <c r="H98" s="343"/>
      <c r="I98" s="343">
        <f>H95</f>
        <v>100</v>
      </c>
      <c r="J98" s="340"/>
      <c r="K98" s="339" t="s">
        <v>6</v>
      </c>
      <c r="L98" s="340"/>
      <c r="M98" s="344"/>
      <c r="N98" s="344"/>
      <c r="O98" s="343"/>
      <c r="P98" s="343">
        <f>(O97+O95+O96)/3</f>
        <v>96.01398164184144</v>
      </c>
      <c r="Q98" s="343">
        <f>(I98+P98)/2</f>
        <v>98.00699082092072</v>
      </c>
      <c r="R98" s="345" t="s">
        <v>459</v>
      </c>
      <c r="S98" s="453"/>
      <c r="T98" s="156"/>
      <c r="U98" s="346"/>
    </row>
    <row r="99" spans="1:21" ht="41.25" customHeight="1" x14ac:dyDescent="0.35">
      <c r="A99" s="473"/>
      <c r="B99" s="453"/>
      <c r="C99" s="460" t="s">
        <v>13</v>
      </c>
      <c r="D99" s="160" t="s">
        <v>91</v>
      </c>
      <c r="E99" s="162"/>
      <c r="F99" s="162"/>
      <c r="G99" s="162"/>
      <c r="H99" s="163"/>
      <c r="I99" s="163"/>
      <c r="J99" s="266" t="s">
        <v>13</v>
      </c>
      <c r="K99" s="160" t="s">
        <v>91</v>
      </c>
      <c r="L99" s="165"/>
      <c r="M99" s="171"/>
      <c r="N99" s="171"/>
      <c r="O99" s="163"/>
      <c r="P99" s="166"/>
      <c r="Q99" s="167"/>
      <c r="R99" s="351"/>
      <c r="S99" s="453"/>
    </row>
    <row r="100" spans="1:21" ht="69.75" x14ac:dyDescent="0.35">
      <c r="A100" s="473"/>
      <c r="B100" s="453"/>
      <c r="C100" s="462" t="s">
        <v>14</v>
      </c>
      <c r="D100" s="158" t="s">
        <v>89</v>
      </c>
      <c r="E100" s="162" t="s">
        <v>25</v>
      </c>
      <c r="F100" s="162">
        <v>95</v>
      </c>
      <c r="G100" s="162">
        <v>100</v>
      </c>
      <c r="H100" s="168">
        <v>100</v>
      </c>
      <c r="I100" s="165"/>
      <c r="J100" s="172" t="s">
        <v>14</v>
      </c>
      <c r="K100" s="169" t="s">
        <v>385</v>
      </c>
      <c r="L100" s="165" t="s">
        <v>38</v>
      </c>
      <c r="M100" s="165">
        <v>505</v>
      </c>
      <c r="N100" s="165">
        <v>480</v>
      </c>
      <c r="O100" s="168">
        <f t="shared" ref="O100:O102" si="17">N100/M100*100</f>
        <v>95.049504950495049</v>
      </c>
      <c r="P100" s="166"/>
      <c r="Q100" s="167"/>
      <c r="R100" s="352"/>
      <c r="S100" s="453"/>
    </row>
    <row r="101" spans="1:21" ht="69.75" x14ac:dyDescent="0.35">
      <c r="A101" s="473"/>
      <c r="B101" s="453"/>
      <c r="C101" s="462" t="s">
        <v>15</v>
      </c>
      <c r="D101" s="158" t="s">
        <v>92</v>
      </c>
      <c r="E101" s="162" t="s">
        <v>93</v>
      </c>
      <c r="F101" s="162">
        <v>35</v>
      </c>
      <c r="G101" s="162">
        <v>34.700000000000003</v>
      </c>
      <c r="H101" s="168">
        <v>100</v>
      </c>
      <c r="I101" s="165"/>
      <c r="J101" s="172" t="s">
        <v>15</v>
      </c>
      <c r="K101" s="169" t="s">
        <v>372</v>
      </c>
      <c r="L101" s="165" t="s">
        <v>38</v>
      </c>
      <c r="M101" s="165">
        <v>4</v>
      </c>
      <c r="N101" s="165">
        <v>4</v>
      </c>
      <c r="O101" s="168">
        <f t="shared" si="17"/>
        <v>100</v>
      </c>
      <c r="P101" s="166"/>
      <c r="Q101" s="167"/>
      <c r="R101" s="352"/>
      <c r="S101" s="453"/>
    </row>
    <row r="102" spans="1:21" x14ac:dyDescent="0.35">
      <c r="A102" s="473"/>
      <c r="B102" s="453"/>
      <c r="C102" s="462"/>
      <c r="D102" s="158"/>
      <c r="E102" s="162"/>
      <c r="F102" s="162"/>
      <c r="G102" s="162"/>
      <c r="H102" s="168"/>
      <c r="I102" s="165"/>
      <c r="J102" s="172" t="s">
        <v>39</v>
      </c>
      <c r="K102" s="169" t="s">
        <v>373</v>
      </c>
      <c r="L102" s="165" t="s">
        <v>38</v>
      </c>
      <c r="M102" s="165">
        <v>7</v>
      </c>
      <c r="N102" s="165">
        <v>7</v>
      </c>
      <c r="O102" s="168">
        <f t="shared" si="17"/>
        <v>100</v>
      </c>
      <c r="P102" s="166"/>
      <c r="Q102" s="167"/>
      <c r="R102" s="352"/>
      <c r="S102" s="453"/>
    </row>
    <row r="103" spans="1:21" s="184" customFormat="1" ht="56.25" customHeight="1" x14ac:dyDescent="0.35">
      <c r="A103" s="473"/>
      <c r="B103" s="453"/>
      <c r="C103" s="463"/>
      <c r="D103" s="339" t="s">
        <v>6</v>
      </c>
      <c r="E103" s="340"/>
      <c r="F103" s="341"/>
      <c r="G103" s="342"/>
      <c r="H103" s="343"/>
      <c r="I103" s="343">
        <f>(H100+H101)/2</f>
        <v>100</v>
      </c>
      <c r="J103" s="340"/>
      <c r="K103" s="339" t="s">
        <v>6</v>
      </c>
      <c r="L103" s="340"/>
      <c r="M103" s="344"/>
      <c r="N103" s="344"/>
      <c r="O103" s="343"/>
      <c r="P103" s="343">
        <f>(O102+O100+O101)/3</f>
        <v>98.34983498349834</v>
      </c>
      <c r="Q103" s="343">
        <f>(I103+P103)/2</f>
        <v>99.17491749174917</v>
      </c>
      <c r="R103" s="345" t="s">
        <v>459</v>
      </c>
      <c r="S103" s="453"/>
      <c r="T103" s="156"/>
      <c r="U103" s="346"/>
    </row>
    <row r="104" spans="1:21" ht="85.5" customHeight="1" x14ac:dyDescent="0.35">
      <c r="A104" s="473" t="s">
        <v>80</v>
      </c>
      <c r="B104" s="453" t="s">
        <v>102</v>
      </c>
      <c r="C104" s="460" t="s">
        <v>12</v>
      </c>
      <c r="D104" s="160" t="s">
        <v>88</v>
      </c>
      <c r="E104" s="266"/>
      <c r="F104" s="266"/>
      <c r="G104" s="266"/>
      <c r="H104" s="163"/>
      <c r="I104" s="163"/>
      <c r="J104" s="164" t="s">
        <v>12</v>
      </c>
      <c r="K104" s="160" t="s">
        <v>88</v>
      </c>
      <c r="L104" s="165"/>
      <c r="M104" s="165"/>
      <c r="N104" s="165"/>
      <c r="O104" s="163"/>
      <c r="P104" s="166"/>
      <c r="Q104" s="167"/>
      <c r="R104" s="353"/>
      <c r="S104" s="453" t="s">
        <v>459</v>
      </c>
    </row>
    <row r="105" spans="1:21" ht="69.75" x14ac:dyDescent="0.35">
      <c r="A105" s="473"/>
      <c r="B105" s="453"/>
      <c r="C105" s="462" t="s">
        <v>7</v>
      </c>
      <c r="D105" s="158" t="s">
        <v>89</v>
      </c>
      <c r="E105" s="162" t="s">
        <v>25</v>
      </c>
      <c r="F105" s="162">
        <v>95</v>
      </c>
      <c r="G105" s="162">
        <v>95</v>
      </c>
      <c r="H105" s="168">
        <f>G105/F105*100</f>
        <v>100</v>
      </c>
      <c r="I105" s="165"/>
      <c r="J105" s="165" t="s">
        <v>7</v>
      </c>
      <c r="K105" s="169" t="s">
        <v>376</v>
      </c>
      <c r="L105" s="165" t="s">
        <v>38</v>
      </c>
      <c r="M105" s="165">
        <v>61</v>
      </c>
      <c r="N105" s="165">
        <v>59</v>
      </c>
      <c r="O105" s="168">
        <f t="shared" ref="O105:O107" si="18">N105/M105*100</f>
        <v>96.721311475409834</v>
      </c>
      <c r="P105" s="166"/>
      <c r="Q105" s="167"/>
      <c r="R105" s="352"/>
      <c r="S105" s="453"/>
    </row>
    <row r="106" spans="1:21" ht="69.75" x14ac:dyDescent="0.35">
      <c r="A106" s="473"/>
      <c r="B106" s="453"/>
      <c r="C106" s="462"/>
      <c r="D106" s="158"/>
      <c r="E106" s="162"/>
      <c r="F106" s="162"/>
      <c r="G106" s="162"/>
      <c r="H106" s="168"/>
      <c r="I106" s="165"/>
      <c r="J106" s="165" t="s">
        <v>8</v>
      </c>
      <c r="K106" s="169" t="s">
        <v>370</v>
      </c>
      <c r="L106" s="165" t="s">
        <v>38</v>
      </c>
      <c r="M106" s="165">
        <v>211</v>
      </c>
      <c r="N106" s="165">
        <v>209</v>
      </c>
      <c r="O106" s="168">
        <f t="shared" si="18"/>
        <v>99.052132701421797</v>
      </c>
      <c r="P106" s="166"/>
      <c r="Q106" s="167"/>
      <c r="R106" s="352"/>
      <c r="S106" s="453"/>
    </row>
    <row r="107" spans="1:21" ht="33" customHeight="1" x14ac:dyDescent="0.35">
      <c r="A107" s="473"/>
      <c r="B107" s="453"/>
      <c r="C107" s="462"/>
      <c r="D107" s="158"/>
      <c r="E107" s="162"/>
      <c r="F107" s="162"/>
      <c r="G107" s="162"/>
      <c r="H107" s="168"/>
      <c r="I107" s="165"/>
      <c r="J107" s="165" t="s">
        <v>9</v>
      </c>
      <c r="K107" s="169" t="s">
        <v>382</v>
      </c>
      <c r="L107" s="165" t="s">
        <v>38</v>
      </c>
      <c r="M107" s="165">
        <v>8</v>
      </c>
      <c r="N107" s="165">
        <v>8</v>
      </c>
      <c r="O107" s="168">
        <f t="shared" si="18"/>
        <v>100</v>
      </c>
      <c r="P107" s="166"/>
      <c r="Q107" s="167"/>
      <c r="R107" s="352"/>
      <c r="S107" s="453"/>
    </row>
    <row r="108" spans="1:21" s="184" customFormat="1" ht="56.25" customHeight="1" x14ac:dyDescent="0.35">
      <c r="A108" s="473"/>
      <c r="B108" s="453"/>
      <c r="C108" s="463"/>
      <c r="D108" s="339" t="s">
        <v>6</v>
      </c>
      <c r="E108" s="340"/>
      <c r="F108" s="341"/>
      <c r="G108" s="342"/>
      <c r="H108" s="343"/>
      <c r="I108" s="343">
        <f>H105</f>
        <v>100</v>
      </c>
      <c r="J108" s="340"/>
      <c r="K108" s="339" t="s">
        <v>6</v>
      </c>
      <c r="L108" s="340"/>
      <c r="M108" s="344"/>
      <c r="N108" s="344"/>
      <c r="O108" s="343"/>
      <c r="P108" s="343">
        <f>(O107+O105+O106)/3</f>
        <v>98.591148058943872</v>
      </c>
      <c r="Q108" s="343">
        <f>(I108+P108)/2</f>
        <v>99.295574029471936</v>
      </c>
      <c r="R108" s="345" t="s">
        <v>459</v>
      </c>
      <c r="S108" s="453"/>
      <c r="T108" s="156"/>
      <c r="U108" s="346"/>
    </row>
    <row r="109" spans="1:21" ht="48" customHeight="1" x14ac:dyDescent="0.35">
      <c r="A109" s="473"/>
      <c r="B109" s="453"/>
      <c r="C109" s="460" t="s">
        <v>13</v>
      </c>
      <c r="D109" s="160" t="s">
        <v>91</v>
      </c>
      <c r="E109" s="162"/>
      <c r="F109" s="162"/>
      <c r="G109" s="162"/>
      <c r="H109" s="163"/>
      <c r="I109" s="163"/>
      <c r="J109" s="266" t="s">
        <v>13</v>
      </c>
      <c r="K109" s="160" t="s">
        <v>91</v>
      </c>
      <c r="L109" s="165"/>
      <c r="M109" s="171"/>
      <c r="N109" s="171"/>
      <c r="O109" s="163"/>
      <c r="P109" s="166"/>
      <c r="Q109" s="167"/>
      <c r="R109" s="353"/>
      <c r="S109" s="453"/>
    </row>
    <row r="110" spans="1:21" ht="69.75" x14ac:dyDescent="0.35">
      <c r="A110" s="473"/>
      <c r="B110" s="453"/>
      <c r="C110" s="462" t="s">
        <v>14</v>
      </c>
      <c r="D110" s="158" t="s">
        <v>89</v>
      </c>
      <c r="E110" s="162" t="s">
        <v>25</v>
      </c>
      <c r="F110" s="162">
        <v>95</v>
      </c>
      <c r="G110" s="162">
        <v>95</v>
      </c>
      <c r="H110" s="168">
        <f t="shared" ref="H110" si="19">G110/F110*100</f>
        <v>100</v>
      </c>
      <c r="I110" s="165"/>
      <c r="J110" s="172" t="s">
        <v>14</v>
      </c>
      <c r="K110" s="169" t="s">
        <v>380</v>
      </c>
      <c r="L110" s="165" t="s">
        <v>38</v>
      </c>
      <c r="M110" s="165">
        <v>277</v>
      </c>
      <c r="N110" s="165">
        <v>273</v>
      </c>
      <c r="O110" s="168">
        <f t="shared" ref="O110:O115" si="20">N110/M110*100</f>
        <v>98.555956678700369</v>
      </c>
      <c r="P110" s="166"/>
      <c r="Q110" s="167"/>
      <c r="R110" s="352"/>
      <c r="S110" s="453"/>
    </row>
    <row r="111" spans="1:21" ht="69.75" x14ac:dyDescent="0.35">
      <c r="A111" s="473"/>
      <c r="B111" s="453"/>
      <c r="C111" s="462" t="s">
        <v>15</v>
      </c>
      <c r="D111" s="158" t="s">
        <v>92</v>
      </c>
      <c r="E111" s="162" t="s">
        <v>93</v>
      </c>
      <c r="F111" s="162">
        <v>35</v>
      </c>
      <c r="G111" s="162">
        <v>23.44</v>
      </c>
      <c r="H111" s="168">
        <v>100</v>
      </c>
      <c r="I111" s="165"/>
      <c r="J111" s="172" t="s">
        <v>15</v>
      </c>
      <c r="K111" s="169" t="s">
        <v>372</v>
      </c>
      <c r="L111" s="165" t="s">
        <v>38</v>
      </c>
      <c r="M111" s="165">
        <v>1</v>
      </c>
      <c r="N111" s="165">
        <v>1</v>
      </c>
      <c r="O111" s="168">
        <f t="shared" si="20"/>
        <v>100</v>
      </c>
      <c r="P111" s="166"/>
      <c r="Q111" s="167"/>
      <c r="R111" s="352"/>
      <c r="S111" s="453"/>
    </row>
    <row r="112" spans="1:21" x14ac:dyDescent="0.35">
      <c r="A112" s="473"/>
      <c r="B112" s="453"/>
      <c r="C112" s="462"/>
      <c r="D112" s="158"/>
      <c r="E112" s="162"/>
      <c r="F112" s="162"/>
      <c r="G112" s="162"/>
      <c r="H112" s="168"/>
      <c r="I112" s="165"/>
      <c r="J112" s="172" t="s">
        <v>39</v>
      </c>
      <c r="K112" s="169" t="s">
        <v>373</v>
      </c>
      <c r="L112" s="165" t="s">
        <v>38</v>
      </c>
      <c r="M112" s="165">
        <v>2</v>
      </c>
      <c r="N112" s="165">
        <v>2</v>
      </c>
      <c r="O112" s="168">
        <f t="shared" si="20"/>
        <v>100</v>
      </c>
      <c r="P112" s="166"/>
      <c r="Q112" s="167"/>
      <c r="R112" s="352"/>
      <c r="S112" s="453"/>
    </row>
    <row r="113" spans="1:21" s="184" customFormat="1" ht="56.25" customHeight="1" x14ac:dyDescent="0.35">
      <c r="A113" s="473"/>
      <c r="B113" s="453"/>
      <c r="C113" s="463"/>
      <c r="D113" s="339" t="s">
        <v>6</v>
      </c>
      <c r="E113" s="340"/>
      <c r="F113" s="341"/>
      <c r="G113" s="342"/>
      <c r="H113" s="343"/>
      <c r="I113" s="343">
        <f>(H110+H111)/2</f>
        <v>100</v>
      </c>
      <c r="J113" s="340"/>
      <c r="K113" s="339" t="s">
        <v>6</v>
      </c>
      <c r="L113" s="340"/>
      <c r="M113" s="344"/>
      <c r="N113" s="344"/>
      <c r="O113" s="343"/>
      <c r="P113" s="343">
        <f>(O112+O110+O111)/3</f>
        <v>99.518652226233442</v>
      </c>
      <c r="Q113" s="343">
        <f>(I113+P113)/2</f>
        <v>99.759326113116714</v>
      </c>
      <c r="R113" s="345" t="s">
        <v>459</v>
      </c>
      <c r="S113" s="453"/>
      <c r="T113" s="156"/>
      <c r="U113" s="346"/>
    </row>
    <row r="114" spans="1:21" ht="68.25" customHeight="1" x14ac:dyDescent="0.35">
      <c r="A114" s="473"/>
      <c r="B114" s="453"/>
      <c r="C114" s="460" t="s">
        <v>28</v>
      </c>
      <c r="D114" s="160" t="s">
        <v>483</v>
      </c>
      <c r="E114" s="162"/>
      <c r="F114" s="162"/>
      <c r="G114" s="162"/>
      <c r="H114" s="163"/>
      <c r="I114" s="163"/>
      <c r="J114" s="266" t="s">
        <v>28</v>
      </c>
      <c r="K114" s="160" t="str">
        <f>D114</f>
        <v>Предоставление консультационных и методических услуг</v>
      </c>
      <c r="L114" s="165"/>
      <c r="M114" s="173"/>
      <c r="N114" s="173"/>
      <c r="O114" s="163"/>
      <c r="P114" s="166"/>
      <c r="Q114" s="167"/>
      <c r="R114" s="351"/>
      <c r="S114" s="453"/>
    </row>
    <row r="115" spans="1:21" ht="69.75" x14ac:dyDescent="0.35">
      <c r="A115" s="473"/>
      <c r="B115" s="453"/>
      <c r="C115" s="462" t="s">
        <v>29</v>
      </c>
      <c r="D115" s="158" t="s">
        <v>374</v>
      </c>
      <c r="E115" s="162" t="s">
        <v>378</v>
      </c>
      <c r="F115" s="162">
        <v>50</v>
      </c>
      <c r="G115" s="162">
        <v>59</v>
      </c>
      <c r="H115" s="168">
        <v>100</v>
      </c>
      <c r="I115" s="165"/>
      <c r="J115" s="172" t="s">
        <v>29</v>
      </c>
      <c r="K115" s="169" t="s">
        <v>94</v>
      </c>
      <c r="L115" s="165" t="s">
        <v>36</v>
      </c>
      <c r="M115" s="165">
        <v>100</v>
      </c>
      <c r="N115" s="173">
        <v>101</v>
      </c>
      <c r="O115" s="168">
        <f t="shared" si="20"/>
        <v>101</v>
      </c>
      <c r="P115" s="166"/>
      <c r="Q115" s="167"/>
      <c r="R115" s="352"/>
      <c r="S115" s="453"/>
    </row>
    <row r="116" spans="1:21" s="184" customFormat="1" ht="55.5" customHeight="1" x14ac:dyDescent="0.35">
      <c r="A116" s="473"/>
      <c r="B116" s="453"/>
      <c r="C116" s="464"/>
      <c r="D116" s="178" t="s">
        <v>6</v>
      </c>
      <c r="E116" s="177"/>
      <c r="F116" s="179"/>
      <c r="G116" s="179"/>
      <c r="H116" s="180"/>
      <c r="I116" s="180">
        <f>H115</f>
        <v>100</v>
      </c>
      <c r="J116" s="181"/>
      <c r="K116" s="178" t="s">
        <v>6</v>
      </c>
      <c r="L116" s="179"/>
      <c r="M116" s="182"/>
      <c r="N116" s="182"/>
      <c r="O116" s="180"/>
      <c r="P116" s="180">
        <f>O115</f>
        <v>101</v>
      </c>
      <c r="Q116" s="180">
        <f>(I116+P116)/2</f>
        <v>100.5</v>
      </c>
      <c r="R116" s="364" t="s">
        <v>31</v>
      </c>
      <c r="S116" s="453"/>
      <c r="T116" s="156"/>
    </row>
    <row r="117" spans="1:21" ht="80.25" customHeight="1" x14ac:dyDescent="0.35">
      <c r="A117" s="473" t="s">
        <v>81</v>
      </c>
      <c r="B117" s="453" t="s">
        <v>103</v>
      </c>
      <c r="C117" s="460" t="s">
        <v>12</v>
      </c>
      <c r="D117" s="160" t="s">
        <v>88</v>
      </c>
      <c r="E117" s="266"/>
      <c r="F117" s="266"/>
      <c r="G117" s="266"/>
      <c r="H117" s="163"/>
      <c r="I117" s="163"/>
      <c r="J117" s="164" t="s">
        <v>12</v>
      </c>
      <c r="K117" s="160" t="s">
        <v>88</v>
      </c>
      <c r="L117" s="165"/>
      <c r="M117" s="165"/>
      <c r="N117" s="165"/>
      <c r="O117" s="163"/>
      <c r="P117" s="166"/>
      <c r="Q117" s="167"/>
      <c r="R117" s="351"/>
      <c r="S117" s="453" t="s">
        <v>459</v>
      </c>
    </row>
    <row r="118" spans="1:21" ht="69.75" x14ac:dyDescent="0.35">
      <c r="A118" s="473"/>
      <c r="B118" s="453"/>
      <c r="C118" s="462" t="s">
        <v>7</v>
      </c>
      <c r="D118" s="158" t="s">
        <v>89</v>
      </c>
      <c r="E118" s="162" t="s">
        <v>25</v>
      </c>
      <c r="F118" s="162">
        <v>95</v>
      </c>
      <c r="G118" s="162">
        <v>100</v>
      </c>
      <c r="H118" s="168">
        <v>100</v>
      </c>
      <c r="I118" s="165"/>
      <c r="J118" s="165" t="s">
        <v>7</v>
      </c>
      <c r="K118" s="169" t="s">
        <v>376</v>
      </c>
      <c r="L118" s="165" t="s">
        <v>38</v>
      </c>
      <c r="M118" s="165">
        <v>60</v>
      </c>
      <c r="N118" s="165">
        <v>60</v>
      </c>
      <c r="O118" s="168">
        <f t="shared" ref="O118:O120" si="21">N118/M118*100</f>
        <v>100</v>
      </c>
      <c r="P118" s="166"/>
      <c r="Q118" s="167"/>
      <c r="R118" s="352"/>
      <c r="S118" s="453"/>
    </row>
    <row r="119" spans="1:21" ht="69.75" x14ac:dyDescent="0.35">
      <c r="A119" s="473"/>
      <c r="B119" s="453"/>
      <c r="C119" s="462"/>
      <c r="D119" s="158"/>
      <c r="E119" s="162"/>
      <c r="F119" s="162"/>
      <c r="G119" s="162"/>
      <c r="H119" s="168"/>
      <c r="I119" s="165"/>
      <c r="J119" s="165" t="s">
        <v>8</v>
      </c>
      <c r="K119" s="169" t="s">
        <v>370</v>
      </c>
      <c r="L119" s="165" t="s">
        <v>38</v>
      </c>
      <c r="M119" s="165">
        <v>214</v>
      </c>
      <c r="N119" s="165">
        <v>209</v>
      </c>
      <c r="O119" s="168">
        <f t="shared" si="21"/>
        <v>97.663551401869171</v>
      </c>
      <c r="P119" s="166"/>
      <c r="Q119" s="167"/>
      <c r="R119" s="352"/>
      <c r="S119" s="453"/>
    </row>
    <row r="120" spans="1:21" ht="34.5" customHeight="1" x14ac:dyDescent="0.35">
      <c r="A120" s="473"/>
      <c r="B120" s="453"/>
      <c r="C120" s="462"/>
      <c r="D120" s="158"/>
      <c r="E120" s="162"/>
      <c r="F120" s="162"/>
      <c r="G120" s="162"/>
      <c r="H120" s="168"/>
      <c r="I120" s="165"/>
      <c r="J120" s="165" t="s">
        <v>9</v>
      </c>
      <c r="K120" s="169" t="s">
        <v>382</v>
      </c>
      <c r="L120" s="165" t="s">
        <v>38</v>
      </c>
      <c r="M120" s="165">
        <v>26</v>
      </c>
      <c r="N120" s="165">
        <v>26</v>
      </c>
      <c r="O120" s="168">
        <f t="shared" si="21"/>
        <v>100</v>
      </c>
      <c r="P120" s="166"/>
      <c r="Q120" s="167"/>
      <c r="R120" s="352"/>
      <c r="S120" s="453"/>
    </row>
    <row r="121" spans="1:21" s="184" customFormat="1" ht="39.75" customHeight="1" x14ac:dyDescent="0.35">
      <c r="A121" s="473"/>
      <c r="B121" s="453"/>
      <c r="C121" s="463"/>
      <c r="D121" s="339" t="s">
        <v>6</v>
      </c>
      <c r="E121" s="340"/>
      <c r="F121" s="341"/>
      <c r="G121" s="342"/>
      <c r="H121" s="343"/>
      <c r="I121" s="343">
        <f>H118</f>
        <v>100</v>
      </c>
      <c r="J121" s="340"/>
      <c r="K121" s="339" t="s">
        <v>6</v>
      </c>
      <c r="L121" s="340"/>
      <c r="M121" s="344"/>
      <c r="N121" s="344"/>
      <c r="O121" s="343"/>
      <c r="P121" s="343">
        <f>(O120+O118+O119)/3</f>
        <v>99.221183800623066</v>
      </c>
      <c r="Q121" s="343">
        <f>(I121+P121)/2</f>
        <v>99.610591900311533</v>
      </c>
      <c r="R121" s="345" t="s">
        <v>459</v>
      </c>
      <c r="S121" s="453"/>
      <c r="T121" s="156"/>
      <c r="U121" s="346"/>
    </row>
    <row r="122" spans="1:21" ht="42" customHeight="1" x14ac:dyDescent="0.35">
      <c r="A122" s="473"/>
      <c r="B122" s="453"/>
      <c r="C122" s="460" t="s">
        <v>13</v>
      </c>
      <c r="D122" s="160" t="s">
        <v>91</v>
      </c>
      <c r="E122" s="162"/>
      <c r="F122" s="162"/>
      <c r="G122" s="162"/>
      <c r="H122" s="163"/>
      <c r="I122" s="163"/>
      <c r="J122" s="266" t="s">
        <v>13</v>
      </c>
      <c r="K122" s="160" t="s">
        <v>91</v>
      </c>
      <c r="L122" s="165"/>
      <c r="M122" s="171"/>
      <c r="N122" s="171"/>
      <c r="O122" s="163"/>
      <c r="P122" s="166"/>
      <c r="Q122" s="167"/>
      <c r="R122" s="351"/>
      <c r="S122" s="453"/>
    </row>
    <row r="123" spans="1:21" ht="69.75" x14ac:dyDescent="0.35">
      <c r="A123" s="473"/>
      <c r="B123" s="453"/>
      <c r="C123" s="462" t="s">
        <v>14</v>
      </c>
      <c r="D123" s="158" t="s">
        <v>89</v>
      </c>
      <c r="E123" s="162" t="s">
        <v>25</v>
      </c>
      <c r="F123" s="162">
        <v>95</v>
      </c>
      <c r="G123" s="162">
        <v>100</v>
      </c>
      <c r="H123" s="168">
        <v>100</v>
      </c>
      <c r="I123" s="165"/>
      <c r="J123" s="172" t="s">
        <v>14</v>
      </c>
      <c r="K123" s="169" t="s">
        <v>385</v>
      </c>
      <c r="L123" s="165" t="s">
        <v>38</v>
      </c>
      <c r="M123" s="165">
        <v>291</v>
      </c>
      <c r="N123" s="165">
        <v>286</v>
      </c>
      <c r="O123" s="168">
        <f t="shared" ref="O123:O125" si="22">N123/M123*100</f>
        <v>98.281786941580748</v>
      </c>
      <c r="P123" s="166"/>
      <c r="Q123" s="167"/>
      <c r="R123" s="352"/>
      <c r="S123" s="453"/>
    </row>
    <row r="124" spans="1:21" ht="69.75" x14ac:dyDescent="0.35">
      <c r="A124" s="473"/>
      <c r="B124" s="453"/>
      <c r="C124" s="462" t="s">
        <v>15</v>
      </c>
      <c r="D124" s="158" t="s">
        <v>92</v>
      </c>
      <c r="E124" s="162" t="s">
        <v>93</v>
      </c>
      <c r="F124" s="162">
        <v>35</v>
      </c>
      <c r="G124" s="162">
        <v>34.5</v>
      </c>
      <c r="H124" s="168">
        <v>100</v>
      </c>
      <c r="I124" s="165"/>
      <c r="J124" s="172" t="s">
        <v>15</v>
      </c>
      <c r="K124" s="169" t="s">
        <v>372</v>
      </c>
      <c r="L124" s="165" t="s">
        <v>38</v>
      </c>
      <c r="M124" s="165">
        <v>6</v>
      </c>
      <c r="N124" s="165">
        <v>6</v>
      </c>
      <c r="O124" s="168">
        <f t="shared" si="22"/>
        <v>100</v>
      </c>
      <c r="P124" s="166"/>
      <c r="Q124" s="167"/>
      <c r="R124" s="352"/>
      <c r="S124" s="453"/>
    </row>
    <row r="125" spans="1:21" x14ac:dyDescent="0.35">
      <c r="A125" s="473"/>
      <c r="B125" s="453"/>
      <c r="C125" s="462"/>
      <c r="D125" s="158"/>
      <c r="E125" s="162"/>
      <c r="F125" s="162"/>
      <c r="G125" s="162"/>
      <c r="H125" s="168"/>
      <c r="I125" s="165"/>
      <c r="J125" s="172" t="s">
        <v>39</v>
      </c>
      <c r="K125" s="169" t="s">
        <v>373</v>
      </c>
      <c r="L125" s="165" t="s">
        <v>38</v>
      </c>
      <c r="M125" s="165">
        <v>3</v>
      </c>
      <c r="N125" s="165">
        <v>3</v>
      </c>
      <c r="O125" s="168">
        <f t="shared" si="22"/>
        <v>100</v>
      </c>
      <c r="P125" s="166"/>
      <c r="Q125" s="167"/>
      <c r="R125" s="352"/>
      <c r="S125" s="453"/>
    </row>
    <row r="126" spans="1:21" s="184" customFormat="1" ht="56.25" customHeight="1" x14ac:dyDescent="0.35">
      <c r="A126" s="473"/>
      <c r="B126" s="453"/>
      <c r="C126" s="463"/>
      <c r="D126" s="339" t="s">
        <v>6</v>
      </c>
      <c r="E126" s="340"/>
      <c r="F126" s="341"/>
      <c r="G126" s="342"/>
      <c r="H126" s="343"/>
      <c r="I126" s="343">
        <f>(H123+H124)/2</f>
        <v>100</v>
      </c>
      <c r="J126" s="340"/>
      <c r="K126" s="339" t="s">
        <v>6</v>
      </c>
      <c r="L126" s="340"/>
      <c r="M126" s="344"/>
      <c r="N126" s="344"/>
      <c r="O126" s="343"/>
      <c r="P126" s="343">
        <f>(O125+O123+O124)/3</f>
        <v>99.427262313860254</v>
      </c>
      <c r="Q126" s="343">
        <f>(I126+P126)/2</f>
        <v>99.71363115693012</v>
      </c>
      <c r="R126" s="345" t="s">
        <v>459</v>
      </c>
      <c r="S126" s="453"/>
      <c r="T126" s="156"/>
      <c r="U126" s="346"/>
    </row>
    <row r="127" spans="1:21" s="186" customFormat="1" ht="94.5" customHeight="1" x14ac:dyDescent="0.35">
      <c r="A127" s="473">
        <v>11</v>
      </c>
      <c r="B127" s="459" t="s">
        <v>104</v>
      </c>
      <c r="C127" s="460" t="s">
        <v>12</v>
      </c>
      <c r="D127" s="160" t="s">
        <v>88</v>
      </c>
      <c r="E127" s="266"/>
      <c r="F127" s="266"/>
      <c r="G127" s="266"/>
      <c r="H127" s="163"/>
      <c r="I127" s="163"/>
      <c r="J127" s="164" t="s">
        <v>12</v>
      </c>
      <c r="K127" s="160" t="s">
        <v>88</v>
      </c>
      <c r="L127" s="165"/>
      <c r="M127" s="165"/>
      <c r="N127" s="165"/>
      <c r="O127" s="163"/>
      <c r="P127" s="166"/>
      <c r="Q127" s="167"/>
      <c r="R127" s="353"/>
      <c r="S127" s="453" t="s">
        <v>459</v>
      </c>
      <c r="T127" s="156"/>
    </row>
    <row r="128" spans="1:21" s="186" customFormat="1" ht="69.75" x14ac:dyDescent="0.35">
      <c r="A128" s="473"/>
      <c r="B128" s="459"/>
      <c r="C128" s="462" t="s">
        <v>7</v>
      </c>
      <c r="D128" s="158" t="s">
        <v>89</v>
      </c>
      <c r="E128" s="162" t="s">
        <v>25</v>
      </c>
      <c r="F128" s="162">
        <v>95</v>
      </c>
      <c r="G128" s="162">
        <v>95</v>
      </c>
      <c r="H128" s="168">
        <v>100</v>
      </c>
      <c r="I128" s="165"/>
      <c r="J128" s="165" t="s">
        <v>7</v>
      </c>
      <c r="K128" s="169" t="s">
        <v>376</v>
      </c>
      <c r="L128" s="165" t="s">
        <v>38</v>
      </c>
      <c r="M128" s="165">
        <v>41</v>
      </c>
      <c r="N128" s="165">
        <v>42</v>
      </c>
      <c r="O128" s="168">
        <f t="shared" ref="O128:O131" si="23">N128/M128*100</f>
        <v>102.4390243902439</v>
      </c>
      <c r="P128" s="166"/>
      <c r="Q128" s="167"/>
      <c r="R128" s="352"/>
      <c r="S128" s="453"/>
      <c r="T128" s="156"/>
    </row>
    <row r="129" spans="1:21" s="186" customFormat="1" ht="69.75" x14ac:dyDescent="0.35">
      <c r="A129" s="473"/>
      <c r="B129" s="459"/>
      <c r="C129" s="462"/>
      <c r="D129" s="158"/>
      <c r="E129" s="162"/>
      <c r="F129" s="162"/>
      <c r="G129" s="162"/>
      <c r="H129" s="168"/>
      <c r="I129" s="165"/>
      <c r="J129" s="165" t="s">
        <v>8</v>
      </c>
      <c r="K129" s="169" t="s">
        <v>370</v>
      </c>
      <c r="L129" s="165" t="s">
        <v>38</v>
      </c>
      <c r="M129" s="165">
        <v>233</v>
      </c>
      <c r="N129" s="165">
        <v>229</v>
      </c>
      <c r="O129" s="168">
        <f t="shared" si="23"/>
        <v>98.283261802575112</v>
      </c>
      <c r="P129" s="166"/>
      <c r="Q129" s="167"/>
      <c r="R129" s="352"/>
      <c r="S129" s="453"/>
      <c r="T129" s="156"/>
    </row>
    <row r="130" spans="1:21" x14ac:dyDescent="0.35">
      <c r="A130" s="473"/>
      <c r="B130" s="459"/>
      <c r="C130" s="462"/>
      <c r="D130" s="158"/>
      <c r="E130" s="162"/>
      <c r="F130" s="162"/>
      <c r="G130" s="162"/>
      <c r="H130" s="168"/>
      <c r="I130" s="165"/>
      <c r="J130" s="172" t="s">
        <v>9</v>
      </c>
      <c r="K130" s="169" t="s">
        <v>373</v>
      </c>
      <c r="L130" s="165" t="s">
        <v>38</v>
      </c>
      <c r="M130" s="165">
        <v>3</v>
      </c>
      <c r="N130" s="165">
        <v>3</v>
      </c>
      <c r="O130" s="168">
        <f t="shared" si="23"/>
        <v>100</v>
      </c>
      <c r="P130" s="166"/>
      <c r="Q130" s="167"/>
      <c r="R130" s="352"/>
      <c r="S130" s="453"/>
    </row>
    <row r="131" spans="1:21" s="186" customFormat="1" ht="33" customHeight="1" x14ac:dyDescent="0.35">
      <c r="A131" s="473"/>
      <c r="B131" s="459"/>
      <c r="C131" s="462"/>
      <c r="D131" s="158"/>
      <c r="E131" s="162"/>
      <c r="F131" s="162"/>
      <c r="G131" s="162"/>
      <c r="H131" s="168"/>
      <c r="I131" s="165"/>
      <c r="J131" s="165" t="s">
        <v>10</v>
      </c>
      <c r="K131" s="169" t="s">
        <v>382</v>
      </c>
      <c r="L131" s="165" t="s">
        <v>38</v>
      </c>
      <c r="M131" s="165">
        <v>23</v>
      </c>
      <c r="N131" s="165">
        <v>23</v>
      </c>
      <c r="O131" s="168">
        <f t="shared" si="23"/>
        <v>100</v>
      </c>
      <c r="P131" s="166"/>
      <c r="Q131" s="167"/>
      <c r="R131" s="352"/>
      <c r="S131" s="453"/>
      <c r="T131" s="156"/>
    </row>
    <row r="132" spans="1:21" s="184" customFormat="1" ht="39.75" customHeight="1" x14ac:dyDescent="0.35">
      <c r="A132" s="473"/>
      <c r="B132" s="459"/>
      <c r="C132" s="463"/>
      <c r="D132" s="339" t="s">
        <v>6</v>
      </c>
      <c r="E132" s="340"/>
      <c r="F132" s="341"/>
      <c r="G132" s="342"/>
      <c r="H132" s="343"/>
      <c r="I132" s="343">
        <f>H128</f>
        <v>100</v>
      </c>
      <c r="J132" s="340"/>
      <c r="K132" s="339" t="s">
        <v>6</v>
      </c>
      <c r="L132" s="340"/>
      <c r="M132" s="344"/>
      <c r="N132" s="344"/>
      <c r="O132" s="343"/>
      <c r="P132" s="343">
        <f>(O131+O128+O129+O130)/4</f>
        <v>100.18057154820475</v>
      </c>
      <c r="Q132" s="343">
        <f>(I132+P132)/2</f>
        <v>100.09028577410237</v>
      </c>
      <c r="R132" s="345" t="s">
        <v>31</v>
      </c>
      <c r="S132" s="453"/>
      <c r="T132" s="156"/>
      <c r="U132" s="346"/>
    </row>
    <row r="133" spans="1:21" s="186" customFormat="1" x14ac:dyDescent="0.35">
      <c r="A133" s="473"/>
      <c r="B133" s="459"/>
      <c r="C133" s="460" t="s">
        <v>13</v>
      </c>
      <c r="D133" s="160" t="s">
        <v>91</v>
      </c>
      <c r="E133" s="162"/>
      <c r="F133" s="162"/>
      <c r="G133" s="162"/>
      <c r="H133" s="163"/>
      <c r="I133" s="163"/>
      <c r="J133" s="266" t="s">
        <v>13</v>
      </c>
      <c r="K133" s="160" t="s">
        <v>91</v>
      </c>
      <c r="L133" s="165"/>
      <c r="M133" s="171"/>
      <c r="N133" s="171"/>
      <c r="O133" s="163"/>
      <c r="P133" s="166"/>
      <c r="Q133" s="167"/>
      <c r="R133" s="351"/>
      <c r="S133" s="453"/>
      <c r="T133" s="156"/>
    </row>
    <row r="134" spans="1:21" s="186" customFormat="1" ht="69.75" x14ac:dyDescent="0.35">
      <c r="A134" s="473"/>
      <c r="B134" s="459"/>
      <c r="C134" s="462" t="s">
        <v>14</v>
      </c>
      <c r="D134" s="158" t="s">
        <v>89</v>
      </c>
      <c r="E134" s="162" t="s">
        <v>25</v>
      </c>
      <c r="F134" s="162">
        <v>95</v>
      </c>
      <c r="G134" s="162">
        <v>95</v>
      </c>
      <c r="H134" s="168">
        <v>100</v>
      </c>
      <c r="I134" s="165"/>
      <c r="J134" s="172" t="s">
        <v>14</v>
      </c>
      <c r="K134" s="169" t="s">
        <v>385</v>
      </c>
      <c r="L134" s="165" t="s">
        <v>38</v>
      </c>
      <c r="M134" s="165">
        <v>290</v>
      </c>
      <c r="N134" s="165">
        <v>288</v>
      </c>
      <c r="O134" s="168">
        <f t="shared" ref="O134:O136" si="24">N134/M134*100</f>
        <v>99.310344827586206</v>
      </c>
      <c r="P134" s="166"/>
      <c r="Q134" s="167"/>
      <c r="R134" s="352"/>
      <c r="S134" s="453"/>
      <c r="T134" s="156"/>
    </row>
    <row r="135" spans="1:21" s="186" customFormat="1" ht="69.75" x14ac:dyDescent="0.35">
      <c r="A135" s="473"/>
      <c r="B135" s="459"/>
      <c r="C135" s="462" t="s">
        <v>15</v>
      </c>
      <c r="D135" s="158" t="s">
        <v>92</v>
      </c>
      <c r="E135" s="162" t="s">
        <v>93</v>
      </c>
      <c r="F135" s="162">
        <v>35</v>
      </c>
      <c r="G135" s="162">
        <v>35</v>
      </c>
      <c r="H135" s="168">
        <v>100</v>
      </c>
      <c r="I135" s="165"/>
      <c r="J135" s="172" t="s">
        <v>15</v>
      </c>
      <c r="K135" s="169" t="s">
        <v>372</v>
      </c>
      <c r="L135" s="165" t="s">
        <v>38</v>
      </c>
      <c r="M135" s="165">
        <v>4</v>
      </c>
      <c r="N135" s="165">
        <v>4</v>
      </c>
      <c r="O135" s="168">
        <f t="shared" si="24"/>
        <v>100</v>
      </c>
      <c r="P135" s="166"/>
      <c r="Q135" s="167"/>
      <c r="R135" s="352"/>
      <c r="S135" s="453"/>
      <c r="T135" s="156"/>
    </row>
    <row r="136" spans="1:21" s="186" customFormat="1" x14ac:dyDescent="0.35">
      <c r="A136" s="473"/>
      <c r="B136" s="459"/>
      <c r="C136" s="462"/>
      <c r="D136" s="158"/>
      <c r="E136" s="162"/>
      <c r="F136" s="162"/>
      <c r="G136" s="162"/>
      <c r="H136" s="168"/>
      <c r="I136" s="165"/>
      <c r="J136" s="172" t="s">
        <v>39</v>
      </c>
      <c r="K136" s="169" t="s">
        <v>373</v>
      </c>
      <c r="L136" s="165" t="s">
        <v>38</v>
      </c>
      <c r="M136" s="165">
        <v>3</v>
      </c>
      <c r="N136" s="165">
        <v>3</v>
      </c>
      <c r="O136" s="168">
        <f t="shared" si="24"/>
        <v>100</v>
      </c>
      <c r="P136" s="166"/>
      <c r="Q136" s="167"/>
      <c r="R136" s="352"/>
      <c r="S136" s="453"/>
      <c r="T136" s="156"/>
    </row>
    <row r="137" spans="1:21" s="184" customFormat="1" ht="56.25" customHeight="1" x14ac:dyDescent="0.35">
      <c r="A137" s="473"/>
      <c r="B137" s="459"/>
      <c r="C137" s="463"/>
      <c r="D137" s="339" t="s">
        <v>6</v>
      </c>
      <c r="E137" s="340"/>
      <c r="F137" s="341"/>
      <c r="G137" s="342"/>
      <c r="H137" s="343"/>
      <c r="I137" s="343">
        <f>(H134+H135)/2</f>
        <v>100</v>
      </c>
      <c r="J137" s="340"/>
      <c r="K137" s="339" t="s">
        <v>6</v>
      </c>
      <c r="L137" s="340"/>
      <c r="M137" s="344"/>
      <c r="N137" s="344"/>
      <c r="O137" s="343"/>
      <c r="P137" s="343">
        <f>(O136+O134+O135)/3</f>
        <v>99.770114942528735</v>
      </c>
      <c r="Q137" s="343">
        <f>(I137+P137)/2</f>
        <v>99.885057471264361</v>
      </c>
      <c r="R137" s="345" t="s">
        <v>459</v>
      </c>
      <c r="S137" s="453"/>
      <c r="T137" s="156"/>
      <c r="U137" s="346"/>
    </row>
    <row r="138" spans="1:21" s="186" customFormat="1" ht="90" customHeight="1" x14ac:dyDescent="0.35">
      <c r="A138" s="473">
        <v>12</v>
      </c>
      <c r="B138" s="459" t="s">
        <v>105</v>
      </c>
      <c r="C138" s="460" t="s">
        <v>12</v>
      </c>
      <c r="D138" s="160" t="s">
        <v>88</v>
      </c>
      <c r="E138" s="266"/>
      <c r="F138" s="266"/>
      <c r="G138" s="266"/>
      <c r="H138" s="163"/>
      <c r="I138" s="163"/>
      <c r="J138" s="164" t="s">
        <v>12</v>
      </c>
      <c r="K138" s="160" t="s">
        <v>88</v>
      </c>
      <c r="L138" s="165"/>
      <c r="M138" s="165"/>
      <c r="N138" s="165"/>
      <c r="O138" s="163"/>
      <c r="P138" s="166"/>
      <c r="Q138" s="167"/>
      <c r="R138" s="353"/>
      <c r="S138" s="453" t="s">
        <v>31</v>
      </c>
      <c r="T138" s="156"/>
    </row>
    <row r="139" spans="1:21" s="186" customFormat="1" ht="69.75" x14ac:dyDescent="0.35">
      <c r="A139" s="473"/>
      <c r="B139" s="459"/>
      <c r="C139" s="462" t="s">
        <v>7</v>
      </c>
      <c r="D139" s="158" t="s">
        <v>89</v>
      </c>
      <c r="E139" s="162" t="s">
        <v>25</v>
      </c>
      <c r="F139" s="162">
        <v>95</v>
      </c>
      <c r="G139" s="162">
        <v>97</v>
      </c>
      <c r="H139" s="168">
        <v>100</v>
      </c>
      <c r="I139" s="165"/>
      <c r="J139" s="165" t="s">
        <v>7</v>
      </c>
      <c r="K139" s="169" t="s">
        <v>376</v>
      </c>
      <c r="L139" s="165" t="s">
        <v>38</v>
      </c>
      <c r="M139" s="165">
        <v>56</v>
      </c>
      <c r="N139" s="165">
        <v>56</v>
      </c>
      <c r="O139" s="168">
        <f t="shared" ref="O139:O144" si="25">N139/M139*100</f>
        <v>100</v>
      </c>
      <c r="P139" s="166"/>
      <c r="Q139" s="167"/>
      <c r="R139" s="352"/>
      <c r="S139" s="453"/>
      <c r="T139" s="156"/>
    </row>
    <row r="140" spans="1:21" s="186" customFormat="1" ht="69.75" x14ac:dyDescent="0.35">
      <c r="A140" s="473"/>
      <c r="B140" s="459"/>
      <c r="C140" s="462"/>
      <c r="D140" s="158"/>
      <c r="E140" s="162"/>
      <c r="F140" s="162"/>
      <c r="G140" s="162"/>
      <c r="H140" s="168"/>
      <c r="I140" s="165"/>
      <c r="J140" s="165" t="s">
        <v>8</v>
      </c>
      <c r="K140" s="169" t="s">
        <v>370</v>
      </c>
      <c r="L140" s="165" t="s">
        <v>38</v>
      </c>
      <c r="M140" s="165">
        <v>194</v>
      </c>
      <c r="N140" s="165">
        <v>196</v>
      </c>
      <c r="O140" s="168">
        <f t="shared" si="25"/>
        <v>101.03092783505154</v>
      </c>
      <c r="P140" s="166"/>
      <c r="Q140" s="167"/>
      <c r="R140" s="352"/>
      <c r="S140" s="453"/>
      <c r="T140" s="156"/>
    </row>
    <row r="141" spans="1:21" s="186" customFormat="1" ht="38.25" customHeight="1" x14ac:dyDescent="0.35">
      <c r="A141" s="473"/>
      <c r="B141" s="459"/>
      <c r="C141" s="462"/>
      <c r="D141" s="158"/>
      <c r="E141" s="162"/>
      <c r="F141" s="162"/>
      <c r="G141" s="162"/>
      <c r="H141" s="168"/>
      <c r="I141" s="165"/>
      <c r="J141" s="165" t="s">
        <v>9</v>
      </c>
      <c r="K141" s="169" t="s">
        <v>382</v>
      </c>
      <c r="L141" s="165" t="s">
        <v>38</v>
      </c>
      <c r="M141" s="165">
        <v>24</v>
      </c>
      <c r="N141" s="165">
        <v>24</v>
      </c>
      <c r="O141" s="168">
        <f t="shared" si="25"/>
        <v>100</v>
      </c>
      <c r="P141" s="166"/>
      <c r="Q141" s="167"/>
      <c r="R141" s="352"/>
      <c r="S141" s="453"/>
      <c r="T141" s="156"/>
    </row>
    <row r="142" spans="1:21" s="184" customFormat="1" ht="39.75" customHeight="1" x14ac:dyDescent="0.35">
      <c r="A142" s="473"/>
      <c r="B142" s="459"/>
      <c r="C142" s="463"/>
      <c r="D142" s="339" t="s">
        <v>6</v>
      </c>
      <c r="E142" s="340"/>
      <c r="F142" s="341"/>
      <c r="G142" s="342"/>
      <c r="H142" s="343"/>
      <c r="I142" s="343">
        <f>H139</f>
        <v>100</v>
      </c>
      <c r="J142" s="340"/>
      <c r="K142" s="339" t="s">
        <v>6</v>
      </c>
      <c r="L142" s="340"/>
      <c r="M142" s="344"/>
      <c r="N142" s="344"/>
      <c r="O142" s="343"/>
      <c r="P142" s="343">
        <f>(O141+O139+O140)/3</f>
        <v>100.34364261168385</v>
      </c>
      <c r="Q142" s="343">
        <f>(I142+P142)/2</f>
        <v>100.17182130584192</v>
      </c>
      <c r="R142" s="345" t="s">
        <v>31</v>
      </c>
      <c r="S142" s="453"/>
      <c r="T142" s="156"/>
      <c r="U142" s="346"/>
    </row>
    <row r="143" spans="1:21" s="186" customFormat="1" ht="75" customHeight="1" x14ac:dyDescent="0.35">
      <c r="A143" s="473"/>
      <c r="B143" s="459"/>
      <c r="C143" s="460" t="s">
        <v>13</v>
      </c>
      <c r="D143" s="160" t="s">
        <v>91</v>
      </c>
      <c r="E143" s="162"/>
      <c r="F143" s="162"/>
      <c r="G143" s="162"/>
      <c r="H143" s="163"/>
      <c r="I143" s="163"/>
      <c r="J143" s="266" t="s">
        <v>13</v>
      </c>
      <c r="K143" s="160" t="s">
        <v>91</v>
      </c>
      <c r="L143" s="165"/>
      <c r="M143" s="171"/>
      <c r="N143" s="171"/>
      <c r="O143" s="163"/>
      <c r="P143" s="166"/>
      <c r="Q143" s="167"/>
      <c r="R143" s="353"/>
      <c r="S143" s="453"/>
      <c r="T143" s="156"/>
    </row>
    <row r="144" spans="1:21" ht="69.75" x14ac:dyDescent="0.35">
      <c r="A144" s="473"/>
      <c r="B144" s="459"/>
      <c r="C144" s="462" t="s">
        <v>14</v>
      </c>
      <c r="D144" s="158" t="s">
        <v>89</v>
      </c>
      <c r="E144" s="162" t="s">
        <v>25</v>
      </c>
      <c r="F144" s="162">
        <v>95</v>
      </c>
      <c r="G144" s="162">
        <v>98</v>
      </c>
      <c r="H144" s="168">
        <v>100</v>
      </c>
      <c r="I144" s="165"/>
      <c r="J144" s="172" t="s">
        <v>14</v>
      </c>
      <c r="K144" s="169" t="s">
        <v>380</v>
      </c>
      <c r="L144" s="165" t="s">
        <v>38</v>
      </c>
      <c r="M144" s="165">
        <v>274</v>
      </c>
      <c r="N144" s="165">
        <v>276</v>
      </c>
      <c r="O144" s="168">
        <f t="shared" si="25"/>
        <v>100.72992700729928</v>
      </c>
      <c r="P144" s="166"/>
      <c r="Q144" s="167"/>
      <c r="R144" s="352"/>
      <c r="S144" s="453"/>
    </row>
    <row r="145" spans="1:21" ht="69.75" x14ac:dyDescent="0.35">
      <c r="A145" s="473"/>
      <c r="B145" s="459"/>
      <c r="C145" s="462" t="s">
        <v>15</v>
      </c>
      <c r="D145" s="158" t="s">
        <v>92</v>
      </c>
      <c r="E145" s="162" t="s">
        <v>93</v>
      </c>
      <c r="F145" s="162">
        <v>35</v>
      </c>
      <c r="G145" s="162">
        <v>31</v>
      </c>
      <c r="H145" s="168">
        <v>100</v>
      </c>
      <c r="I145" s="165"/>
      <c r="J145" s="172"/>
      <c r="K145" s="169"/>
      <c r="L145" s="165"/>
      <c r="M145" s="165"/>
      <c r="N145" s="165"/>
      <c r="O145" s="168"/>
      <c r="P145" s="166"/>
      <c r="Q145" s="167"/>
      <c r="R145" s="352"/>
      <c r="S145" s="453"/>
    </row>
    <row r="146" spans="1:21" s="184" customFormat="1" ht="56.25" customHeight="1" x14ac:dyDescent="0.35">
      <c r="A146" s="473"/>
      <c r="B146" s="459"/>
      <c r="C146" s="463"/>
      <c r="D146" s="339" t="s">
        <v>6</v>
      </c>
      <c r="E146" s="340"/>
      <c r="F146" s="341"/>
      <c r="G146" s="342"/>
      <c r="H146" s="343"/>
      <c r="I146" s="343">
        <f>(H144+H145)/2</f>
        <v>100</v>
      </c>
      <c r="J146" s="340"/>
      <c r="K146" s="339" t="s">
        <v>6</v>
      </c>
      <c r="L146" s="340"/>
      <c r="M146" s="344"/>
      <c r="N146" s="344"/>
      <c r="O146" s="343"/>
      <c r="P146" s="343">
        <f>O144</f>
        <v>100.72992700729928</v>
      </c>
      <c r="Q146" s="343">
        <f>(I146+P146)/2</f>
        <v>100.36496350364965</v>
      </c>
      <c r="R146" s="345" t="s">
        <v>31</v>
      </c>
      <c r="S146" s="453"/>
      <c r="T146" s="156"/>
      <c r="U146" s="346"/>
    </row>
    <row r="147" spans="1:21" ht="78.75" customHeight="1" x14ac:dyDescent="0.35">
      <c r="A147" s="473">
        <v>13</v>
      </c>
      <c r="B147" s="459" t="s">
        <v>106</v>
      </c>
      <c r="C147" s="460" t="s">
        <v>12</v>
      </c>
      <c r="D147" s="160" t="s">
        <v>88</v>
      </c>
      <c r="E147" s="266"/>
      <c r="F147" s="266"/>
      <c r="G147" s="266"/>
      <c r="H147" s="163"/>
      <c r="I147" s="163"/>
      <c r="J147" s="164" t="s">
        <v>12</v>
      </c>
      <c r="K147" s="160" t="s">
        <v>88</v>
      </c>
      <c r="L147" s="165"/>
      <c r="M147" s="165"/>
      <c r="N147" s="165"/>
      <c r="O147" s="163"/>
      <c r="P147" s="166"/>
      <c r="Q147" s="167"/>
      <c r="R147" s="351"/>
      <c r="S147" s="453" t="s">
        <v>459</v>
      </c>
    </row>
    <row r="148" spans="1:21" ht="69.75" x14ac:dyDescent="0.35">
      <c r="A148" s="473"/>
      <c r="B148" s="459"/>
      <c r="C148" s="462" t="s">
        <v>7</v>
      </c>
      <c r="D148" s="158" t="s">
        <v>89</v>
      </c>
      <c r="E148" s="162" t="s">
        <v>25</v>
      </c>
      <c r="F148" s="162">
        <v>95</v>
      </c>
      <c r="G148" s="162">
        <v>99</v>
      </c>
      <c r="H148" s="168">
        <v>100</v>
      </c>
      <c r="I148" s="165"/>
      <c r="J148" s="165" t="s">
        <v>7</v>
      </c>
      <c r="K148" s="169" t="s">
        <v>376</v>
      </c>
      <c r="L148" s="165" t="s">
        <v>38</v>
      </c>
      <c r="M148" s="165">
        <v>60</v>
      </c>
      <c r="N148" s="165">
        <v>57</v>
      </c>
      <c r="O148" s="168">
        <f t="shared" ref="O148:O150" si="26">N148/M148*100</f>
        <v>95</v>
      </c>
      <c r="P148" s="166"/>
      <c r="Q148" s="167"/>
      <c r="R148" s="352"/>
      <c r="S148" s="453"/>
    </row>
    <row r="149" spans="1:21" ht="69.75" x14ac:dyDescent="0.35">
      <c r="A149" s="473"/>
      <c r="B149" s="459"/>
      <c r="C149" s="462"/>
      <c r="D149" s="158"/>
      <c r="E149" s="162"/>
      <c r="F149" s="162"/>
      <c r="G149" s="162"/>
      <c r="H149" s="168"/>
      <c r="I149" s="165"/>
      <c r="J149" s="165" t="s">
        <v>8</v>
      </c>
      <c r="K149" s="169" t="s">
        <v>370</v>
      </c>
      <c r="L149" s="165" t="s">
        <v>38</v>
      </c>
      <c r="M149" s="165">
        <v>197</v>
      </c>
      <c r="N149" s="165">
        <v>188</v>
      </c>
      <c r="O149" s="168">
        <f t="shared" si="26"/>
        <v>95.431472081218274</v>
      </c>
      <c r="P149" s="166"/>
      <c r="Q149" s="167"/>
      <c r="R149" s="352"/>
      <c r="S149" s="453"/>
    </row>
    <row r="150" spans="1:21" ht="45.75" customHeight="1" x14ac:dyDescent="0.35">
      <c r="A150" s="473"/>
      <c r="B150" s="459"/>
      <c r="C150" s="462"/>
      <c r="D150" s="158"/>
      <c r="E150" s="162"/>
      <c r="F150" s="162"/>
      <c r="G150" s="162"/>
      <c r="H150" s="168"/>
      <c r="I150" s="165"/>
      <c r="J150" s="165" t="s">
        <v>9</v>
      </c>
      <c r="K150" s="169" t="s">
        <v>375</v>
      </c>
      <c r="L150" s="165" t="s">
        <v>38</v>
      </c>
      <c r="M150" s="165">
        <v>28</v>
      </c>
      <c r="N150" s="165">
        <v>27</v>
      </c>
      <c r="O150" s="168">
        <f t="shared" si="26"/>
        <v>96.428571428571431</v>
      </c>
      <c r="P150" s="166"/>
      <c r="Q150" s="167"/>
      <c r="R150" s="352"/>
      <c r="S150" s="453"/>
    </row>
    <row r="151" spans="1:21" s="184" customFormat="1" ht="39.75" customHeight="1" x14ac:dyDescent="0.35">
      <c r="A151" s="473"/>
      <c r="B151" s="459"/>
      <c r="C151" s="463"/>
      <c r="D151" s="339" t="s">
        <v>6</v>
      </c>
      <c r="E151" s="340"/>
      <c r="F151" s="341"/>
      <c r="G151" s="342"/>
      <c r="H151" s="343"/>
      <c r="I151" s="343">
        <f>H148</f>
        <v>100</v>
      </c>
      <c r="J151" s="340"/>
      <c r="K151" s="339" t="s">
        <v>6</v>
      </c>
      <c r="L151" s="340"/>
      <c r="M151" s="344"/>
      <c r="N151" s="344"/>
      <c r="O151" s="343"/>
      <c r="P151" s="343">
        <f>(O150+O148+O149)/3</f>
        <v>95.620014503263235</v>
      </c>
      <c r="Q151" s="343">
        <f>(I151+P151)/2</f>
        <v>97.810007251631617</v>
      </c>
      <c r="R151" s="345" t="s">
        <v>459</v>
      </c>
      <c r="S151" s="453"/>
      <c r="T151" s="156"/>
      <c r="U151" s="346"/>
    </row>
    <row r="152" spans="1:21" ht="51" customHeight="1" x14ac:dyDescent="0.35">
      <c r="A152" s="473"/>
      <c r="B152" s="459"/>
      <c r="C152" s="460" t="s">
        <v>13</v>
      </c>
      <c r="D152" s="160" t="s">
        <v>91</v>
      </c>
      <c r="E152" s="162"/>
      <c r="F152" s="162"/>
      <c r="G152" s="162"/>
      <c r="H152" s="163"/>
      <c r="I152" s="163"/>
      <c r="J152" s="266" t="s">
        <v>13</v>
      </c>
      <c r="K152" s="160" t="s">
        <v>91</v>
      </c>
      <c r="L152" s="165"/>
      <c r="M152" s="171"/>
      <c r="N152" s="171"/>
      <c r="O152" s="163"/>
      <c r="P152" s="166"/>
      <c r="Q152" s="167"/>
      <c r="R152" s="351"/>
      <c r="S152" s="453"/>
    </row>
    <row r="153" spans="1:21" ht="69.75" x14ac:dyDescent="0.35">
      <c r="A153" s="473"/>
      <c r="B153" s="459"/>
      <c r="C153" s="462" t="s">
        <v>14</v>
      </c>
      <c r="D153" s="158" t="s">
        <v>89</v>
      </c>
      <c r="E153" s="162" t="s">
        <v>25</v>
      </c>
      <c r="F153" s="162">
        <v>95</v>
      </c>
      <c r="G153" s="162">
        <v>100</v>
      </c>
      <c r="H153" s="168">
        <v>100</v>
      </c>
      <c r="I153" s="165"/>
      <c r="J153" s="172" t="s">
        <v>14</v>
      </c>
      <c r="K153" s="169" t="s">
        <v>385</v>
      </c>
      <c r="L153" s="165" t="s">
        <v>38</v>
      </c>
      <c r="M153" s="165">
        <v>283</v>
      </c>
      <c r="N153" s="165">
        <v>270</v>
      </c>
      <c r="O153" s="168">
        <f t="shared" ref="O153:O154" si="27">N153/M153*100</f>
        <v>95.406360424028264</v>
      </c>
      <c r="P153" s="166"/>
      <c r="Q153" s="167"/>
      <c r="R153" s="352"/>
      <c r="S153" s="453"/>
    </row>
    <row r="154" spans="1:21" ht="69.75" x14ac:dyDescent="0.35">
      <c r="A154" s="473"/>
      <c r="B154" s="459"/>
      <c r="C154" s="462" t="s">
        <v>15</v>
      </c>
      <c r="D154" s="158" t="s">
        <v>92</v>
      </c>
      <c r="E154" s="162" t="s">
        <v>93</v>
      </c>
      <c r="F154" s="162">
        <v>35</v>
      </c>
      <c r="G154" s="162">
        <v>27.7</v>
      </c>
      <c r="H154" s="168">
        <v>100</v>
      </c>
      <c r="I154" s="165"/>
      <c r="J154" s="172" t="s">
        <v>15</v>
      </c>
      <c r="K154" s="169" t="s">
        <v>373</v>
      </c>
      <c r="L154" s="165" t="s">
        <v>38</v>
      </c>
      <c r="M154" s="165">
        <v>2</v>
      </c>
      <c r="N154" s="165">
        <v>2</v>
      </c>
      <c r="O154" s="168">
        <f t="shared" si="27"/>
        <v>100</v>
      </c>
      <c r="P154" s="166"/>
      <c r="Q154" s="167"/>
      <c r="R154" s="352"/>
      <c r="S154" s="453"/>
    </row>
    <row r="155" spans="1:21" s="184" customFormat="1" ht="56.25" customHeight="1" x14ac:dyDescent="0.35">
      <c r="A155" s="473"/>
      <c r="B155" s="459"/>
      <c r="C155" s="463"/>
      <c r="D155" s="339" t="s">
        <v>6</v>
      </c>
      <c r="E155" s="340"/>
      <c r="F155" s="341"/>
      <c r="G155" s="342"/>
      <c r="H155" s="343"/>
      <c r="I155" s="343">
        <f>(H154+H153)/2</f>
        <v>100</v>
      </c>
      <c r="J155" s="340"/>
      <c r="K155" s="339" t="s">
        <v>6</v>
      </c>
      <c r="L155" s="340"/>
      <c r="M155" s="344"/>
      <c r="N155" s="344"/>
      <c r="O155" s="343"/>
      <c r="P155" s="343">
        <f>(O154+O153)/2</f>
        <v>97.703180212014132</v>
      </c>
      <c r="Q155" s="343">
        <f>(I155+P155)/2</f>
        <v>98.851590106007066</v>
      </c>
      <c r="R155" s="345" t="s">
        <v>459</v>
      </c>
      <c r="S155" s="453"/>
      <c r="T155" s="156"/>
      <c r="U155" s="346"/>
    </row>
    <row r="156" spans="1:21" ht="88.5" customHeight="1" x14ac:dyDescent="0.35">
      <c r="A156" s="473">
        <v>14</v>
      </c>
      <c r="B156" s="459" t="s">
        <v>107</v>
      </c>
      <c r="C156" s="460" t="s">
        <v>12</v>
      </c>
      <c r="D156" s="160" t="s">
        <v>88</v>
      </c>
      <c r="E156" s="266"/>
      <c r="F156" s="266"/>
      <c r="G156" s="266"/>
      <c r="H156" s="163"/>
      <c r="I156" s="163"/>
      <c r="J156" s="164" t="s">
        <v>12</v>
      </c>
      <c r="K156" s="160" t="s">
        <v>88</v>
      </c>
      <c r="L156" s="165"/>
      <c r="M156" s="165"/>
      <c r="N156" s="165"/>
      <c r="O156" s="163"/>
      <c r="P156" s="166"/>
      <c r="Q156" s="167"/>
      <c r="R156" s="351"/>
      <c r="S156" s="453" t="s">
        <v>31</v>
      </c>
    </row>
    <row r="157" spans="1:21" ht="69.75" x14ac:dyDescent="0.35">
      <c r="A157" s="473"/>
      <c r="B157" s="459"/>
      <c r="C157" s="462" t="s">
        <v>7</v>
      </c>
      <c r="D157" s="158" t="s">
        <v>89</v>
      </c>
      <c r="E157" s="162" t="s">
        <v>25</v>
      </c>
      <c r="F157" s="162">
        <v>95</v>
      </c>
      <c r="G157" s="162">
        <v>95</v>
      </c>
      <c r="H157" s="168">
        <v>100</v>
      </c>
      <c r="I157" s="165"/>
      <c r="J157" s="165" t="s">
        <v>7</v>
      </c>
      <c r="K157" s="169" t="s">
        <v>376</v>
      </c>
      <c r="L157" s="165" t="s">
        <v>38</v>
      </c>
      <c r="M157" s="165">
        <v>40</v>
      </c>
      <c r="N157" s="165">
        <v>40</v>
      </c>
      <c r="O157" s="168">
        <f t="shared" ref="O157:O160" si="28">N157/M157*100</f>
        <v>100</v>
      </c>
      <c r="P157" s="166"/>
      <c r="Q157" s="167"/>
      <c r="R157" s="352"/>
      <c r="S157" s="453"/>
    </row>
    <row r="158" spans="1:21" ht="69.75" x14ac:dyDescent="0.35">
      <c r="A158" s="473"/>
      <c r="B158" s="459"/>
      <c r="C158" s="462"/>
      <c r="D158" s="158"/>
      <c r="E158" s="162"/>
      <c r="F158" s="162"/>
      <c r="G158" s="162"/>
      <c r="H158" s="168"/>
      <c r="I158" s="165"/>
      <c r="J158" s="165" t="s">
        <v>8</v>
      </c>
      <c r="K158" s="169" t="s">
        <v>370</v>
      </c>
      <c r="L158" s="165" t="s">
        <v>38</v>
      </c>
      <c r="M158" s="165">
        <v>194</v>
      </c>
      <c r="N158" s="165">
        <v>196</v>
      </c>
      <c r="O158" s="168">
        <f t="shared" si="28"/>
        <v>101.03092783505154</v>
      </c>
      <c r="P158" s="166"/>
      <c r="Q158" s="167"/>
      <c r="R158" s="352"/>
      <c r="S158" s="453"/>
    </row>
    <row r="159" spans="1:21" ht="39.75" customHeight="1" x14ac:dyDescent="0.35">
      <c r="A159" s="473"/>
      <c r="B159" s="459"/>
      <c r="C159" s="462"/>
      <c r="D159" s="158"/>
      <c r="E159" s="162"/>
      <c r="F159" s="162"/>
      <c r="G159" s="162"/>
      <c r="H159" s="168"/>
      <c r="I159" s="165"/>
      <c r="J159" s="165" t="s">
        <v>9</v>
      </c>
      <c r="K159" s="169" t="s">
        <v>381</v>
      </c>
      <c r="L159" s="165" t="s">
        <v>38</v>
      </c>
      <c r="M159" s="165">
        <v>28</v>
      </c>
      <c r="N159" s="165">
        <v>28</v>
      </c>
      <c r="O159" s="168">
        <f t="shared" si="28"/>
        <v>100</v>
      </c>
      <c r="P159" s="166"/>
      <c r="Q159" s="167"/>
      <c r="R159" s="352"/>
      <c r="S159" s="453"/>
    </row>
    <row r="160" spans="1:21" ht="69.75" x14ac:dyDescent="0.35">
      <c r="A160" s="473"/>
      <c r="B160" s="459"/>
      <c r="C160" s="462"/>
      <c r="D160" s="158"/>
      <c r="E160" s="162"/>
      <c r="F160" s="162"/>
      <c r="G160" s="162"/>
      <c r="H160" s="168"/>
      <c r="I160" s="165"/>
      <c r="J160" s="165" t="s">
        <v>10</v>
      </c>
      <c r="K160" s="169" t="s">
        <v>371</v>
      </c>
      <c r="L160" s="165" t="s">
        <v>38</v>
      </c>
      <c r="M160" s="165">
        <v>1</v>
      </c>
      <c r="N160" s="165">
        <v>1</v>
      </c>
      <c r="O160" s="168">
        <f t="shared" si="28"/>
        <v>100</v>
      </c>
      <c r="P160" s="166"/>
      <c r="Q160" s="167"/>
      <c r="R160" s="352"/>
      <c r="S160" s="453"/>
    </row>
    <row r="161" spans="1:21" s="184" customFormat="1" ht="39.75" customHeight="1" x14ac:dyDescent="0.35">
      <c r="A161" s="473"/>
      <c r="B161" s="459"/>
      <c r="C161" s="463"/>
      <c r="D161" s="339" t="s">
        <v>6</v>
      </c>
      <c r="E161" s="340"/>
      <c r="F161" s="341"/>
      <c r="G161" s="342"/>
      <c r="H161" s="343"/>
      <c r="I161" s="343">
        <f>H157</f>
        <v>100</v>
      </c>
      <c r="J161" s="340"/>
      <c r="K161" s="339" t="s">
        <v>6</v>
      </c>
      <c r="L161" s="340"/>
      <c r="M161" s="344"/>
      <c r="N161" s="344"/>
      <c r="O161" s="343"/>
      <c r="P161" s="343">
        <f>(O160+O157+O158+O159)/4</f>
        <v>100.25773195876289</v>
      </c>
      <c r="Q161" s="343">
        <f>(I161+P161)/2</f>
        <v>100.12886597938144</v>
      </c>
      <c r="R161" s="345" t="s">
        <v>31</v>
      </c>
      <c r="S161" s="453"/>
      <c r="T161" s="156"/>
      <c r="U161" s="346"/>
    </row>
    <row r="162" spans="1:21" ht="46.5" customHeight="1" x14ac:dyDescent="0.35">
      <c r="A162" s="473"/>
      <c r="B162" s="459"/>
      <c r="C162" s="460" t="s">
        <v>13</v>
      </c>
      <c r="D162" s="160" t="s">
        <v>91</v>
      </c>
      <c r="E162" s="162"/>
      <c r="F162" s="162"/>
      <c r="G162" s="162"/>
      <c r="H162" s="163"/>
      <c r="I162" s="163"/>
      <c r="J162" s="266" t="s">
        <v>13</v>
      </c>
      <c r="K162" s="160" t="s">
        <v>91</v>
      </c>
      <c r="L162" s="165"/>
      <c r="M162" s="171"/>
      <c r="N162" s="171"/>
      <c r="O162" s="163"/>
      <c r="P162" s="166"/>
      <c r="Q162" s="167"/>
      <c r="R162" s="353"/>
      <c r="S162" s="453"/>
    </row>
    <row r="163" spans="1:21" ht="69.75" x14ac:dyDescent="0.35">
      <c r="A163" s="473"/>
      <c r="B163" s="459"/>
      <c r="C163" s="462" t="s">
        <v>14</v>
      </c>
      <c r="D163" s="158" t="s">
        <v>89</v>
      </c>
      <c r="E163" s="162" t="s">
        <v>25</v>
      </c>
      <c r="F163" s="162">
        <v>95</v>
      </c>
      <c r="G163" s="162">
        <v>96</v>
      </c>
      <c r="H163" s="168">
        <v>100</v>
      </c>
      <c r="I163" s="165"/>
      <c r="J163" s="172" t="s">
        <v>14</v>
      </c>
      <c r="K163" s="169" t="s">
        <v>385</v>
      </c>
      <c r="L163" s="165" t="s">
        <v>38</v>
      </c>
      <c r="M163" s="165">
        <v>259</v>
      </c>
      <c r="N163" s="165">
        <v>261</v>
      </c>
      <c r="O163" s="168">
        <f t="shared" ref="O163:O164" si="29">N163/M163*100</f>
        <v>100.77220077220078</v>
      </c>
      <c r="P163" s="166"/>
      <c r="Q163" s="167"/>
      <c r="R163" s="352"/>
      <c r="S163" s="453"/>
    </row>
    <row r="164" spans="1:21" ht="69.75" x14ac:dyDescent="0.35">
      <c r="A164" s="473"/>
      <c r="B164" s="459"/>
      <c r="C164" s="462" t="s">
        <v>15</v>
      </c>
      <c r="D164" s="158" t="s">
        <v>92</v>
      </c>
      <c r="E164" s="162" t="s">
        <v>93</v>
      </c>
      <c r="F164" s="162">
        <v>35</v>
      </c>
      <c r="G164" s="162">
        <v>32.5</v>
      </c>
      <c r="H164" s="168">
        <v>100</v>
      </c>
      <c r="I164" s="165"/>
      <c r="J164" s="172" t="s">
        <v>15</v>
      </c>
      <c r="K164" s="169" t="s">
        <v>373</v>
      </c>
      <c r="L164" s="165" t="s">
        <v>38</v>
      </c>
      <c r="M164" s="165">
        <v>3</v>
      </c>
      <c r="N164" s="165">
        <v>3</v>
      </c>
      <c r="O164" s="168">
        <f t="shared" si="29"/>
        <v>100</v>
      </c>
      <c r="P164" s="166"/>
      <c r="Q164" s="167"/>
      <c r="R164" s="352"/>
      <c r="S164" s="453"/>
    </row>
    <row r="165" spans="1:21" s="184" customFormat="1" ht="56.25" customHeight="1" x14ac:dyDescent="0.35">
      <c r="A165" s="473"/>
      <c r="B165" s="459"/>
      <c r="C165" s="463"/>
      <c r="D165" s="339" t="s">
        <v>6</v>
      </c>
      <c r="E165" s="340"/>
      <c r="F165" s="341"/>
      <c r="G165" s="342"/>
      <c r="H165" s="343"/>
      <c r="I165" s="343">
        <f>(H163+H164)/2</f>
        <v>100</v>
      </c>
      <c r="J165" s="340"/>
      <c r="K165" s="339" t="s">
        <v>6</v>
      </c>
      <c r="L165" s="340"/>
      <c r="M165" s="344"/>
      <c r="N165" s="344"/>
      <c r="O165" s="343"/>
      <c r="P165" s="343">
        <f>(O163+O164)/2</f>
        <v>100.3861003861004</v>
      </c>
      <c r="Q165" s="343">
        <f>(I165+P165)/2</f>
        <v>100.1930501930502</v>
      </c>
      <c r="R165" s="345" t="s">
        <v>31</v>
      </c>
      <c r="S165" s="453"/>
      <c r="T165" s="156"/>
      <c r="U165" s="346"/>
    </row>
    <row r="166" spans="1:21" ht="64.5" customHeight="1" x14ac:dyDescent="0.35">
      <c r="A166" s="473"/>
      <c r="B166" s="459"/>
      <c r="C166" s="460" t="s">
        <v>28</v>
      </c>
      <c r="D166" s="160" t="s">
        <v>483</v>
      </c>
      <c r="E166" s="162"/>
      <c r="F166" s="162"/>
      <c r="G166" s="162"/>
      <c r="H166" s="163"/>
      <c r="I166" s="163"/>
      <c r="J166" s="266" t="s">
        <v>28</v>
      </c>
      <c r="K166" s="160" t="str">
        <f>D166</f>
        <v>Предоставление консультационных и методических услуг</v>
      </c>
      <c r="L166" s="165"/>
      <c r="M166" s="173"/>
      <c r="N166" s="173"/>
      <c r="O166" s="163"/>
      <c r="P166" s="166"/>
      <c r="Q166" s="167"/>
      <c r="R166" s="351"/>
      <c r="S166" s="453"/>
    </row>
    <row r="167" spans="1:21" ht="64.5" customHeight="1" x14ac:dyDescent="0.35">
      <c r="A167" s="473"/>
      <c r="B167" s="459"/>
      <c r="C167" s="462" t="s">
        <v>29</v>
      </c>
      <c r="D167" s="158" t="s">
        <v>374</v>
      </c>
      <c r="E167" s="162" t="s">
        <v>378</v>
      </c>
      <c r="F167" s="162">
        <v>50</v>
      </c>
      <c r="G167" s="162">
        <v>85</v>
      </c>
      <c r="H167" s="168">
        <v>100</v>
      </c>
      <c r="I167" s="165"/>
      <c r="J167" s="172" t="s">
        <v>29</v>
      </c>
      <c r="K167" s="169" t="s">
        <v>94</v>
      </c>
      <c r="L167" s="165" t="s">
        <v>36</v>
      </c>
      <c r="M167" s="165">
        <v>100</v>
      </c>
      <c r="N167" s="165">
        <v>100</v>
      </c>
      <c r="O167" s="168">
        <f t="shared" ref="O167" si="30">N167/M167*100</f>
        <v>100</v>
      </c>
      <c r="P167" s="166"/>
      <c r="Q167" s="167"/>
      <c r="R167" s="352"/>
      <c r="S167" s="453"/>
    </row>
    <row r="168" spans="1:21" s="184" customFormat="1" ht="37.5" customHeight="1" x14ac:dyDescent="0.35">
      <c r="A168" s="473"/>
      <c r="B168" s="459"/>
      <c r="C168" s="464"/>
      <c r="D168" s="178" t="s">
        <v>6</v>
      </c>
      <c r="E168" s="177"/>
      <c r="F168" s="179"/>
      <c r="G168" s="179"/>
      <c r="H168" s="180"/>
      <c r="I168" s="180">
        <f>H167</f>
        <v>100</v>
      </c>
      <c r="J168" s="181"/>
      <c r="K168" s="178" t="s">
        <v>6</v>
      </c>
      <c r="L168" s="179"/>
      <c r="M168" s="182"/>
      <c r="N168" s="182"/>
      <c r="O168" s="180"/>
      <c r="P168" s="180">
        <f>O167</f>
        <v>100</v>
      </c>
      <c r="Q168" s="180">
        <f>(I168+P168)/2</f>
        <v>100</v>
      </c>
      <c r="R168" s="364" t="s">
        <v>31</v>
      </c>
      <c r="S168" s="453"/>
      <c r="T168" s="156"/>
    </row>
    <row r="169" spans="1:21" ht="87.75" customHeight="1" x14ac:dyDescent="0.35">
      <c r="A169" s="473">
        <v>15</v>
      </c>
      <c r="B169" s="459" t="s">
        <v>108</v>
      </c>
      <c r="C169" s="460" t="s">
        <v>12</v>
      </c>
      <c r="D169" s="160" t="s">
        <v>88</v>
      </c>
      <c r="E169" s="266"/>
      <c r="F169" s="266"/>
      <c r="G169" s="266"/>
      <c r="H169" s="163"/>
      <c r="I169" s="163"/>
      <c r="J169" s="164" t="s">
        <v>12</v>
      </c>
      <c r="K169" s="160" t="s">
        <v>88</v>
      </c>
      <c r="L169" s="165"/>
      <c r="M169" s="165"/>
      <c r="N169" s="165"/>
      <c r="O169" s="163"/>
      <c r="P169" s="166"/>
      <c r="Q169" s="167"/>
      <c r="R169" s="351"/>
      <c r="S169" s="453" t="s">
        <v>31</v>
      </c>
    </row>
    <row r="170" spans="1:21" ht="78" customHeight="1" x14ac:dyDescent="0.35">
      <c r="A170" s="473"/>
      <c r="B170" s="459"/>
      <c r="C170" s="462" t="s">
        <v>7</v>
      </c>
      <c r="D170" s="158" t="s">
        <v>89</v>
      </c>
      <c r="E170" s="162" t="s">
        <v>25</v>
      </c>
      <c r="F170" s="162">
        <v>95</v>
      </c>
      <c r="G170" s="162">
        <v>98</v>
      </c>
      <c r="H170" s="168">
        <v>100</v>
      </c>
      <c r="I170" s="165"/>
      <c r="J170" s="165" t="s">
        <v>7</v>
      </c>
      <c r="K170" s="169" t="s">
        <v>376</v>
      </c>
      <c r="L170" s="165" t="s">
        <v>38</v>
      </c>
      <c r="M170" s="165">
        <v>18</v>
      </c>
      <c r="N170" s="165">
        <v>22</v>
      </c>
      <c r="O170" s="168">
        <v>110</v>
      </c>
      <c r="P170" s="166"/>
      <c r="Q170" s="167"/>
      <c r="R170" s="352"/>
      <c r="S170" s="453"/>
    </row>
    <row r="171" spans="1:21" ht="81" customHeight="1" x14ac:dyDescent="0.35">
      <c r="A171" s="473"/>
      <c r="B171" s="459"/>
      <c r="C171" s="462"/>
      <c r="D171" s="158"/>
      <c r="E171" s="162"/>
      <c r="F171" s="162"/>
      <c r="G171" s="162"/>
      <c r="H171" s="168"/>
      <c r="I171" s="165"/>
      <c r="J171" s="165" t="s">
        <v>8</v>
      </c>
      <c r="K171" s="169" t="s">
        <v>370</v>
      </c>
      <c r="L171" s="165" t="s">
        <v>38</v>
      </c>
      <c r="M171" s="165">
        <v>183</v>
      </c>
      <c r="N171" s="165">
        <v>186</v>
      </c>
      <c r="O171" s="168">
        <f t="shared" ref="O171:O172" si="31">N171/M171*100</f>
        <v>101.63934426229508</v>
      </c>
      <c r="P171" s="166"/>
      <c r="Q171" s="167"/>
      <c r="R171" s="352"/>
      <c r="S171" s="453"/>
    </row>
    <row r="172" spans="1:21" ht="59.25" customHeight="1" x14ac:dyDescent="0.35">
      <c r="A172" s="473"/>
      <c r="B172" s="459"/>
      <c r="C172" s="462"/>
      <c r="D172" s="158"/>
      <c r="E172" s="162"/>
      <c r="F172" s="162"/>
      <c r="G172" s="162"/>
      <c r="H172" s="168"/>
      <c r="I172" s="165"/>
      <c r="J172" s="165" t="s">
        <v>9</v>
      </c>
      <c r="K172" s="169" t="s">
        <v>382</v>
      </c>
      <c r="L172" s="165" t="s">
        <v>38</v>
      </c>
      <c r="M172" s="165">
        <v>25</v>
      </c>
      <c r="N172" s="165">
        <v>25</v>
      </c>
      <c r="O172" s="168">
        <f t="shared" si="31"/>
        <v>100</v>
      </c>
      <c r="P172" s="166"/>
      <c r="Q172" s="167"/>
      <c r="R172" s="352"/>
      <c r="S172" s="453"/>
    </row>
    <row r="173" spans="1:21" s="184" customFormat="1" ht="39.75" customHeight="1" x14ac:dyDescent="0.35">
      <c r="A173" s="473"/>
      <c r="B173" s="459"/>
      <c r="C173" s="463"/>
      <c r="D173" s="339" t="s">
        <v>6</v>
      </c>
      <c r="E173" s="340"/>
      <c r="F173" s="341"/>
      <c r="G173" s="342"/>
      <c r="H173" s="343"/>
      <c r="I173" s="343">
        <f>H170</f>
        <v>100</v>
      </c>
      <c r="J173" s="340"/>
      <c r="K173" s="339" t="s">
        <v>6</v>
      </c>
      <c r="L173" s="340"/>
      <c r="M173" s="344"/>
      <c r="N173" s="344"/>
      <c r="O173" s="343"/>
      <c r="P173" s="343">
        <f>(O172+O170+O171)/3</f>
        <v>103.87978142076503</v>
      </c>
      <c r="Q173" s="343">
        <f>(I173+P173)/2</f>
        <v>101.93989071038251</v>
      </c>
      <c r="R173" s="345" t="s">
        <v>31</v>
      </c>
      <c r="S173" s="453"/>
      <c r="T173" s="156"/>
      <c r="U173" s="346"/>
    </row>
    <row r="174" spans="1:21" ht="36.75" customHeight="1" x14ac:dyDescent="0.35">
      <c r="A174" s="473"/>
      <c r="B174" s="459"/>
      <c r="C174" s="460" t="s">
        <v>13</v>
      </c>
      <c r="D174" s="160" t="s">
        <v>91</v>
      </c>
      <c r="E174" s="162"/>
      <c r="F174" s="162"/>
      <c r="G174" s="162"/>
      <c r="H174" s="163"/>
      <c r="I174" s="163"/>
      <c r="J174" s="266" t="s">
        <v>13</v>
      </c>
      <c r="K174" s="160" t="s">
        <v>91</v>
      </c>
      <c r="L174" s="165"/>
      <c r="M174" s="171"/>
      <c r="N174" s="171"/>
      <c r="O174" s="163"/>
      <c r="P174" s="166"/>
      <c r="Q174" s="167"/>
      <c r="R174" s="351"/>
      <c r="S174" s="453"/>
    </row>
    <row r="175" spans="1:21" ht="69.75" x14ac:dyDescent="0.35">
      <c r="A175" s="473"/>
      <c r="B175" s="459"/>
      <c r="C175" s="462" t="s">
        <v>14</v>
      </c>
      <c r="D175" s="158" t="s">
        <v>89</v>
      </c>
      <c r="E175" s="162" t="s">
        <v>25</v>
      </c>
      <c r="F175" s="162">
        <v>95</v>
      </c>
      <c r="G175" s="162">
        <v>98</v>
      </c>
      <c r="H175" s="168">
        <v>100</v>
      </c>
      <c r="I175" s="165"/>
      <c r="J175" s="172" t="s">
        <v>14</v>
      </c>
      <c r="K175" s="169" t="s">
        <v>380</v>
      </c>
      <c r="L175" s="165" t="s">
        <v>38</v>
      </c>
      <c r="M175" s="165">
        <v>225</v>
      </c>
      <c r="N175" s="165">
        <v>235</v>
      </c>
      <c r="O175" s="168">
        <f t="shared" ref="O175:O176" si="32">N175/M175*100</f>
        <v>104.44444444444446</v>
      </c>
      <c r="P175" s="166"/>
      <c r="Q175" s="167"/>
      <c r="R175" s="352"/>
      <c r="S175" s="453"/>
    </row>
    <row r="176" spans="1:21" ht="69.75" x14ac:dyDescent="0.35">
      <c r="A176" s="473"/>
      <c r="B176" s="459"/>
      <c r="C176" s="462" t="s">
        <v>15</v>
      </c>
      <c r="D176" s="158" t="s">
        <v>92</v>
      </c>
      <c r="E176" s="162" t="s">
        <v>93</v>
      </c>
      <c r="F176" s="162">
        <v>35</v>
      </c>
      <c r="G176" s="162">
        <v>25.9</v>
      </c>
      <c r="H176" s="168">
        <v>100</v>
      </c>
      <c r="I176" s="165"/>
      <c r="J176" s="172" t="s">
        <v>15</v>
      </c>
      <c r="K176" s="169" t="s">
        <v>373</v>
      </c>
      <c r="L176" s="165" t="s">
        <v>38</v>
      </c>
      <c r="M176" s="165">
        <v>1</v>
      </c>
      <c r="N176" s="165">
        <v>1</v>
      </c>
      <c r="O176" s="168">
        <f t="shared" si="32"/>
        <v>100</v>
      </c>
      <c r="P176" s="166"/>
      <c r="Q176" s="167"/>
      <c r="R176" s="352"/>
      <c r="S176" s="453"/>
    </row>
    <row r="177" spans="1:21" s="184" customFormat="1" ht="56.25" customHeight="1" x14ac:dyDescent="0.35">
      <c r="A177" s="473"/>
      <c r="B177" s="459"/>
      <c r="C177" s="463"/>
      <c r="D177" s="339" t="s">
        <v>6</v>
      </c>
      <c r="E177" s="340"/>
      <c r="F177" s="341"/>
      <c r="G177" s="342"/>
      <c r="H177" s="343"/>
      <c r="I177" s="343">
        <f>(H176+H175)/2</f>
        <v>100</v>
      </c>
      <c r="J177" s="340"/>
      <c r="K177" s="339" t="s">
        <v>6</v>
      </c>
      <c r="L177" s="340"/>
      <c r="M177" s="344"/>
      <c r="N177" s="344"/>
      <c r="O177" s="343"/>
      <c r="P177" s="343">
        <f>(O176+O175)/2</f>
        <v>102.22222222222223</v>
      </c>
      <c r="Q177" s="343">
        <f>(I177+P177)/2</f>
        <v>101.11111111111111</v>
      </c>
      <c r="R177" s="345" t="s">
        <v>31</v>
      </c>
      <c r="S177" s="453"/>
      <c r="T177" s="156"/>
      <c r="U177" s="346"/>
    </row>
    <row r="178" spans="1:21" ht="99" customHeight="1" x14ac:dyDescent="0.35">
      <c r="A178" s="473">
        <v>16</v>
      </c>
      <c r="B178" s="459" t="s">
        <v>109</v>
      </c>
      <c r="C178" s="460" t="s">
        <v>12</v>
      </c>
      <c r="D178" s="160" t="s">
        <v>88</v>
      </c>
      <c r="E178" s="266"/>
      <c r="F178" s="266"/>
      <c r="G178" s="266"/>
      <c r="H178" s="163"/>
      <c r="I178" s="163"/>
      <c r="J178" s="164" t="s">
        <v>12</v>
      </c>
      <c r="K178" s="160" t="s">
        <v>88</v>
      </c>
      <c r="L178" s="165"/>
      <c r="M178" s="165"/>
      <c r="N178" s="165"/>
      <c r="O178" s="163"/>
      <c r="P178" s="166"/>
      <c r="Q178" s="167"/>
      <c r="R178" s="351"/>
      <c r="S178" s="453" t="s">
        <v>459</v>
      </c>
    </row>
    <row r="179" spans="1:21" ht="69.75" x14ac:dyDescent="0.35">
      <c r="A179" s="473"/>
      <c r="B179" s="459"/>
      <c r="C179" s="462" t="s">
        <v>7</v>
      </c>
      <c r="D179" s="158" t="s">
        <v>89</v>
      </c>
      <c r="E179" s="162" t="s">
        <v>25</v>
      </c>
      <c r="F179" s="162">
        <v>95</v>
      </c>
      <c r="G179" s="162">
        <v>96</v>
      </c>
      <c r="H179" s="168">
        <v>100</v>
      </c>
      <c r="I179" s="165"/>
      <c r="J179" s="165" t="s">
        <v>7</v>
      </c>
      <c r="K179" s="169" t="s">
        <v>376</v>
      </c>
      <c r="L179" s="165" t="s">
        <v>38</v>
      </c>
      <c r="M179" s="165">
        <v>40</v>
      </c>
      <c r="N179" s="165">
        <v>40</v>
      </c>
      <c r="O179" s="168">
        <f t="shared" ref="O179:O181" si="33">N179/M179*100</f>
        <v>100</v>
      </c>
      <c r="P179" s="166"/>
      <c r="Q179" s="167"/>
      <c r="R179" s="352"/>
      <c r="S179" s="453"/>
    </row>
    <row r="180" spans="1:21" ht="69.75" x14ac:dyDescent="0.35">
      <c r="A180" s="473"/>
      <c r="B180" s="459"/>
      <c r="C180" s="462"/>
      <c r="D180" s="158"/>
      <c r="E180" s="162"/>
      <c r="F180" s="162"/>
      <c r="G180" s="162"/>
      <c r="H180" s="168"/>
      <c r="I180" s="165"/>
      <c r="J180" s="165" t="s">
        <v>8</v>
      </c>
      <c r="K180" s="169" t="s">
        <v>370</v>
      </c>
      <c r="L180" s="165" t="s">
        <v>38</v>
      </c>
      <c r="M180" s="165">
        <v>201</v>
      </c>
      <c r="N180" s="165">
        <v>195</v>
      </c>
      <c r="O180" s="168">
        <f t="shared" si="33"/>
        <v>97.014925373134332</v>
      </c>
      <c r="P180" s="166"/>
      <c r="Q180" s="167"/>
      <c r="R180" s="352"/>
      <c r="S180" s="453"/>
    </row>
    <row r="181" spans="1:21" ht="42.75" customHeight="1" x14ac:dyDescent="0.35">
      <c r="A181" s="473"/>
      <c r="B181" s="459"/>
      <c r="C181" s="462"/>
      <c r="D181" s="158"/>
      <c r="E181" s="162"/>
      <c r="F181" s="162"/>
      <c r="G181" s="162"/>
      <c r="H181" s="168"/>
      <c r="I181" s="165"/>
      <c r="J181" s="165" t="s">
        <v>9</v>
      </c>
      <c r="K181" s="169" t="s">
        <v>382</v>
      </c>
      <c r="L181" s="165" t="s">
        <v>38</v>
      </c>
      <c r="M181" s="165">
        <v>27</v>
      </c>
      <c r="N181" s="165">
        <v>27</v>
      </c>
      <c r="O181" s="168">
        <f t="shared" si="33"/>
        <v>100</v>
      </c>
      <c r="P181" s="166"/>
      <c r="Q181" s="167"/>
      <c r="R181" s="352"/>
      <c r="S181" s="453"/>
    </row>
    <row r="182" spans="1:21" s="184" customFormat="1" ht="39.75" customHeight="1" x14ac:dyDescent="0.35">
      <c r="A182" s="473"/>
      <c r="B182" s="459"/>
      <c r="C182" s="463"/>
      <c r="D182" s="339" t="s">
        <v>6</v>
      </c>
      <c r="E182" s="340"/>
      <c r="F182" s="341"/>
      <c r="G182" s="342"/>
      <c r="H182" s="343"/>
      <c r="I182" s="343">
        <f>H179</f>
        <v>100</v>
      </c>
      <c r="J182" s="340"/>
      <c r="K182" s="339" t="s">
        <v>6</v>
      </c>
      <c r="L182" s="340"/>
      <c r="M182" s="344"/>
      <c r="N182" s="344"/>
      <c r="O182" s="343"/>
      <c r="P182" s="343">
        <f>(O181+O179+O180)/3</f>
        <v>99.00497512437812</v>
      </c>
      <c r="Q182" s="343">
        <f>(I182+P182)/2</f>
        <v>99.50248756218906</v>
      </c>
      <c r="R182" s="345" t="s">
        <v>459</v>
      </c>
      <c r="S182" s="453"/>
      <c r="T182" s="156"/>
      <c r="U182" s="346"/>
    </row>
    <row r="183" spans="1:21" ht="44.25" customHeight="1" x14ac:dyDescent="0.35">
      <c r="A183" s="473"/>
      <c r="B183" s="459"/>
      <c r="C183" s="460" t="s">
        <v>13</v>
      </c>
      <c r="D183" s="160" t="s">
        <v>91</v>
      </c>
      <c r="E183" s="162"/>
      <c r="F183" s="162"/>
      <c r="G183" s="162"/>
      <c r="H183" s="163"/>
      <c r="I183" s="163"/>
      <c r="J183" s="266" t="s">
        <v>13</v>
      </c>
      <c r="K183" s="160" t="s">
        <v>91</v>
      </c>
      <c r="L183" s="165"/>
      <c r="M183" s="171"/>
      <c r="N183" s="171"/>
      <c r="O183" s="163"/>
      <c r="P183" s="166"/>
      <c r="Q183" s="167"/>
      <c r="R183" s="353"/>
      <c r="S183" s="453"/>
    </row>
    <row r="184" spans="1:21" ht="69.75" x14ac:dyDescent="0.35">
      <c r="A184" s="473"/>
      <c r="B184" s="459"/>
      <c r="C184" s="462" t="s">
        <v>14</v>
      </c>
      <c r="D184" s="158" t="s">
        <v>89</v>
      </c>
      <c r="E184" s="162" t="s">
        <v>25</v>
      </c>
      <c r="F184" s="162">
        <v>95</v>
      </c>
      <c r="G184" s="162">
        <v>96</v>
      </c>
      <c r="H184" s="168">
        <v>100</v>
      </c>
      <c r="I184" s="165"/>
      <c r="J184" s="172" t="s">
        <v>14</v>
      </c>
      <c r="K184" s="169" t="s">
        <v>385</v>
      </c>
      <c r="L184" s="165" t="s">
        <v>38</v>
      </c>
      <c r="M184" s="165">
        <v>262</v>
      </c>
      <c r="N184" s="165">
        <v>256</v>
      </c>
      <c r="O184" s="168">
        <f t="shared" ref="O184:O186" si="34">N184/M184*100</f>
        <v>97.70992366412213</v>
      </c>
      <c r="P184" s="166"/>
      <c r="Q184" s="167"/>
      <c r="R184" s="352"/>
      <c r="S184" s="453"/>
    </row>
    <row r="185" spans="1:21" ht="69.75" x14ac:dyDescent="0.35">
      <c r="A185" s="473"/>
      <c r="B185" s="459"/>
      <c r="C185" s="462" t="s">
        <v>15</v>
      </c>
      <c r="D185" s="158" t="s">
        <v>92</v>
      </c>
      <c r="E185" s="162" t="s">
        <v>93</v>
      </c>
      <c r="F185" s="162">
        <v>35</v>
      </c>
      <c r="G185" s="162">
        <v>28</v>
      </c>
      <c r="H185" s="168">
        <v>100</v>
      </c>
      <c r="I185" s="165"/>
      <c r="J185" s="172" t="s">
        <v>15</v>
      </c>
      <c r="K185" s="169" t="s">
        <v>372</v>
      </c>
      <c r="L185" s="165" t="s">
        <v>38</v>
      </c>
      <c r="M185" s="165">
        <v>1</v>
      </c>
      <c r="N185" s="165">
        <v>1</v>
      </c>
      <c r="O185" s="168">
        <f t="shared" si="34"/>
        <v>100</v>
      </c>
      <c r="P185" s="166"/>
      <c r="Q185" s="167"/>
      <c r="R185" s="352"/>
      <c r="S185" s="453"/>
    </row>
    <row r="186" spans="1:21" x14ac:dyDescent="0.35">
      <c r="A186" s="473"/>
      <c r="B186" s="459"/>
      <c r="C186" s="462"/>
      <c r="D186" s="158"/>
      <c r="E186" s="162"/>
      <c r="F186" s="162"/>
      <c r="G186" s="162"/>
      <c r="H186" s="168"/>
      <c r="I186" s="165"/>
      <c r="J186" s="172" t="s">
        <v>39</v>
      </c>
      <c r="K186" s="169" t="s">
        <v>373</v>
      </c>
      <c r="L186" s="165" t="s">
        <v>38</v>
      </c>
      <c r="M186" s="165">
        <v>5</v>
      </c>
      <c r="N186" s="165">
        <v>5</v>
      </c>
      <c r="O186" s="168">
        <f t="shared" si="34"/>
        <v>100</v>
      </c>
      <c r="P186" s="166"/>
      <c r="Q186" s="167"/>
      <c r="R186" s="352"/>
      <c r="S186" s="453"/>
    </row>
    <row r="187" spans="1:21" s="184" customFormat="1" ht="54.75" customHeight="1" x14ac:dyDescent="0.35">
      <c r="A187" s="473"/>
      <c r="B187" s="459"/>
      <c r="C187" s="463"/>
      <c r="D187" s="339" t="s">
        <v>6</v>
      </c>
      <c r="E187" s="340"/>
      <c r="F187" s="341"/>
      <c r="G187" s="342"/>
      <c r="H187" s="343"/>
      <c r="I187" s="343">
        <f>(H184+H185)/2</f>
        <v>100</v>
      </c>
      <c r="J187" s="340"/>
      <c r="K187" s="339" t="s">
        <v>6</v>
      </c>
      <c r="L187" s="340"/>
      <c r="M187" s="344"/>
      <c r="N187" s="344"/>
      <c r="O187" s="343"/>
      <c r="P187" s="343">
        <f>(O186+O184+O185)/3</f>
        <v>99.236641221374043</v>
      </c>
      <c r="Q187" s="343">
        <f>(I187+P187)/2</f>
        <v>99.618320610687022</v>
      </c>
      <c r="R187" s="345" t="s">
        <v>459</v>
      </c>
      <c r="S187" s="453"/>
      <c r="T187" s="156"/>
      <c r="U187" s="346"/>
    </row>
    <row r="188" spans="1:21" ht="67.5" customHeight="1" x14ac:dyDescent="0.35">
      <c r="A188" s="473">
        <v>17</v>
      </c>
      <c r="B188" s="459" t="s">
        <v>110</v>
      </c>
      <c r="C188" s="460" t="s">
        <v>12</v>
      </c>
      <c r="D188" s="160" t="s">
        <v>88</v>
      </c>
      <c r="E188" s="266"/>
      <c r="F188" s="266"/>
      <c r="G188" s="266"/>
      <c r="H188" s="163"/>
      <c r="I188" s="163"/>
      <c r="J188" s="164" t="s">
        <v>12</v>
      </c>
      <c r="K188" s="160" t="s">
        <v>88</v>
      </c>
      <c r="L188" s="165"/>
      <c r="M188" s="165"/>
      <c r="N188" s="165"/>
      <c r="O188" s="163"/>
      <c r="P188" s="166"/>
      <c r="Q188" s="167"/>
      <c r="R188" s="353"/>
      <c r="S188" s="453" t="s">
        <v>459</v>
      </c>
    </row>
    <row r="189" spans="1:21" ht="78.75" customHeight="1" x14ac:dyDescent="0.35">
      <c r="A189" s="473"/>
      <c r="B189" s="459"/>
      <c r="C189" s="462" t="s">
        <v>7</v>
      </c>
      <c r="D189" s="158" t="s">
        <v>89</v>
      </c>
      <c r="E189" s="162" t="s">
        <v>25</v>
      </c>
      <c r="F189" s="162">
        <v>95</v>
      </c>
      <c r="G189" s="162">
        <v>98.5</v>
      </c>
      <c r="H189" s="168">
        <v>100</v>
      </c>
      <c r="I189" s="165"/>
      <c r="J189" s="165" t="s">
        <v>7</v>
      </c>
      <c r="K189" s="169" t="s">
        <v>376</v>
      </c>
      <c r="L189" s="165" t="s">
        <v>38</v>
      </c>
      <c r="M189" s="165">
        <v>126</v>
      </c>
      <c r="N189" s="165">
        <v>121</v>
      </c>
      <c r="O189" s="168">
        <f t="shared" ref="O189:O191" si="35">N189/M189*100</f>
        <v>96.031746031746039</v>
      </c>
      <c r="P189" s="166"/>
      <c r="Q189" s="167"/>
      <c r="R189" s="352"/>
      <c r="S189" s="453"/>
    </row>
    <row r="190" spans="1:21" ht="78.75" customHeight="1" x14ac:dyDescent="0.35">
      <c r="A190" s="473"/>
      <c r="B190" s="459"/>
      <c r="C190" s="462"/>
      <c r="D190" s="158"/>
      <c r="E190" s="162"/>
      <c r="F190" s="162"/>
      <c r="G190" s="162"/>
      <c r="H190" s="168"/>
      <c r="I190" s="165"/>
      <c r="J190" s="165" t="s">
        <v>8</v>
      </c>
      <c r="K190" s="169" t="s">
        <v>370</v>
      </c>
      <c r="L190" s="165" t="s">
        <v>38</v>
      </c>
      <c r="M190" s="165">
        <v>331</v>
      </c>
      <c r="N190" s="165">
        <v>324</v>
      </c>
      <c r="O190" s="168">
        <f t="shared" si="35"/>
        <v>97.885196374622353</v>
      </c>
      <c r="P190" s="166"/>
      <c r="Q190" s="167"/>
      <c r="R190" s="352"/>
      <c r="S190" s="453"/>
    </row>
    <row r="191" spans="1:21" ht="66.75" customHeight="1" x14ac:dyDescent="0.35">
      <c r="A191" s="473"/>
      <c r="B191" s="459"/>
      <c r="C191" s="462"/>
      <c r="D191" s="158"/>
      <c r="E191" s="162"/>
      <c r="F191" s="162"/>
      <c r="G191" s="162"/>
      <c r="H191" s="168"/>
      <c r="I191" s="165"/>
      <c r="J191" s="165" t="s">
        <v>9</v>
      </c>
      <c r="K191" s="169" t="s">
        <v>375</v>
      </c>
      <c r="L191" s="165" t="s">
        <v>38</v>
      </c>
      <c r="M191" s="165">
        <v>51</v>
      </c>
      <c r="N191" s="165">
        <v>50</v>
      </c>
      <c r="O191" s="168">
        <f t="shared" si="35"/>
        <v>98.039215686274503</v>
      </c>
      <c r="P191" s="166"/>
      <c r="Q191" s="167"/>
      <c r="R191" s="352"/>
      <c r="S191" s="453"/>
    </row>
    <row r="192" spans="1:21" s="184" customFormat="1" ht="54.75" customHeight="1" x14ac:dyDescent="0.35">
      <c r="A192" s="473"/>
      <c r="B192" s="459"/>
      <c r="C192" s="463"/>
      <c r="D192" s="339" t="s">
        <v>6</v>
      </c>
      <c r="E192" s="340"/>
      <c r="F192" s="341"/>
      <c r="G192" s="342"/>
      <c r="H192" s="343"/>
      <c r="I192" s="343">
        <f>H189</f>
        <v>100</v>
      </c>
      <c r="J192" s="340"/>
      <c r="K192" s="339" t="s">
        <v>6</v>
      </c>
      <c r="L192" s="340"/>
      <c r="M192" s="344"/>
      <c r="N192" s="344"/>
      <c r="O192" s="343"/>
      <c r="P192" s="343">
        <f>(O191+O189+O190)/3</f>
        <v>97.318719364214303</v>
      </c>
      <c r="Q192" s="343">
        <f>(I192+P192)/2</f>
        <v>98.659359682107151</v>
      </c>
      <c r="R192" s="345" t="s">
        <v>459</v>
      </c>
      <c r="S192" s="453"/>
      <c r="T192" s="156"/>
      <c r="U192" s="346"/>
    </row>
    <row r="193" spans="1:21" ht="51" customHeight="1" x14ac:dyDescent="0.35">
      <c r="A193" s="473"/>
      <c r="B193" s="459"/>
      <c r="C193" s="460" t="s">
        <v>13</v>
      </c>
      <c r="D193" s="160" t="s">
        <v>91</v>
      </c>
      <c r="E193" s="162"/>
      <c r="F193" s="162"/>
      <c r="G193" s="162"/>
      <c r="H193" s="163"/>
      <c r="I193" s="163"/>
      <c r="J193" s="266" t="s">
        <v>13</v>
      </c>
      <c r="K193" s="160" t="s">
        <v>91</v>
      </c>
      <c r="L193" s="165"/>
      <c r="M193" s="171"/>
      <c r="N193" s="171"/>
      <c r="O193" s="163"/>
      <c r="P193" s="166"/>
      <c r="Q193" s="167"/>
      <c r="R193" s="353"/>
      <c r="S193" s="453"/>
    </row>
    <row r="194" spans="1:21" ht="69.75" x14ac:dyDescent="0.35">
      <c r="A194" s="473"/>
      <c r="B194" s="459"/>
      <c r="C194" s="462" t="s">
        <v>14</v>
      </c>
      <c r="D194" s="158" t="s">
        <v>89</v>
      </c>
      <c r="E194" s="162" t="s">
        <v>25</v>
      </c>
      <c r="F194" s="162">
        <v>95</v>
      </c>
      <c r="G194" s="162">
        <v>98</v>
      </c>
      <c r="H194" s="168">
        <v>100</v>
      </c>
      <c r="I194" s="165"/>
      <c r="J194" s="172" t="s">
        <v>14</v>
      </c>
      <c r="K194" s="169" t="s">
        <v>380</v>
      </c>
      <c r="L194" s="165" t="s">
        <v>38</v>
      </c>
      <c r="M194" s="165">
        <v>499</v>
      </c>
      <c r="N194" s="165">
        <v>486</v>
      </c>
      <c r="O194" s="168">
        <f t="shared" ref="O194:O196" si="36">N194/M194*100</f>
        <v>97.394789579158314</v>
      </c>
      <c r="P194" s="166"/>
      <c r="Q194" s="167"/>
      <c r="R194" s="352"/>
      <c r="S194" s="453"/>
    </row>
    <row r="195" spans="1:21" ht="69.75" x14ac:dyDescent="0.35">
      <c r="A195" s="473"/>
      <c r="B195" s="459"/>
      <c r="C195" s="462" t="s">
        <v>15</v>
      </c>
      <c r="D195" s="158" t="s">
        <v>92</v>
      </c>
      <c r="E195" s="162" t="s">
        <v>93</v>
      </c>
      <c r="F195" s="162">
        <v>35</v>
      </c>
      <c r="G195" s="162">
        <v>34.9</v>
      </c>
      <c r="H195" s="168">
        <v>100</v>
      </c>
      <c r="I195" s="165"/>
      <c r="J195" s="172" t="s">
        <v>15</v>
      </c>
      <c r="K195" s="169" t="s">
        <v>372</v>
      </c>
      <c r="L195" s="165" t="s">
        <v>38</v>
      </c>
      <c r="M195" s="165">
        <v>1</v>
      </c>
      <c r="N195" s="165">
        <v>1</v>
      </c>
      <c r="O195" s="168">
        <f t="shared" si="36"/>
        <v>100</v>
      </c>
      <c r="P195" s="166"/>
      <c r="Q195" s="167"/>
      <c r="R195" s="352"/>
      <c r="S195" s="453"/>
    </row>
    <row r="196" spans="1:21" x14ac:dyDescent="0.35">
      <c r="A196" s="473"/>
      <c r="B196" s="459"/>
      <c r="C196" s="462"/>
      <c r="D196" s="158"/>
      <c r="E196" s="162"/>
      <c r="F196" s="162"/>
      <c r="G196" s="162"/>
      <c r="H196" s="168"/>
      <c r="I196" s="165"/>
      <c r="J196" s="172" t="s">
        <v>39</v>
      </c>
      <c r="K196" s="169" t="s">
        <v>373</v>
      </c>
      <c r="L196" s="165" t="s">
        <v>38</v>
      </c>
      <c r="M196" s="165">
        <v>8</v>
      </c>
      <c r="N196" s="165">
        <v>8</v>
      </c>
      <c r="O196" s="168">
        <f t="shared" si="36"/>
        <v>100</v>
      </c>
      <c r="P196" s="166"/>
      <c r="Q196" s="167"/>
      <c r="R196" s="352"/>
      <c r="S196" s="453"/>
    </row>
    <row r="197" spans="1:21" s="184" customFormat="1" ht="54.75" customHeight="1" x14ac:dyDescent="0.35">
      <c r="A197" s="473"/>
      <c r="B197" s="459"/>
      <c r="C197" s="463"/>
      <c r="D197" s="339" t="s">
        <v>6</v>
      </c>
      <c r="E197" s="340"/>
      <c r="F197" s="341"/>
      <c r="G197" s="342"/>
      <c r="H197" s="343"/>
      <c r="I197" s="343">
        <f>(H194+H195)/2</f>
        <v>100</v>
      </c>
      <c r="J197" s="340"/>
      <c r="K197" s="339" t="s">
        <v>6</v>
      </c>
      <c r="L197" s="340"/>
      <c r="M197" s="344"/>
      <c r="N197" s="344"/>
      <c r="O197" s="343"/>
      <c r="P197" s="343">
        <f>(O196+O194+O195)/3</f>
        <v>99.131596526386105</v>
      </c>
      <c r="Q197" s="343">
        <f>(I197+P197)/2</f>
        <v>99.565798263193045</v>
      </c>
      <c r="R197" s="345" t="s">
        <v>459</v>
      </c>
      <c r="S197" s="453"/>
      <c r="T197" s="156"/>
      <c r="U197" s="346"/>
    </row>
    <row r="198" spans="1:21" ht="87.75" customHeight="1" x14ac:dyDescent="0.35">
      <c r="A198" s="473">
        <v>18</v>
      </c>
      <c r="B198" s="459" t="s">
        <v>111</v>
      </c>
      <c r="C198" s="460" t="s">
        <v>12</v>
      </c>
      <c r="D198" s="160" t="s">
        <v>88</v>
      </c>
      <c r="E198" s="266"/>
      <c r="F198" s="266"/>
      <c r="G198" s="266"/>
      <c r="H198" s="163"/>
      <c r="I198" s="163"/>
      <c r="J198" s="164" t="s">
        <v>12</v>
      </c>
      <c r="K198" s="160" t="s">
        <v>88</v>
      </c>
      <c r="L198" s="165"/>
      <c r="M198" s="165"/>
      <c r="N198" s="165"/>
      <c r="O198" s="163"/>
      <c r="P198" s="166"/>
      <c r="Q198" s="167"/>
      <c r="R198" s="353"/>
      <c r="S198" s="453" t="s">
        <v>459</v>
      </c>
    </row>
    <row r="199" spans="1:21" ht="75.75" customHeight="1" x14ac:dyDescent="0.35">
      <c r="A199" s="473"/>
      <c r="B199" s="459"/>
      <c r="C199" s="462" t="s">
        <v>7</v>
      </c>
      <c r="D199" s="158" t="s">
        <v>89</v>
      </c>
      <c r="E199" s="162" t="s">
        <v>25</v>
      </c>
      <c r="F199" s="162">
        <v>95</v>
      </c>
      <c r="G199" s="162">
        <v>100</v>
      </c>
      <c r="H199" s="168">
        <v>100</v>
      </c>
      <c r="I199" s="165"/>
      <c r="J199" s="165" t="s">
        <v>7</v>
      </c>
      <c r="K199" s="169" t="s">
        <v>376</v>
      </c>
      <c r="L199" s="165" t="s">
        <v>38</v>
      </c>
      <c r="M199" s="165">
        <v>82</v>
      </c>
      <c r="N199" s="165">
        <v>78</v>
      </c>
      <c r="O199" s="168">
        <f t="shared" ref="O199:O201" si="37">N199/M199*100</f>
        <v>95.121951219512198</v>
      </c>
      <c r="P199" s="166"/>
      <c r="Q199" s="167"/>
      <c r="R199" s="352"/>
      <c r="S199" s="453"/>
    </row>
    <row r="200" spans="1:21" ht="75.75" customHeight="1" x14ac:dyDescent="0.35">
      <c r="A200" s="473"/>
      <c r="B200" s="459"/>
      <c r="C200" s="462"/>
      <c r="D200" s="158"/>
      <c r="E200" s="162"/>
      <c r="F200" s="162"/>
      <c r="G200" s="162"/>
      <c r="H200" s="168"/>
      <c r="I200" s="165"/>
      <c r="J200" s="165" t="s">
        <v>8</v>
      </c>
      <c r="K200" s="169" t="s">
        <v>370</v>
      </c>
      <c r="L200" s="165" t="s">
        <v>38</v>
      </c>
      <c r="M200" s="165">
        <v>200</v>
      </c>
      <c r="N200" s="165">
        <v>190</v>
      </c>
      <c r="O200" s="168">
        <f t="shared" si="37"/>
        <v>95</v>
      </c>
      <c r="P200" s="166"/>
      <c r="Q200" s="167"/>
      <c r="R200" s="352"/>
      <c r="S200" s="453"/>
    </row>
    <row r="201" spans="1:21" ht="48" customHeight="1" x14ac:dyDescent="0.35">
      <c r="A201" s="473"/>
      <c r="B201" s="459"/>
      <c r="C201" s="462"/>
      <c r="D201" s="158"/>
      <c r="E201" s="162"/>
      <c r="F201" s="162"/>
      <c r="G201" s="162"/>
      <c r="H201" s="168"/>
      <c r="I201" s="165"/>
      <c r="J201" s="165" t="s">
        <v>9</v>
      </c>
      <c r="K201" s="169" t="s">
        <v>381</v>
      </c>
      <c r="L201" s="165" t="s">
        <v>38</v>
      </c>
      <c r="M201" s="165">
        <v>24</v>
      </c>
      <c r="N201" s="165">
        <v>24</v>
      </c>
      <c r="O201" s="168">
        <f t="shared" si="37"/>
        <v>100</v>
      </c>
      <c r="P201" s="166"/>
      <c r="Q201" s="167"/>
      <c r="R201" s="352"/>
      <c r="S201" s="453"/>
    </row>
    <row r="202" spans="1:21" s="184" customFormat="1" ht="54.75" customHeight="1" x14ac:dyDescent="0.35">
      <c r="A202" s="473"/>
      <c r="B202" s="459"/>
      <c r="C202" s="463"/>
      <c r="D202" s="339" t="s">
        <v>6</v>
      </c>
      <c r="E202" s="340"/>
      <c r="F202" s="341"/>
      <c r="G202" s="342"/>
      <c r="H202" s="343"/>
      <c r="I202" s="343">
        <f>H199</f>
        <v>100</v>
      </c>
      <c r="J202" s="340"/>
      <c r="K202" s="339" t="s">
        <v>6</v>
      </c>
      <c r="L202" s="340"/>
      <c r="M202" s="344"/>
      <c r="N202" s="344"/>
      <c r="O202" s="343"/>
      <c r="P202" s="343">
        <f>(O201+O199+O200)/3</f>
        <v>96.707317073170728</v>
      </c>
      <c r="Q202" s="343">
        <f>(I202+P202)/2</f>
        <v>98.353658536585357</v>
      </c>
      <c r="R202" s="345" t="s">
        <v>459</v>
      </c>
      <c r="S202" s="453"/>
      <c r="T202" s="156"/>
      <c r="U202" s="346"/>
    </row>
    <row r="203" spans="1:21" ht="42" customHeight="1" x14ac:dyDescent="0.35">
      <c r="A203" s="473"/>
      <c r="B203" s="459"/>
      <c r="C203" s="460" t="s">
        <v>13</v>
      </c>
      <c r="D203" s="160" t="s">
        <v>91</v>
      </c>
      <c r="E203" s="162"/>
      <c r="F203" s="162"/>
      <c r="G203" s="162"/>
      <c r="H203" s="163"/>
      <c r="I203" s="163"/>
      <c r="J203" s="266" t="s">
        <v>13</v>
      </c>
      <c r="K203" s="160" t="s">
        <v>91</v>
      </c>
      <c r="L203" s="165"/>
      <c r="M203" s="171"/>
      <c r="N203" s="171"/>
      <c r="O203" s="163"/>
      <c r="P203" s="166"/>
      <c r="Q203" s="167"/>
      <c r="R203" s="353"/>
      <c r="S203" s="453"/>
    </row>
    <row r="204" spans="1:21" ht="69.75" x14ac:dyDescent="0.35">
      <c r="A204" s="473"/>
      <c r="B204" s="459"/>
      <c r="C204" s="462" t="s">
        <v>14</v>
      </c>
      <c r="D204" s="158" t="s">
        <v>89</v>
      </c>
      <c r="E204" s="162" t="s">
        <v>25</v>
      </c>
      <c r="F204" s="162">
        <v>95</v>
      </c>
      <c r="G204" s="162">
        <v>99</v>
      </c>
      <c r="H204" s="168">
        <v>100</v>
      </c>
      <c r="I204" s="165"/>
      <c r="J204" s="172" t="s">
        <v>14</v>
      </c>
      <c r="K204" s="169" t="s">
        <v>380</v>
      </c>
      <c r="L204" s="165" t="s">
        <v>38</v>
      </c>
      <c r="M204" s="165">
        <v>301</v>
      </c>
      <c r="N204" s="165">
        <v>287</v>
      </c>
      <c r="O204" s="168">
        <f t="shared" ref="O204:O206" si="38">N204/M204*100</f>
        <v>95.348837209302332</v>
      </c>
      <c r="P204" s="166"/>
      <c r="Q204" s="167"/>
      <c r="R204" s="352"/>
      <c r="S204" s="453"/>
    </row>
    <row r="205" spans="1:21" ht="69.75" x14ac:dyDescent="0.35">
      <c r="A205" s="473"/>
      <c r="B205" s="459"/>
      <c r="C205" s="462" t="s">
        <v>15</v>
      </c>
      <c r="D205" s="158" t="s">
        <v>92</v>
      </c>
      <c r="E205" s="162" t="s">
        <v>93</v>
      </c>
      <c r="F205" s="162">
        <v>35</v>
      </c>
      <c r="G205" s="162">
        <v>35</v>
      </c>
      <c r="H205" s="168">
        <v>100</v>
      </c>
      <c r="I205" s="165"/>
      <c r="J205" s="172" t="s">
        <v>15</v>
      </c>
      <c r="K205" s="169" t="s">
        <v>372</v>
      </c>
      <c r="L205" s="165" t="s">
        <v>38</v>
      </c>
      <c r="M205" s="165">
        <v>1</v>
      </c>
      <c r="N205" s="165">
        <v>1</v>
      </c>
      <c r="O205" s="168">
        <f t="shared" si="38"/>
        <v>100</v>
      </c>
      <c r="P205" s="166"/>
      <c r="Q205" s="167"/>
      <c r="R205" s="352"/>
      <c r="S205" s="453"/>
    </row>
    <row r="206" spans="1:21" x14ac:dyDescent="0.35">
      <c r="A206" s="473"/>
      <c r="B206" s="459"/>
      <c r="C206" s="462"/>
      <c r="D206" s="158"/>
      <c r="E206" s="162"/>
      <c r="F206" s="162"/>
      <c r="G206" s="162"/>
      <c r="H206" s="168"/>
      <c r="I206" s="165"/>
      <c r="J206" s="172" t="s">
        <v>39</v>
      </c>
      <c r="K206" s="169" t="s">
        <v>373</v>
      </c>
      <c r="L206" s="165" t="s">
        <v>38</v>
      </c>
      <c r="M206" s="165">
        <v>4</v>
      </c>
      <c r="N206" s="165">
        <v>4</v>
      </c>
      <c r="O206" s="168">
        <f t="shared" si="38"/>
        <v>100</v>
      </c>
      <c r="P206" s="166"/>
      <c r="Q206" s="167"/>
      <c r="R206" s="352"/>
      <c r="S206" s="453"/>
    </row>
    <row r="207" spans="1:21" s="184" customFormat="1" ht="54.75" customHeight="1" x14ac:dyDescent="0.35">
      <c r="A207" s="473"/>
      <c r="B207" s="459"/>
      <c r="C207" s="463"/>
      <c r="D207" s="339" t="s">
        <v>6</v>
      </c>
      <c r="E207" s="340"/>
      <c r="F207" s="341"/>
      <c r="G207" s="342"/>
      <c r="H207" s="343"/>
      <c r="I207" s="343">
        <f>(H204+H205)/2</f>
        <v>100</v>
      </c>
      <c r="J207" s="340"/>
      <c r="K207" s="339" t="s">
        <v>6</v>
      </c>
      <c r="L207" s="340"/>
      <c r="M207" s="344"/>
      <c r="N207" s="344"/>
      <c r="O207" s="343"/>
      <c r="P207" s="343">
        <f>(O206+O204+O205)/3</f>
        <v>98.449612403100787</v>
      </c>
      <c r="Q207" s="343">
        <f>(I207+P207)/2</f>
        <v>99.224806201550393</v>
      </c>
      <c r="R207" s="345" t="s">
        <v>459</v>
      </c>
      <c r="S207" s="453"/>
      <c r="T207" s="156"/>
      <c r="U207" s="346"/>
    </row>
    <row r="208" spans="1:21" ht="86.25" customHeight="1" x14ac:dyDescent="0.35">
      <c r="A208" s="473">
        <v>19</v>
      </c>
      <c r="B208" s="459" t="s">
        <v>112</v>
      </c>
      <c r="C208" s="460" t="s">
        <v>12</v>
      </c>
      <c r="D208" s="160" t="s">
        <v>88</v>
      </c>
      <c r="E208" s="266"/>
      <c r="F208" s="266"/>
      <c r="G208" s="266"/>
      <c r="H208" s="163"/>
      <c r="I208" s="163"/>
      <c r="J208" s="164" t="s">
        <v>12</v>
      </c>
      <c r="K208" s="160" t="s">
        <v>88</v>
      </c>
      <c r="L208" s="165"/>
      <c r="M208" s="165"/>
      <c r="N208" s="165"/>
      <c r="O208" s="163"/>
      <c r="P208" s="166"/>
      <c r="Q208" s="167"/>
      <c r="R208" s="351"/>
      <c r="S208" s="453" t="s">
        <v>459</v>
      </c>
    </row>
    <row r="209" spans="1:21" ht="69.75" x14ac:dyDescent="0.35">
      <c r="A209" s="473"/>
      <c r="B209" s="459"/>
      <c r="C209" s="462" t="s">
        <v>7</v>
      </c>
      <c r="D209" s="158" t="s">
        <v>89</v>
      </c>
      <c r="E209" s="162" t="s">
        <v>25</v>
      </c>
      <c r="F209" s="162">
        <v>95</v>
      </c>
      <c r="G209" s="162">
        <v>97</v>
      </c>
      <c r="H209" s="168">
        <v>100</v>
      </c>
      <c r="I209" s="165"/>
      <c r="J209" s="165" t="s">
        <v>7</v>
      </c>
      <c r="K209" s="169" t="s">
        <v>376</v>
      </c>
      <c r="L209" s="165" t="s">
        <v>38</v>
      </c>
      <c r="M209" s="165">
        <v>72</v>
      </c>
      <c r="N209" s="165">
        <v>69</v>
      </c>
      <c r="O209" s="168">
        <f t="shared" ref="O209:O210" si="39">N209/M209*100</f>
        <v>95.833333333333343</v>
      </c>
      <c r="P209" s="166"/>
      <c r="Q209" s="167"/>
      <c r="R209" s="352"/>
      <c r="S209" s="453"/>
    </row>
    <row r="210" spans="1:21" ht="69.75" x14ac:dyDescent="0.35">
      <c r="A210" s="473"/>
      <c r="B210" s="459"/>
      <c r="C210" s="462"/>
      <c r="D210" s="158"/>
      <c r="E210" s="162"/>
      <c r="F210" s="162"/>
      <c r="G210" s="162"/>
      <c r="H210" s="168"/>
      <c r="I210" s="165"/>
      <c r="J210" s="165" t="s">
        <v>8</v>
      </c>
      <c r="K210" s="169" t="s">
        <v>370</v>
      </c>
      <c r="L210" s="165" t="s">
        <v>38</v>
      </c>
      <c r="M210" s="165">
        <v>236</v>
      </c>
      <c r="N210" s="165">
        <v>225</v>
      </c>
      <c r="O210" s="168">
        <f t="shared" si="39"/>
        <v>95.33898305084746</v>
      </c>
      <c r="P210" s="166"/>
      <c r="Q210" s="167"/>
      <c r="R210" s="352"/>
      <c r="S210" s="453"/>
    </row>
    <row r="211" spans="1:21" s="184" customFormat="1" ht="39.75" customHeight="1" x14ac:dyDescent="0.35">
      <c r="A211" s="473"/>
      <c r="B211" s="459"/>
      <c r="C211" s="463"/>
      <c r="D211" s="339" t="s">
        <v>6</v>
      </c>
      <c r="E211" s="340"/>
      <c r="F211" s="341"/>
      <c r="G211" s="342"/>
      <c r="H211" s="343"/>
      <c r="I211" s="343">
        <f>H209</f>
        <v>100</v>
      </c>
      <c r="J211" s="340"/>
      <c r="K211" s="339" t="s">
        <v>6</v>
      </c>
      <c r="L211" s="340"/>
      <c r="M211" s="344"/>
      <c r="N211" s="344"/>
      <c r="O211" s="343"/>
      <c r="P211" s="343">
        <f>(O210+O209)/2</f>
        <v>95.586158192090409</v>
      </c>
      <c r="Q211" s="343">
        <f>(I211+P211)/2</f>
        <v>97.793079096045204</v>
      </c>
      <c r="R211" s="345" t="s">
        <v>459</v>
      </c>
      <c r="S211" s="453"/>
      <c r="T211" s="156"/>
      <c r="U211" s="346"/>
    </row>
    <row r="212" spans="1:21" ht="44.25" customHeight="1" x14ac:dyDescent="0.35">
      <c r="A212" s="473"/>
      <c r="B212" s="459"/>
      <c r="C212" s="460" t="s">
        <v>13</v>
      </c>
      <c r="D212" s="160" t="s">
        <v>91</v>
      </c>
      <c r="E212" s="162"/>
      <c r="F212" s="162"/>
      <c r="G212" s="162"/>
      <c r="H212" s="163"/>
      <c r="I212" s="163"/>
      <c r="J212" s="266" t="s">
        <v>13</v>
      </c>
      <c r="K212" s="160" t="s">
        <v>91</v>
      </c>
      <c r="L212" s="165"/>
      <c r="M212" s="171"/>
      <c r="N212" s="171"/>
      <c r="O212" s="163"/>
      <c r="P212" s="166"/>
      <c r="Q212" s="167"/>
      <c r="R212" s="351"/>
      <c r="S212" s="453"/>
    </row>
    <row r="213" spans="1:21" ht="69.75" x14ac:dyDescent="0.35">
      <c r="A213" s="473"/>
      <c r="B213" s="459"/>
      <c r="C213" s="462" t="s">
        <v>14</v>
      </c>
      <c r="D213" s="158" t="s">
        <v>89</v>
      </c>
      <c r="E213" s="162" t="s">
        <v>25</v>
      </c>
      <c r="F213" s="162">
        <v>95</v>
      </c>
      <c r="G213" s="162">
        <v>97.5</v>
      </c>
      <c r="H213" s="168">
        <v>100</v>
      </c>
      <c r="I213" s="165"/>
      <c r="J213" s="172" t="s">
        <v>14</v>
      </c>
      <c r="K213" s="169" t="s">
        <v>385</v>
      </c>
      <c r="L213" s="165" t="s">
        <v>38</v>
      </c>
      <c r="M213" s="165">
        <v>306</v>
      </c>
      <c r="N213" s="165">
        <v>292</v>
      </c>
      <c r="O213" s="168">
        <f t="shared" ref="O213:O215" si="40">N213/M213*100</f>
        <v>95.424836601307192</v>
      </c>
      <c r="P213" s="166"/>
      <c r="Q213" s="167"/>
      <c r="R213" s="352"/>
      <c r="S213" s="453"/>
    </row>
    <row r="214" spans="1:21" ht="69.75" x14ac:dyDescent="0.35">
      <c r="A214" s="473"/>
      <c r="B214" s="459"/>
      <c r="C214" s="462" t="s">
        <v>15</v>
      </c>
      <c r="D214" s="158" t="s">
        <v>92</v>
      </c>
      <c r="E214" s="162" t="s">
        <v>93</v>
      </c>
      <c r="F214" s="162">
        <v>35</v>
      </c>
      <c r="G214" s="162">
        <v>32</v>
      </c>
      <c r="H214" s="168">
        <v>100</v>
      </c>
      <c r="I214" s="165"/>
      <c r="J214" s="172" t="s">
        <v>15</v>
      </c>
      <c r="K214" s="169" t="s">
        <v>372</v>
      </c>
      <c r="L214" s="165" t="s">
        <v>38</v>
      </c>
      <c r="M214" s="165">
        <v>1</v>
      </c>
      <c r="N214" s="165">
        <v>1</v>
      </c>
      <c r="O214" s="168">
        <f t="shared" si="40"/>
        <v>100</v>
      </c>
      <c r="P214" s="166"/>
      <c r="Q214" s="167"/>
      <c r="R214" s="352"/>
      <c r="S214" s="453"/>
    </row>
    <row r="215" spans="1:21" x14ac:dyDescent="0.35">
      <c r="A215" s="473"/>
      <c r="B215" s="459"/>
      <c r="C215" s="462"/>
      <c r="D215" s="158"/>
      <c r="E215" s="162"/>
      <c r="F215" s="162"/>
      <c r="G215" s="162"/>
      <c r="H215" s="168"/>
      <c r="I215" s="165"/>
      <c r="J215" s="172" t="s">
        <v>39</v>
      </c>
      <c r="K215" s="169" t="s">
        <v>373</v>
      </c>
      <c r="L215" s="165" t="s">
        <v>38</v>
      </c>
      <c r="M215" s="165">
        <v>1</v>
      </c>
      <c r="N215" s="165">
        <v>1</v>
      </c>
      <c r="O215" s="168">
        <f t="shared" si="40"/>
        <v>100</v>
      </c>
      <c r="P215" s="166"/>
      <c r="Q215" s="167"/>
      <c r="R215" s="352"/>
      <c r="S215" s="453"/>
    </row>
    <row r="216" spans="1:21" s="184" customFormat="1" ht="54.75" customHeight="1" x14ac:dyDescent="0.35">
      <c r="A216" s="473"/>
      <c r="B216" s="459"/>
      <c r="C216" s="463"/>
      <c r="D216" s="339" t="s">
        <v>6</v>
      </c>
      <c r="E216" s="340"/>
      <c r="F216" s="341"/>
      <c r="G216" s="342"/>
      <c r="H216" s="343"/>
      <c r="I216" s="343">
        <f>(H213+H214)/2</f>
        <v>100</v>
      </c>
      <c r="J216" s="340"/>
      <c r="K216" s="339" t="s">
        <v>6</v>
      </c>
      <c r="L216" s="340"/>
      <c r="M216" s="344"/>
      <c r="N216" s="344"/>
      <c r="O216" s="343"/>
      <c r="P216" s="343">
        <f>(O215+O213+O214)/3</f>
        <v>98.474945533769073</v>
      </c>
      <c r="Q216" s="343">
        <f>(I216+P216)/2</f>
        <v>99.237472766884537</v>
      </c>
      <c r="R216" s="345" t="s">
        <v>459</v>
      </c>
      <c r="S216" s="453"/>
      <c r="T216" s="156"/>
      <c r="U216" s="346"/>
    </row>
    <row r="217" spans="1:21" ht="77.25" customHeight="1" x14ac:dyDescent="0.35">
      <c r="A217" s="473">
        <v>20</v>
      </c>
      <c r="B217" s="459" t="s">
        <v>113</v>
      </c>
      <c r="C217" s="460" t="s">
        <v>12</v>
      </c>
      <c r="D217" s="160" t="s">
        <v>88</v>
      </c>
      <c r="E217" s="266"/>
      <c r="F217" s="266"/>
      <c r="G217" s="266"/>
      <c r="H217" s="163"/>
      <c r="I217" s="163"/>
      <c r="J217" s="164" t="s">
        <v>12</v>
      </c>
      <c r="K217" s="160" t="s">
        <v>88</v>
      </c>
      <c r="L217" s="165"/>
      <c r="M217" s="165"/>
      <c r="N217" s="165"/>
      <c r="O217" s="163"/>
      <c r="P217" s="166"/>
      <c r="Q217" s="167"/>
      <c r="R217" s="353"/>
      <c r="S217" s="453" t="s">
        <v>459</v>
      </c>
    </row>
    <row r="218" spans="1:21" ht="69.75" x14ac:dyDescent="0.35">
      <c r="A218" s="473"/>
      <c r="B218" s="459"/>
      <c r="C218" s="462" t="s">
        <v>7</v>
      </c>
      <c r="D218" s="158" t="s">
        <v>89</v>
      </c>
      <c r="E218" s="162" t="s">
        <v>25</v>
      </c>
      <c r="F218" s="162">
        <v>95</v>
      </c>
      <c r="G218" s="162">
        <v>99</v>
      </c>
      <c r="H218" s="168">
        <v>100</v>
      </c>
      <c r="I218" s="165"/>
      <c r="J218" s="165" t="s">
        <v>7</v>
      </c>
      <c r="K218" s="169" t="s">
        <v>376</v>
      </c>
      <c r="L218" s="165" t="s">
        <v>38</v>
      </c>
      <c r="M218" s="165">
        <v>72</v>
      </c>
      <c r="N218" s="165">
        <v>70</v>
      </c>
      <c r="O218" s="168">
        <f t="shared" ref="O218:O220" si="41">N218/M218*100</f>
        <v>97.222222222222214</v>
      </c>
      <c r="P218" s="166"/>
      <c r="Q218" s="167"/>
      <c r="R218" s="352"/>
      <c r="S218" s="453"/>
    </row>
    <row r="219" spans="1:21" ht="69.75" x14ac:dyDescent="0.35">
      <c r="A219" s="473"/>
      <c r="B219" s="459"/>
      <c r="C219" s="462"/>
      <c r="D219" s="158"/>
      <c r="E219" s="162"/>
      <c r="F219" s="162"/>
      <c r="G219" s="162"/>
      <c r="H219" s="168"/>
      <c r="I219" s="165"/>
      <c r="J219" s="165" t="s">
        <v>8</v>
      </c>
      <c r="K219" s="169" t="s">
        <v>370</v>
      </c>
      <c r="L219" s="165" t="s">
        <v>38</v>
      </c>
      <c r="M219" s="165">
        <v>328</v>
      </c>
      <c r="N219" s="165">
        <v>321</v>
      </c>
      <c r="O219" s="168">
        <f t="shared" si="41"/>
        <v>97.865853658536579</v>
      </c>
      <c r="P219" s="166"/>
      <c r="Q219" s="167"/>
      <c r="R219" s="352"/>
      <c r="S219" s="453"/>
    </row>
    <row r="220" spans="1:21" x14ac:dyDescent="0.35">
      <c r="A220" s="473"/>
      <c r="B220" s="459"/>
      <c r="C220" s="462"/>
      <c r="D220" s="158"/>
      <c r="E220" s="162"/>
      <c r="F220" s="162"/>
      <c r="G220" s="162"/>
      <c r="H220" s="168"/>
      <c r="I220" s="165"/>
      <c r="J220" s="165" t="s">
        <v>9</v>
      </c>
      <c r="K220" s="169" t="s">
        <v>381</v>
      </c>
      <c r="L220" s="165" t="s">
        <v>38</v>
      </c>
      <c r="M220" s="165">
        <v>9</v>
      </c>
      <c r="N220" s="165">
        <v>9</v>
      </c>
      <c r="O220" s="168">
        <f t="shared" si="41"/>
        <v>100</v>
      </c>
      <c r="P220" s="166"/>
      <c r="Q220" s="167"/>
      <c r="R220" s="352"/>
      <c r="S220" s="453"/>
    </row>
    <row r="221" spans="1:21" s="184" customFormat="1" ht="54.75" customHeight="1" x14ac:dyDescent="0.35">
      <c r="A221" s="473"/>
      <c r="B221" s="459"/>
      <c r="C221" s="463"/>
      <c r="D221" s="339" t="s">
        <v>6</v>
      </c>
      <c r="E221" s="340"/>
      <c r="F221" s="341"/>
      <c r="G221" s="342"/>
      <c r="H221" s="343"/>
      <c r="I221" s="343">
        <f>H218</f>
        <v>100</v>
      </c>
      <c r="J221" s="340"/>
      <c r="K221" s="339" t="s">
        <v>6</v>
      </c>
      <c r="L221" s="340"/>
      <c r="M221" s="344"/>
      <c r="N221" s="344"/>
      <c r="O221" s="343"/>
      <c r="P221" s="343">
        <f>(O220+O218+O219)/3</f>
        <v>98.362691960252945</v>
      </c>
      <c r="Q221" s="343">
        <f>(I221+P221)/2</f>
        <v>99.18134598012648</v>
      </c>
      <c r="R221" s="345" t="s">
        <v>459</v>
      </c>
      <c r="S221" s="453"/>
      <c r="T221" s="156"/>
      <c r="U221" s="346"/>
    </row>
    <row r="222" spans="1:21" ht="44.25" customHeight="1" x14ac:dyDescent="0.35">
      <c r="A222" s="473"/>
      <c r="B222" s="459"/>
      <c r="C222" s="460" t="s">
        <v>13</v>
      </c>
      <c r="D222" s="160" t="s">
        <v>91</v>
      </c>
      <c r="E222" s="162"/>
      <c r="F222" s="162"/>
      <c r="G222" s="162"/>
      <c r="H222" s="163"/>
      <c r="I222" s="163"/>
      <c r="J222" s="266" t="s">
        <v>13</v>
      </c>
      <c r="K222" s="160" t="s">
        <v>91</v>
      </c>
      <c r="L222" s="165"/>
      <c r="M222" s="171"/>
      <c r="N222" s="171"/>
      <c r="O222" s="163"/>
      <c r="P222" s="166"/>
      <c r="Q222" s="167"/>
      <c r="R222" s="353"/>
      <c r="S222" s="453"/>
    </row>
    <row r="223" spans="1:21" ht="69.75" x14ac:dyDescent="0.35">
      <c r="A223" s="473"/>
      <c r="B223" s="459"/>
      <c r="C223" s="462" t="s">
        <v>14</v>
      </c>
      <c r="D223" s="158" t="s">
        <v>89</v>
      </c>
      <c r="E223" s="162" t="s">
        <v>25</v>
      </c>
      <c r="F223" s="162">
        <v>95</v>
      </c>
      <c r="G223" s="162">
        <v>99</v>
      </c>
      <c r="H223" s="168">
        <v>100</v>
      </c>
      <c r="I223" s="165"/>
      <c r="J223" s="172" t="s">
        <v>14</v>
      </c>
      <c r="K223" s="169" t="s">
        <v>377</v>
      </c>
      <c r="L223" s="165" t="s">
        <v>38</v>
      </c>
      <c r="M223" s="165">
        <v>329</v>
      </c>
      <c r="N223" s="165">
        <v>320</v>
      </c>
      <c r="O223" s="168">
        <f t="shared" ref="O223:O227" si="42">N223/M223*100</f>
        <v>97.264437689969611</v>
      </c>
      <c r="P223" s="166"/>
      <c r="Q223" s="167"/>
      <c r="R223" s="352"/>
      <c r="S223" s="453"/>
    </row>
    <row r="224" spans="1:21" ht="69.75" x14ac:dyDescent="0.35">
      <c r="A224" s="473"/>
      <c r="B224" s="459"/>
      <c r="C224" s="462" t="s">
        <v>15</v>
      </c>
      <c r="D224" s="158" t="s">
        <v>92</v>
      </c>
      <c r="E224" s="162" t="s">
        <v>93</v>
      </c>
      <c r="F224" s="162">
        <v>35</v>
      </c>
      <c r="G224" s="162">
        <v>31.4</v>
      </c>
      <c r="H224" s="168">
        <v>100</v>
      </c>
      <c r="I224" s="165"/>
      <c r="J224" s="172" t="s">
        <v>15</v>
      </c>
      <c r="K224" s="169" t="s">
        <v>536</v>
      </c>
      <c r="L224" s="165" t="s">
        <v>38</v>
      </c>
      <c r="M224" s="165">
        <v>53</v>
      </c>
      <c r="N224" s="165">
        <v>53</v>
      </c>
      <c r="O224" s="168">
        <f t="shared" si="42"/>
        <v>100</v>
      </c>
      <c r="P224" s="166"/>
      <c r="Q224" s="167"/>
      <c r="R224" s="352"/>
      <c r="S224" s="453"/>
    </row>
    <row r="225" spans="1:21" x14ac:dyDescent="0.35">
      <c r="A225" s="473"/>
      <c r="B225" s="459"/>
      <c r="C225" s="462"/>
      <c r="D225" s="158"/>
      <c r="E225" s="162"/>
      <c r="F225" s="162"/>
      <c r="G225" s="162"/>
      <c r="H225" s="168"/>
      <c r="I225" s="165"/>
      <c r="J225" s="172" t="s">
        <v>39</v>
      </c>
      <c r="K225" s="169" t="s">
        <v>373</v>
      </c>
      <c r="L225" s="165" t="s">
        <v>38</v>
      </c>
      <c r="M225" s="165">
        <v>7</v>
      </c>
      <c r="N225" s="165">
        <v>7</v>
      </c>
      <c r="O225" s="168">
        <f t="shared" si="42"/>
        <v>100</v>
      </c>
      <c r="P225" s="166"/>
      <c r="Q225" s="167"/>
      <c r="R225" s="352"/>
      <c r="S225" s="453"/>
    </row>
    <row r="226" spans="1:21" ht="93" x14ac:dyDescent="0.35">
      <c r="A226" s="473"/>
      <c r="B226" s="459"/>
      <c r="C226" s="462"/>
      <c r="D226" s="158"/>
      <c r="E226" s="162"/>
      <c r="F226" s="162"/>
      <c r="G226" s="162"/>
      <c r="H226" s="168"/>
      <c r="I226" s="165"/>
      <c r="J226" s="172" t="s">
        <v>45</v>
      </c>
      <c r="K226" s="169" t="s">
        <v>379</v>
      </c>
      <c r="L226" s="165" t="s">
        <v>38</v>
      </c>
      <c r="M226" s="165">
        <v>11</v>
      </c>
      <c r="N226" s="165">
        <v>11</v>
      </c>
      <c r="O226" s="168">
        <f t="shared" si="42"/>
        <v>100</v>
      </c>
      <c r="P226" s="166"/>
      <c r="Q226" s="167"/>
      <c r="R226" s="352"/>
      <c r="S226" s="453"/>
    </row>
    <row r="227" spans="1:21" ht="69.75" x14ac:dyDescent="0.35">
      <c r="A227" s="473"/>
      <c r="B227" s="459"/>
      <c r="C227" s="462"/>
      <c r="D227" s="158"/>
      <c r="E227" s="162"/>
      <c r="F227" s="162"/>
      <c r="G227" s="162"/>
      <c r="H227" s="168"/>
      <c r="I227" s="165"/>
      <c r="J227" s="172" t="s">
        <v>538</v>
      </c>
      <c r="K227" s="169" t="s">
        <v>537</v>
      </c>
      <c r="L227" s="165" t="s">
        <v>38</v>
      </c>
      <c r="M227" s="165">
        <v>9</v>
      </c>
      <c r="N227" s="165">
        <v>9</v>
      </c>
      <c r="O227" s="168">
        <f t="shared" si="42"/>
        <v>100</v>
      </c>
      <c r="P227" s="166"/>
      <c r="Q227" s="167"/>
      <c r="R227" s="352"/>
      <c r="S227" s="453"/>
    </row>
    <row r="228" spans="1:21" s="184" customFormat="1" ht="37.5" customHeight="1" x14ac:dyDescent="0.35">
      <c r="A228" s="473"/>
      <c r="B228" s="459"/>
      <c r="C228" s="464"/>
      <c r="D228" s="178" t="s">
        <v>6</v>
      </c>
      <c r="E228" s="177"/>
      <c r="F228" s="179"/>
      <c r="G228" s="179"/>
      <c r="H228" s="180"/>
      <c r="I228" s="343">
        <f>(H223+H224)/2</f>
        <v>100</v>
      </c>
      <c r="J228" s="181"/>
      <c r="K228" s="178" t="s">
        <v>6</v>
      </c>
      <c r="L228" s="179"/>
      <c r="M228" s="182"/>
      <c r="N228" s="182"/>
      <c r="O228" s="180"/>
      <c r="P228" s="343">
        <f>(O227+O225+O226+O224+O223)/5</f>
        <v>99.452887537993917</v>
      </c>
      <c r="Q228" s="180">
        <f>(I228+P228)/2</f>
        <v>99.726443768996958</v>
      </c>
      <c r="R228" s="364" t="s">
        <v>459</v>
      </c>
      <c r="S228" s="453"/>
      <c r="T228" s="156"/>
    </row>
    <row r="229" spans="1:21" ht="73.5" customHeight="1" x14ac:dyDescent="0.35">
      <c r="A229" s="473">
        <v>21</v>
      </c>
      <c r="B229" s="459" t="s">
        <v>114</v>
      </c>
      <c r="C229" s="460" t="s">
        <v>12</v>
      </c>
      <c r="D229" s="160" t="s">
        <v>88</v>
      </c>
      <c r="E229" s="266"/>
      <c r="F229" s="266"/>
      <c r="G229" s="266"/>
      <c r="H229" s="163"/>
      <c r="I229" s="163"/>
      <c r="J229" s="164" t="s">
        <v>12</v>
      </c>
      <c r="K229" s="160" t="s">
        <v>88</v>
      </c>
      <c r="L229" s="165"/>
      <c r="M229" s="165"/>
      <c r="N229" s="165"/>
      <c r="O229" s="163"/>
      <c r="P229" s="166"/>
      <c r="Q229" s="167"/>
      <c r="R229" s="351"/>
      <c r="S229" s="453" t="s">
        <v>459</v>
      </c>
    </row>
    <row r="230" spans="1:21" ht="80.25" customHeight="1" x14ac:dyDescent="0.35">
      <c r="A230" s="473"/>
      <c r="B230" s="459"/>
      <c r="C230" s="462" t="s">
        <v>7</v>
      </c>
      <c r="D230" s="158" t="s">
        <v>89</v>
      </c>
      <c r="E230" s="162" t="s">
        <v>25</v>
      </c>
      <c r="F230" s="162">
        <v>95</v>
      </c>
      <c r="G230" s="162">
        <v>100</v>
      </c>
      <c r="H230" s="168">
        <v>100</v>
      </c>
      <c r="I230" s="165"/>
      <c r="J230" s="165" t="s">
        <v>7</v>
      </c>
      <c r="K230" s="169" t="s">
        <v>376</v>
      </c>
      <c r="L230" s="165" t="s">
        <v>38</v>
      </c>
      <c r="M230" s="165">
        <v>66</v>
      </c>
      <c r="N230" s="165">
        <v>63</v>
      </c>
      <c r="O230" s="168">
        <f t="shared" ref="O230:O236" si="43">N230/M230*100</f>
        <v>95.454545454545453</v>
      </c>
      <c r="P230" s="166"/>
      <c r="Q230" s="167"/>
      <c r="R230" s="352"/>
      <c r="S230" s="453"/>
    </row>
    <row r="231" spans="1:21" ht="80.25" customHeight="1" x14ac:dyDescent="0.35">
      <c r="A231" s="473"/>
      <c r="B231" s="459"/>
      <c r="C231" s="462"/>
      <c r="D231" s="158"/>
      <c r="E231" s="162"/>
      <c r="F231" s="162"/>
      <c r="G231" s="162"/>
      <c r="H231" s="168"/>
      <c r="I231" s="165"/>
      <c r="J231" s="165" t="s">
        <v>8</v>
      </c>
      <c r="K231" s="169" t="s">
        <v>370</v>
      </c>
      <c r="L231" s="165" t="s">
        <v>38</v>
      </c>
      <c r="M231" s="165">
        <v>157</v>
      </c>
      <c r="N231" s="165">
        <v>150</v>
      </c>
      <c r="O231" s="168">
        <f t="shared" si="43"/>
        <v>95.541401273885356</v>
      </c>
      <c r="P231" s="166"/>
      <c r="Q231" s="167"/>
      <c r="R231" s="352"/>
      <c r="S231" s="453"/>
    </row>
    <row r="232" spans="1:21" x14ac:dyDescent="0.35">
      <c r="A232" s="473"/>
      <c r="B232" s="459"/>
      <c r="C232" s="462"/>
      <c r="D232" s="158"/>
      <c r="E232" s="162"/>
      <c r="F232" s="162"/>
      <c r="G232" s="162"/>
      <c r="H232" s="168"/>
      <c r="I232" s="165"/>
      <c r="J232" s="165" t="s">
        <v>9</v>
      </c>
      <c r="K232" s="169" t="s">
        <v>373</v>
      </c>
      <c r="L232" s="165" t="s">
        <v>38</v>
      </c>
      <c r="M232" s="165">
        <v>1</v>
      </c>
      <c r="N232" s="165">
        <v>1</v>
      </c>
      <c r="O232" s="168">
        <f t="shared" si="43"/>
        <v>100</v>
      </c>
      <c r="P232" s="166"/>
      <c r="Q232" s="167"/>
      <c r="R232" s="352"/>
      <c r="S232" s="453"/>
    </row>
    <row r="233" spans="1:21" s="184" customFormat="1" ht="54.75" customHeight="1" x14ac:dyDescent="0.35">
      <c r="A233" s="473"/>
      <c r="B233" s="459"/>
      <c r="C233" s="463"/>
      <c r="D233" s="339" t="s">
        <v>6</v>
      </c>
      <c r="E233" s="340"/>
      <c r="F233" s="341"/>
      <c r="G233" s="342"/>
      <c r="H233" s="343"/>
      <c r="I233" s="343">
        <f>H230</f>
        <v>100</v>
      </c>
      <c r="J233" s="340"/>
      <c r="K233" s="339" t="s">
        <v>6</v>
      </c>
      <c r="L233" s="340"/>
      <c r="M233" s="344"/>
      <c r="N233" s="344"/>
      <c r="O233" s="343"/>
      <c r="P233" s="343">
        <f>(O232+O230+O231)/3</f>
        <v>96.998648909476927</v>
      </c>
      <c r="Q233" s="343">
        <f>(I233+P233)/2</f>
        <v>98.499324454738456</v>
      </c>
      <c r="R233" s="345" t="s">
        <v>459</v>
      </c>
      <c r="S233" s="453"/>
      <c r="T233" s="156"/>
      <c r="U233" s="346"/>
    </row>
    <row r="234" spans="1:21" ht="36" customHeight="1" x14ac:dyDescent="0.35">
      <c r="A234" s="473"/>
      <c r="B234" s="459"/>
      <c r="C234" s="460" t="s">
        <v>13</v>
      </c>
      <c r="D234" s="160" t="s">
        <v>91</v>
      </c>
      <c r="E234" s="162"/>
      <c r="F234" s="162"/>
      <c r="G234" s="162"/>
      <c r="H234" s="163"/>
      <c r="I234" s="163"/>
      <c r="J234" s="266" t="s">
        <v>13</v>
      </c>
      <c r="K234" s="160" t="s">
        <v>91</v>
      </c>
      <c r="L234" s="165"/>
      <c r="M234" s="171"/>
      <c r="N234" s="171"/>
      <c r="O234" s="163"/>
      <c r="P234" s="166"/>
      <c r="Q234" s="167"/>
      <c r="R234" s="351"/>
      <c r="S234" s="453"/>
    </row>
    <row r="235" spans="1:21" ht="69.75" x14ac:dyDescent="0.35">
      <c r="A235" s="473"/>
      <c r="B235" s="459"/>
      <c r="C235" s="462" t="s">
        <v>14</v>
      </c>
      <c r="D235" s="158" t="s">
        <v>89</v>
      </c>
      <c r="E235" s="162" t="s">
        <v>25</v>
      </c>
      <c r="F235" s="162">
        <v>95</v>
      </c>
      <c r="G235" s="162">
        <v>98.8</v>
      </c>
      <c r="H235" s="168">
        <v>100</v>
      </c>
      <c r="I235" s="165"/>
      <c r="J235" s="172" t="s">
        <v>14</v>
      </c>
      <c r="K235" s="169" t="s">
        <v>380</v>
      </c>
      <c r="L235" s="165" t="s">
        <v>38</v>
      </c>
      <c r="M235" s="165">
        <v>222</v>
      </c>
      <c r="N235" s="165">
        <v>212</v>
      </c>
      <c r="O235" s="168">
        <f t="shared" si="43"/>
        <v>95.495495495495504</v>
      </c>
      <c r="P235" s="166"/>
      <c r="Q235" s="167"/>
      <c r="R235" s="352"/>
      <c r="S235" s="453"/>
    </row>
    <row r="236" spans="1:21" ht="69.75" x14ac:dyDescent="0.35">
      <c r="A236" s="473"/>
      <c r="B236" s="459"/>
      <c r="C236" s="462" t="s">
        <v>15</v>
      </c>
      <c r="D236" s="158" t="s">
        <v>92</v>
      </c>
      <c r="E236" s="162" t="s">
        <v>93</v>
      </c>
      <c r="F236" s="162">
        <v>35</v>
      </c>
      <c r="G236" s="162">
        <v>7.9</v>
      </c>
      <c r="H236" s="168">
        <v>100</v>
      </c>
      <c r="I236" s="165"/>
      <c r="J236" s="172" t="s">
        <v>15</v>
      </c>
      <c r="K236" s="169" t="s">
        <v>372</v>
      </c>
      <c r="L236" s="165" t="s">
        <v>38</v>
      </c>
      <c r="M236" s="165">
        <v>2</v>
      </c>
      <c r="N236" s="165">
        <v>2</v>
      </c>
      <c r="O236" s="168">
        <f t="shared" si="43"/>
        <v>100</v>
      </c>
      <c r="P236" s="166"/>
      <c r="Q236" s="167"/>
      <c r="R236" s="352"/>
      <c r="S236" s="453"/>
    </row>
    <row r="237" spans="1:21" s="184" customFormat="1" ht="37.5" customHeight="1" x14ac:dyDescent="0.35">
      <c r="A237" s="473"/>
      <c r="B237" s="459"/>
      <c r="C237" s="464"/>
      <c r="D237" s="178" t="s">
        <v>6</v>
      </c>
      <c r="E237" s="177"/>
      <c r="F237" s="179"/>
      <c r="G237" s="179"/>
      <c r="H237" s="180"/>
      <c r="I237" s="343">
        <f>(H235+H236)/2</f>
        <v>100</v>
      </c>
      <c r="J237" s="181"/>
      <c r="K237" s="178" t="s">
        <v>6</v>
      </c>
      <c r="L237" s="179"/>
      <c r="M237" s="182"/>
      <c r="N237" s="182"/>
      <c r="O237" s="180"/>
      <c r="P237" s="343">
        <f>(O235+O236)/2</f>
        <v>97.747747747747752</v>
      </c>
      <c r="Q237" s="180">
        <f>(I237+P237)/2</f>
        <v>98.873873873873876</v>
      </c>
      <c r="R237" s="364" t="s">
        <v>459</v>
      </c>
      <c r="S237" s="453"/>
      <c r="T237" s="156"/>
    </row>
    <row r="238" spans="1:21" ht="65.25" customHeight="1" x14ac:dyDescent="0.35">
      <c r="A238" s="473">
        <v>22</v>
      </c>
      <c r="B238" s="459" t="s">
        <v>115</v>
      </c>
      <c r="C238" s="460" t="s">
        <v>12</v>
      </c>
      <c r="D238" s="160" t="s">
        <v>88</v>
      </c>
      <c r="E238" s="266"/>
      <c r="F238" s="266"/>
      <c r="G238" s="266"/>
      <c r="H238" s="163"/>
      <c r="I238" s="163"/>
      <c r="J238" s="164" t="s">
        <v>12</v>
      </c>
      <c r="K238" s="160" t="s">
        <v>88</v>
      </c>
      <c r="L238" s="165"/>
      <c r="M238" s="165"/>
      <c r="N238" s="165"/>
      <c r="O238" s="163"/>
      <c r="P238" s="166"/>
      <c r="Q238" s="167"/>
      <c r="R238" s="353"/>
      <c r="S238" s="453" t="s">
        <v>459</v>
      </c>
    </row>
    <row r="239" spans="1:21" ht="69.75" x14ac:dyDescent="0.35">
      <c r="A239" s="473"/>
      <c r="B239" s="459"/>
      <c r="C239" s="462" t="s">
        <v>7</v>
      </c>
      <c r="D239" s="158" t="s">
        <v>89</v>
      </c>
      <c r="E239" s="162" t="s">
        <v>25</v>
      </c>
      <c r="F239" s="162">
        <v>95</v>
      </c>
      <c r="G239" s="162">
        <v>97</v>
      </c>
      <c r="H239" s="168">
        <v>100</v>
      </c>
      <c r="I239" s="165"/>
      <c r="J239" s="165" t="s">
        <v>7</v>
      </c>
      <c r="K239" s="169" t="s">
        <v>376</v>
      </c>
      <c r="L239" s="165" t="s">
        <v>38</v>
      </c>
      <c r="M239" s="165">
        <v>64</v>
      </c>
      <c r="N239" s="165">
        <v>61</v>
      </c>
      <c r="O239" s="168">
        <f t="shared" ref="O239:O245" si="44">N239/M239*100</f>
        <v>95.3125</v>
      </c>
      <c r="P239" s="166"/>
      <c r="Q239" s="167"/>
      <c r="R239" s="352"/>
      <c r="S239" s="453"/>
    </row>
    <row r="240" spans="1:21" ht="69.75" x14ac:dyDescent="0.35">
      <c r="A240" s="473"/>
      <c r="B240" s="459"/>
      <c r="C240" s="462"/>
      <c r="D240" s="158"/>
      <c r="E240" s="162"/>
      <c r="F240" s="162"/>
      <c r="G240" s="162"/>
      <c r="H240" s="168"/>
      <c r="I240" s="165"/>
      <c r="J240" s="165" t="s">
        <v>8</v>
      </c>
      <c r="K240" s="169" t="s">
        <v>370</v>
      </c>
      <c r="L240" s="165" t="s">
        <v>38</v>
      </c>
      <c r="M240" s="165">
        <v>238</v>
      </c>
      <c r="N240" s="165">
        <v>232</v>
      </c>
      <c r="O240" s="168">
        <f t="shared" si="44"/>
        <v>97.47899159663865</v>
      </c>
      <c r="P240" s="166"/>
      <c r="Q240" s="167"/>
      <c r="R240" s="352"/>
      <c r="S240" s="453"/>
    </row>
    <row r="241" spans="1:21" ht="69.75" x14ac:dyDescent="0.35">
      <c r="A241" s="473"/>
      <c r="B241" s="459"/>
      <c r="C241" s="462"/>
      <c r="D241" s="158"/>
      <c r="E241" s="162"/>
      <c r="F241" s="162"/>
      <c r="G241" s="162"/>
      <c r="H241" s="168"/>
      <c r="I241" s="165"/>
      <c r="J241" s="165" t="s">
        <v>9</v>
      </c>
      <c r="K241" s="169" t="s">
        <v>370</v>
      </c>
      <c r="L241" s="165" t="s">
        <v>38</v>
      </c>
      <c r="M241" s="165">
        <v>2</v>
      </c>
      <c r="N241" s="165">
        <v>2</v>
      </c>
      <c r="O241" s="168">
        <f t="shared" si="44"/>
        <v>100</v>
      </c>
      <c r="P241" s="166"/>
      <c r="Q241" s="167"/>
      <c r="R241" s="352"/>
      <c r="S241" s="453"/>
    </row>
    <row r="242" spans="1:21" s="184" customFormat="1" ht="54.75" customHeight="1" x14ac:dyDescent="0.35">
      <c r="A242" s="473"/>
      <c r="B242" s="459"/>
      <c r="C242" s="463"/>
      <c r="D242" s="339" t="s">
        <v>6</v>
      </c>
      <c r="E242" s="340"/>
      <c r="F242" s="341"/>
      <c r="G242" s="342"/>
      <c r="H242" s="343"/>
      <c r="I242" s="343">
        <f>H239</f>
        <v>100</v>
      </c>
      <c r="J242" s="340"/>
      <c r="K242" s="339" t="s">
        <v>6</v>
      </c>
      <c r="L242" s="340"/>
      <c r="M242" s="344"/>
      <c r="N242" s="344"/>
      <c r="O242" s="343"/>
      <c r="P242" s="343">
        <f>(O241+O239+O240)/3</f>
        <v>97.597163865546221</v>
      </c>
      <c r="Q242" s="343">
        <f>(I242+P242)/2</f>
        <v>98.798581932773118</v>
      </c>
      <c r="R242" s="345" t="s">
        <v>459</v>
      </c>
      <c r="S242" s="453"/>
      <c r="T242" s="156"/>
      <c r="U242" s="346"/>
    </row>
    <row r="243" spans="1:21" ht="51" customHeight="1" x14ac:dyDescent="0.35">
      <c r="A243" s="473"/>
      <c r="B243" s="459"/>
      <c r="C243" s="460" t="s">
        <v>13</v>
      </c>
      <c r="D243" s="160" t="s">
        <v>91</v>
      </c>
      <c r="E243" s="162"/>
      <c r="F243" s="162"/>
      <c r="G243" s="162"/>
      <c r="H243" s="163"/>
      <c r="I243" s="163"/>
      <c r="J243" s="266" t="s">
        <v>13</v>
      </c>
      <c r="K243" s="160" t="s">
        <v>91</v>
      </c>
      <c r="L243" s="165"/>
      <c r="M243" s="171"/>
      <c r="N243" s="171"/>
      <c r="O243" s="163"/>
      <c r="P243" s="166"/>
      <c r="Q243" s="167"/>
      <c r="R243" s="353"/>
      <c r="S243" s="453"/>
    </row>
    <row r="244" spans="1:21" ht="69.75" x14ac:dyDescent="0.35">
      <c r="A244" s="473"/>
      <c r="B244" s="459"/>
      <c r="C244" s="462" t="s">
        <v>14</v>
      </c>
      <c r="D244" s="158" t="s">
        <v>89</v>
      </c>
      <c r="E244" s="162" t="s">
        <v>25</v>
      </c>
      <c r="F244" s="162">
        <v>95</v>
      </c>
      <c r="G244" s="162">
        <v>97</v>
      </c>
      <c r="H244" s="168">
        <v>100</v>
      </c>
      <c r="I244" s="165"/>
      <c r="J244" s="172" t="s">
        <v>14</v>
      </c>
      <c r="K244" s="169" t="s">
        <v>380</v>
      </c>
      <c r="L244" s="165" t="s">
        <v>38</v>
      </c>
      <c r="M244" s="165">
        <v>302</v>
      </c>
      <c r="N244" s="165">
        <v>293</v>
      </c>
      <c r="O244" s="168">
        <f t="shared" si="44"/>
        <v>97.019867549668874</v>
      </c>
      <c r="P244" s="166"/>
      <c r="Q244" s="167"/>
      <c r="R244" s="352"/>
      <c r="S244" s="453"/>
    </row>
    <row r="245" spans="1:21" ht="69.75" x14ac:dyDescent="0.35">
      <c r="A245" s="473"/>
      <c r="B245" s="459"/>
      <c r="C245" s="462" t="s">
        <v>15</v>
      </c>
      <c r="D245" s="158" t="s">
        <v>92</v>
      </c>
      <c r="E245" s="162" t="s">
        <v>93</v>
      </c>
      <c r="F245" s="162">
        <v>35</v>
      </c>
      <c r="G245" s="162">
        <v>28.2</v>
      </c>
      <c r="H245" s="168">
        <v>100</v>
      </c>
      <c r="I245" s="165"/>
      <c r="J245" s="172" t="s">
        <v>15</v>
      </c>
      <c r="K245" s="169" t="s">
        <v>373</v>
      </c>
      <c r="L245" s="165" t="s">
        <v>38</v>
      </c>
      <c r="M245" s="165">
        <v>2</v>
      </c>
      <c r="N245" s="165">
        <v>2</v>
      </c>
      <c r="O245" s="168">
        <f t="shared" si="44"/>
        <v>100</v>
      </c>
      <c r="P245" s="166"/>
      <c r="Q245" s="167"/>
      <c r="R245" s="352"/>
      <c r="S245" s="453"/>
    </row>
    <row r="246" spans="1:21" s="184" customFormat="1" ht="37.5" customHeight="1" x14ac:dyDescent="0.35">
      <c r="A246" s="473"/>
      <c r="B246" s="459"/>
      <c r="C246" s="464"/>
      <c r="D246" s="178" t="s">
        <v>6</v>
      </c>
      <c r="E246" s="177"/>
      <c r="F246" s="179"/>
      <c r="G246" s="179"/>
      <c r="H246" s="180"/>
      <c r="I246" s="343">
        <f>(H245+H244)/2</f>
        <v>100</v>
      </c>
      <c r="J246" s="181"/>
      <c r="K246" s="178" t="s">
        <v>6</v>
      </c>
      <c r="L246" s="179"/>
      <c r="M246" s="182"/>
      <c r="N246" s="182"/>
      <c r="O246" s="180"/>
      <c r="P246" s="343">
        <f>(O245+O244)/2</f>
        <v>98.509933774834437</v>
      </c>
      <c r="Q246" s="180">
        <f>(I246+P246)/2</f>
        <v>99.254966887417226</v>
      </c>
      <c r="R246" s="364" t="s">
        <v>459</v>
      </c>
      <c r="S246" s="453"/>
      <c r="T246" s="156"/>
    </row>
    <row r="247" spans="1:21" ht="71.25" customHeight="1" x14ac:dyDescent="0.35">
      <c r="A247" s="473">
        <v>23</v>
      </c>
      <c r="B247" s="459" t="s">
        <v>116</v>
      </c>
      <c r="C247" s="460" t="s">
        <v>12</v>
      </c>
      <c r="D247" s="160" t="s">
        <v>88</v>
      </c>
      <c r="E247" s="266"/>
      <c r="F247" s="266"/>
      <c r="G247" s="266"/>
      <c r="H247" s="163"/>
      <c r="I247" s="163"/>
      <c r="J247" s="164" t="s">
        <v>12</v>
      </c>
      <c r="K247" s="160" t="s">
        <v>88</v>
      </c>
      <c r="L247" s="165"/>
      <c r="M247" s="165"/>
      <c r="N247" s="165"/>
      <c r="O247" s="163"/>
      <c r="P247" s="166"/>
      <c r="Q247" s="167"/>
      <c r="R247" s="351"/>
      <c r="S247" s="453" t="s">
        <v>459</v>
      </c>
    </row>
    <row r="248" spans="1:21" ht="82.5" customHeight="1" x14ac:dyDescent="0.35">
      <c r="A248" s="473"/>
      <c r="B248" s="459"/>
      <c r="C248" s="462" t="s">
        <v>7</v>
      </c>
      <c r="D248" s="158" t="s">
        <v>89</v>
      </c>
      <c r="E248" s="162" t="s">
        <v>25</v>
      </c>
      <c r="F248" s="162">
        <v>95</v>
      </c>
      <c r="G248" s="162">
        <v>96</v>
      </c>
      <c r="H248" s="168">
        <v>100</v>
      </c>
      <c r="I248" s="165"/>
      <c r="J248" s="165" t="s">
        <v>7</v>
      </c>
      <c r="K248" s="169" t="s">
        <v>376</v>
      </c>
      <c r="L248" s="165" t="s">
        <v>38</v>
      </c>
      <c r="M248" s="165">
        <v>108</v>
      </c>
      <c r="N248" s="165">
        <v>108</v>
      </c>
      <c r="O248" s="168">
        <f t="shared" ref="O248:O250" si="45">N248/M248*100</f>
        <v>100</v>
      </c>
      <c r="P248" s="166"/>
      <c r="Q248" s="167"/>
      <c r="R248" s="352"/>
      <c r="S248" s="453"/>
    </row>
    <row r="249" spans="1:21" ht="62.25" customHeight="1" x14ac:dyDescent="0.35">
      <c r="A249" s="473"/>
      <c r="B249" s="459"/>
      <c r="C249" s="462"/>
      <c r="D249" s="158"/>
      <c r="E249" s="162"/>
      <c r="F249" s="162"/>
      <c r="G249" s="162"/>
      <c r="H249" s="168"/>
      <c r="I249" s="165"/>
      <c r="J249" s="165" t="s">
        <v>8</v>
      </c>
      <c r="K249" s="169" t="s">
        <v>370</v>
      </c>
      <c r="L249" s="165" t="s">
        <v>38</v>
      </c>
      <c r="M249" s="165">
        <v>469</v>
      </c>
      <c r="N249" s="165">
        <v>462</v>
      </c>
      <c r="O249" s="168">
        <f t="shared" si="45"/>
        <v>98.507462686567166</v>
      </c>
      <c r="P249" s="166"/>
      <c r="Q249" s="167"/>
      <c r="R249" s="352"/>
      <c r="S249" s="453"/>
    </row>
    <row r="250" spans="1:21" ht="62.25" customHeight="1" x14ac:dyDescent="0.35">
      <c r="A250" s="473"/>
      <c r="B250" s="459"/>
      <c r="C250" s="462"/>
      <c r="D250" s="158"/>
      <c r="E250" s="162"/>
      <c r="F250" s="162"/>
      <c r="G250" s="162"/>
      <c r="H250" s="168"/>
      <c r="I250" s="165"/>
      <c r="J250" s="165" t="s">
        <v>9</v>
      </c>
      <c r="K250" s="169" t="s">
        <v>375</v>
      </c>
      <c r="L250" s="165" t="s">
        <v>38</v>
      </c>
      <c r="M250" s="165">
        <v>29</v>
      </c>
      <c r="N250" s="165">
        <v>29</v>
      </c>
      <c r="O250" s="168">
        <f t="shared" si="45"/>
        <v>100</v>
      </c>
      <c r="P250" s="166"/>
      <c r="Q250" s="167"/>
      <c r="R250" s="352"/>
      <c r="S250" s="453"/>
    </row>
    <row r="251" spans="1:21" s="184" customFormat="1" ht="54.75" customHeight="1" x14ac:dyDescent="0.35">
      <c r="A251" s="473"/>
      <c r="B251" s="459"/>
      <c r="C251" s="463"/>
      <c r="D251" s="339" t="s">
        <v>6</v>
      </c>
      <c r="E251" s="340"/>
      <c r="F251" s="341"/>
      <c r="G251" s="342"/>
      <c r="H251" s="343"/>
      <c r="I251" s="343">
        <f>H248</f>
        <v>100</v>
      </c>
      <c r="J251" s="340"/>
      <c r="K251" s="339" t="s">
        <v>6</v>
      </c>
      <c r="L251" s="340"/>
      <c r="M251" s="344"/>
      <c r="N251" s="344"/>
      <c r="O251" s="343"/>
      <c r="P251" s="343">
        <f>(O250+O248+O249)/3</f>
        <v>99.50248756218906</v>
      </c>
      <c r="Q251" s="343">
        <f>(I251+P251)/2</f>
        <v>99.75124378109453</v>
      </c>
      <c r="R251" s="345" t="s">
        <v>459</v>
      </c>
      <c r="S251" s="453"/>
      <c r="T251" s="156"/>
      <c r="U251" s="346"/>
    </row>
    <row r="252" spans="1:21" ht="42" customHeight="1" x14ac:dyDescent="0.35">
      <c r="A252" s="473"/>
      <c r="B252" s="459"/>
      <c r="C252" s="460" t="s">
        <v>13</v>
      </c>
      <c r="D252" s="160" t="s">
        <v>91</v>
      </c>
      <c r="E252" s="162"/>
      <c r="F252" s="162"/>
      <c r="G252" s="162"/>
      <c r="H252" s="163"/>
      <c r="I252" s="163"/>
      <c r="J252" s="266" t="s">
        <v>13</v>
      </c>
      <c r="K252" s="160" t="s">
        <v>91</v>
      </c>
      <c r="L252" s="165"/>
      <c r="M252" s="171"/>
      <c r="N252" s="171"/>
      <c r="O252" s="163"/>
      <c r="P252" s="166"/>
      <c r="Q252" s="167"/>
      <c r="R252" s="351"/>
      <c r="S252" s="453"/>
    </row>
    <row r="253" spans="1:21" ht="69.75" x14ac:dyDescent="0.35">
      <c r="A253" s="473"/>
      <c r="B253" s="459"/>
      <c r="C253" s="462" t="s">
        <v>14</v>
      </c>
      <c r="D253" s="158" t="s">
        <v>89</v>
      </c>
      <c r="E253" s="162" t="s">
        <v>25</v>
      </c>
      <c r="F253" s="162">
        <v>95</v>
      </c>
      <c r="G253" s="162">
        <v>96.1</v>
      </c>
      <c r="H253" s="168">
        <v>100</v>
      </c>
      <c r="I253" s="165"/>
      <c r="J253" s="172" t="s">
        <v>14</v>
      </c>
      <c r="K253" s="169" t="s">
        <v>380</v>
      </c>
      <c r="L253" s="165" t="s">
        <v>38</v>
      </c>
      <c r="M253" s="165">
        <v>599</v>
      </c>
      <c r="N253" s="165">
        <v>592</v>
      </c>
      <c r="O253" s="168">
        <f t="shared" ref="O253:O255" si="46">N253/M253*100</f>
        <v>98.831385642737899</v>
      </c>
      <c r="P253" s="166"/>
      <c r="Q253" s="167"/>
      <c r="R253" s="352"/>
      <c r="S253" s="453"/>
    </row>
    <row r="254" spans="1:21" ht="69.75" x14ac:dyDescent="0.35">
      <c r="A254" s="473"/>
      <c r="B254" s="459"/>
      <c r="C254" s="462" t="s">
        <v>15</v>
      </c>
      <c r="D254" s="158" t="s">
        <v>92</v>
      </c>
      <c r="E254" s="162" t="s">
        <v>93</v>
      </c>
      <c r="F254" s="162">
        <v>35</v>
      </c>
      <c r="G254" s="162">
        <v>32</v>
      </c>
      <c r="H254" s="168">
        <v>100</v>
      </c>
      <c r="I254" s="165"/>
      <c r="J254" s="172" t="s">
        <v>15</v>
      </c>
      <c r="K254" s="169" t="s">
        <v>372</v>
      </c>
      <c r="L254" s="165" t="s">
        <v>38</v>
      </c>
      <c r="M254" s="165">
        <v>1</v>
      </c>
      <c r="N254" s="165">
        <v>1</v>
      </c>
      <c r="O254" s="168">
        <f t="shared" si="46"/>
        <v>100</v>
      </c>
      <c r="P254" s="166"/>
      <c r="Q254" s="167"/>
      <c r="R254" s="352"/>
      <c r="S254" s="453"/>
    </row>
    <row r="255" spans="1:21" x14ac:dyDescent="0.35">
      <c r="A255" s="473"/>
      <c r="B255" s="459"/>
      <c r="C255" s="462"/>
      <c r="D255" s="158"/>
      <c r="E255" s="162"/>
      <c r="F255" s="162"/>
      <c r="G255" s="162"/>
      <c r="H255" s="168"/>
      <c r="I255" s="165"/>
      <c r="J255" s="172" t="s">
        <v>39</v>
      </c>
      <c r="K255" s="169" t="s">
        <v>373</v>
      </c>
      <c r="L255" s="165" t="s">
        <v>38</v>
      </c>
      <c r="M255" s="165">
        <v>6</v>
      </c>
      <c r="N255" s="165">
        <v>6</v>
      </c>
      <c r="O255" s="168">
        <f t="shared" si="46"/>
        <v>100</v>
      </c>
      <c r="P255" s="166"/>
      <c r="Q255" s="167"/>
      <c r="R255" s="352"/>
      <c r="S255" s="453"/>
    </row>
    <row r="256" spans="1:21" s="184" customFormat="1" ht="54.75" customHeight="1" x14ac:dyDescent="0.35">
      <c r="A256" s="473"/>
      <c r="B256" s="459"/>
      <c r="C256" s="463"/>
      <c r="D256" s="339" t="s">
        <v>6</v>
      </c>
      <c r="E256" s="340"/>
      <c r="F256" s="341"/>
      <c r="G256" s="342"/>
      <c r="H256" s="343"/>
      <c r="I256" s="343">
        <f>(H253+H254)/2</f>
        <v>100</v>
      </c>
      <c r="J256" s="340"/>
      <c r="K256" s="339" t="s">
        <v>6</v>
      </c>
      <c r="L256" s="340"/>
      <c r="M256" s="344"/>
      <c r="N256" s="344"/>
      <c r="O256" s="343"/>
      <c r="P256" s="343">
        <f>(O255+O253+O254)/3</f>
        <v>99.610461880912638</v>
      </c>
      <c r="Q256" s="343">
        <f>(I256+P256)/2</f>
        <v>99.805230940456312</v>
      </c>
      <c r="R256" s="345" t="s">
        <v>459</v>
      </c>
      <c r="S256" s="453"/>
      <c r="T256" s="156"/>
      <c r="U256" s="346"/>
    </row>
    <row r="257" spans="1:21" ht="69" customHeight="1" x14ac:dyDescent="0.35">
      <c r="A257" s="473">
        <v>24</v>
      </c>
      <c r="B257" s="459" t="s">
        <v>117</v>
      </c>
      <c r="C257" s="460" t="s">
        <v>12</v>
      </c>
      <c r="D257" s="160" t="s">
        <v>88</v>
      </c>
      <c r="E257" s="266"/>
      <c r="F257" s="266"/>
      <c r="G257" s="266"/>
      <c r="H257" s="163"/>
      <c r="I257" s="163"/>
      <c r="J257" s="164" t="s">
        <v>12</v>
      </c>
      <c r="K257" s="160" t="s">
        <v>88</v>
      </c>
      <c r="L257" s="165"/>
      <c r="M257" s="165"/>
      <c r="N257" s="165"/>
      <c r="O257" s="163"/>
      <c r="P257" s="166"/>
      <c r="Q257" s="167"/>
      <c r="R257" s="351"/>
      <c r="S257" s="453" t="s">
        <v>459</v>
      </c>
    </row>
    <row r="258" spans="1:21" ht="69.75" x14ac:dyDescent="0.35">
      <c r="A258" s="473"/>
      <c r="B258" s="459"/>
      <c r="C258" s="462" t="s">
        <v>7</v>
      </c>
      <c r="D258" s="158" t="s">
        <v>89</v>
      </c>
      <c r="E258" s="162" t="s">
        <v>25</v>
      </c>
      <c r="F258" s="162">
        <v>95</v>
      </c>
      <c r="G258" s="162">
        <v>97</v>
      </c>
      <c r="H258" s="168">
        <v>100</v>
      </c>
      <c r="I258" s="165"/>
      <c r="J258" s="165" t="s">
        <v>7</v>
      </c>
      <c r="K258" s="169" t="s">
        <v>376</v>
      </c>
      <c r="L258" s="165" t="s">
        <v>38</v>
      </c>
      <c r="M258" s="165">
        <v>52</v>
      </c>
      <c r="N258" s="165">
        <v>52</v>
      </c>
      <c r="O258" s="168">
        <f t="shared" ref="O258:O260" si="47">N258/M258*100</f>
        <v>100</v>
      </c>
      <c r="P258" s="166"/>
      <c r="Q258" s="167"/>
      <c r="R258" s="352"/>
      <c r="S258" s="453"/>
    </row>
    <row r="259" spans="1:21" ht="69.75" x14ac:dyDescent="0.35">
      <c r="A259" s="473"/>
      <c r="B259" s="459"/>
      <c r="C259" s="462"/>
      <c r="D259" s="158"/>
      <c r="E259" s="162"/>
      <c r="F259" s="162"/>
      <c r="G259" s="162"/>
      <c r="H259" s="168"/>
      <c r="I259" s="165"/>
      <c r="J259" s="165" t="s">
        <v>8</v>
      </c>
      <c r="K259" s="169" t="s">
        <v>370</v>
      </c>
      <c r="L259" s="165" t="s">
        <v>38</v>
      </c>
      <c r="M259" s="165">
        <v>208</v>
      </c>
      <c r="N259" s="165">
        <v>203</v>
      </c>
      <c r="O259" s="168">
        <f t="shared" si="47"/>
        <v>97.59615384615384</v>
      </c>
      <c r="P259" s="166"/>
      <c r="Q259" s="167"/>
      <c r="R259" s="352"/>
      <c r="S259" s="453"/>
    </row>
    <row r="260" spans="1:21" ht="63.75" customHeight="1" x14ac:dyDescent="0.35">
      <c r="A260" s="473"/>
      <c r="B260" s="459"/>
      <c r="C260" s="462"/>
      <c r="D260" s="158"/>
      <c r="E260" s="162"/>
      <c r="F260" s="162"/>
      <c r="G260" s="162"/>
      <c r="H260" s="168"/>
      <c r="I260" s="165"/>
      <c r="J260" s="165" t="s">
        <v>9</v>
      </c>
      <c r="K260" s="169" t="s">
        <v>375</v>
      </c>
      <c r="L260" s="165" t="s">
        <v>38</v>
      </c>
      <c r="M260" s="165">
        <v>22</v>
      </c>
      <c r="N260" s="165">
        <v>22</v>
      </c>
      <c r="O260" s="168">
        <f t="shared" si="47"/>
        <v>100</v>
      </c>
      <c r="P260" s="166"/>
      <c r="Q260" s="167"/>
      <c r="R260" s="352"/>
      <c r="S260" s="453"/>
    </row>
    <row r="261" spans="1:21" s="184" customFormat="1" ht="54.75" customHeight="1" x14ac:dyDescent="0.35">
      <c r="A261" s="473"/>
      <c r="B261" s="459"/>
      <c r="C261" s="463"/>
      <c r="D261" s="339" t="s">
        <v>6</v>
      </c>
      <c r="E261" s="340"/>
      <c r="F261" s="341"/>
      <c r="G261" s="342"/>
      <c r="H261" s="343"/>
      <c r="I261" s="343">
        <f>H258</f>
        <v>100</v>
      </c>
      <c r="J261" s="340"/>
      <c r="K261" s="339" t="s">
        <v>6</v>
      </c>
      <c r="L261" s="340"/>
      <c r="M261" s="344"/>
      <c r="N261" s="344"/>
      <c r="O261" s="343"/>
      <c r="P261" s="343">
        <f>(O260+O258+O259)/3</f>
        <v>99.198717948717942</v>
      </c>
      <c r="Q261" s="343">
        <f>(I261+P261)/2</f>
        <v>99.599358974358978</v>
      </c>
      <c r="R261" s="345" t="s">
        <v>459</v>
      </c>
      <c r="S261" s="453"/>
      <c r="T261" s="156"/>
      <c r="U261" s="346"/>
    </row>
    <row r="262" spans="1:21" ht="39.75" customHeight="1" x14ac:dyDescent="0.35">
      <c r="A262" s="473"/>
      <c r="B262" s="459"/>
      <c r="C262" s="460" t="s">
        <v>13</v>
      </c>
      <c r="D262" s="160" t="s">
        <v>91</v>
      </c>
      <c r="E262" s="162"/>
      <c r="F262" s="162"/>
      <c r="G262" s="162"/>
      <c r="H262" s="163"/>
      <c r="I262" s="163"/>
      <c r="J262" s="266" t="s">
        <v>13</v>
      </c>
      <c r="K262" s="160" t="s">
        <v>91</v>
      </c>
      <c r="L262" s="165"/>
      <c r="M262" s="171"/>
      <c r="N262" s="171"/>
      <c r="O262" s="163"/>
      <c r="P262" s="166"/>
      <c r="Q262" s="167"/>
      <c r="R262" s="351"/>
      <c r="S262" s="453"/>
    </row>
    <row r="263" spans="1:21" ht="69.75" x14ac:dyDescent="0.35">
      <c r="A263" s="473"/>
      <c r="B263" s="459"/>
      <c r="C263" s="462" t="s">
        <v>14</v>
      </c>
      <c r="D263" s="158" t="s">
        <v>89</v>
      </c>
      <c r="E263" s="162" t="s">
        <v>25</v>
      </c>
      <c r="F263" s="162">
        <v>95</v>
      </c>
      <c r="G263" s="162">
        <v>97</v>
      </c>
      <c r="H263" s="168">
        <v>100</v>
      </c>
      <c r="I263" s="165"/>
      <c r="J263" s="172" t="s">
        <v>14</v>
      </c>
      <c r="K263" s="169" t="s">
        <v>380</v>
      </c>
      <c r="L263" s="165" t="s">
        <v>38</v>
      </c>
      <c r="M263" s="165">
        <v>271</v>
      </c>
      <c r="N263" s="165">
        <v>266</v>
      </c>
      <c r="O263" s="168">
        <f t="shared" ref="O263:O265" si="48">N263/M263*100</f>
        <v>98.154981549815503</v>
      </c>
      <c r="P263" s="166"/>
      <c r="Q263" s="167"/>
      <c r="R263" s="352"/>
      <c r="S263" s="453"/>
    </row>
    <row r="264" spans="1:21" ht="69.75" x14ac:dyDescent="0.35">
      <c r="A264" s="473"/>
      <c r="B264" s="459"/>
      <c r="C264" s="462" t="s">
        <v>15</v>
      </c>
      <c r="D264" s="158" t="s">
        <v>92</v>
      </c>
      <c r="E264" s="162" t="s">
        <v>93</v>
      </c>
      <c r="F264" s="162">
        <v>35</v>
      </c>
      <c r="G264" s="162">
        <v>34.700000000000003</v>
      </c>
      <c r="H264" s="168">
        <v>100</v>
      </c>
      <c r="I264" s="165"/>
      <c r="J264" s="172" t="s">
        <v>15</v>
      </c>
      <c r="K264" s="169" t="s">
        <v>372</v>
      </c>
      <c r="L264" s="165" t="s">
        <v>38</v>
      </c>
      <c r="M264" s="165">
        <v>2</v>
      </c>
      <c r="N264" s="165">
        <v>2</v>
      </c>
      <c r="O264" s="168">
        <f t="shared" si="48"/>
        <v>100</v>
      </c>
      <c r="P264" s="166"/>
      <c r="Q264" s="167"/>
      <c r="R264" s="352"/>
      <c r="S264" s="453"/>
    </row>
    <row r="265" spans="1:21" x14ac:dyDescent="0.35">
      <c r="A265" s="473"/>
      <c r="B265" s="459"/>
      <c r="C265" s="462"/>
      <c r="D265" s="158"/>
      <c r="E265" s="162"/>
      <c r="F265" s="162"/>
      <c r="G265" s="162"/>
      <c r="H265" s="168"/>
      <c r="I265" s="165"/>
      <c r="J265" s="172" t="s">
        <v>39</v>
      </c>
      <c r="K265" s="169" t="s">
        <v>373</v>
      </c>
      <c r="L265" s="165" t="s">
        <v>38</v>
      </c>
      <c r="M265" s="165">
        <v>9</v>
      </c>
      <c r="N265" s="165">
        <v>9</v>
      </c>
      <c r="O265" s="168">
        <f t="shared" si="48"/>
        <v>100</v>
      </c>
      <c r="P265" s="166"/>
      <c r="Q265" s="167"/>
      <c r="R265" s="352"/>
      <c r="S265" s="453"/>
    </row>
    <row r="266" spans="1:21" s="184" customFormat="1" ht="54.75" customHeight="1" x14ac:dyDescent="0.35">
      <c r="A266" s="473"/>
      <c r="B266" s="459"/>
      <c r="C266" s="463"/>
      <c r="D266" s="339" t="s">
        <v>6</v>
      </c>
      <c r="E266" s="340"/>
      <c r="F266" s="341"/>
      <c r="G266" s="342"/>
      <c r="H266" s="343"/>
      <c r="I266" s="343">
        <f>(H263+H264)/2</f>
        <v>100</v>
      </c>
      <c r="J266" s="340"/>
      <c r="K266" s="339" t="s">
        <v>6</v>
      </c>
      <c r="L266" s="340"/>
      <c r="M266" s="344"/>
      <c r="N266" s="344"/>
      <c r="O266" s="343"/>
      <c r="P266" s="343">
        <f>(O265+O263+O264)/3</f>
        <v>99.384993849938496</v>
      </c>
      <c r="Q266" s="343">
        <f>(I266+P266)/2</f>
        <v>99.692496924969248</v>
      </c>
      <c r="R266" s="345" t="s">
        <v>459</v>
      </c>
      <c r="S266" s="453"/>
      <c r="T266" s="156"/>
      <c r="U266" s="346"/>
    </row>
    <row r="267" spans="1:21" ht="70.5" customHeight="1" x14ac:dyDescent="0.35">
      <c r="A267" s="473">
        <v>25</v>
      </c>
      <c r="B267" s="459" t="s">
        <v>118</v>
      </c>
      <c r="C267" s="460" t="s">
        <v>12</v>
      </c>
      <c r="D267" s="160" t="s">
        <v>88</v>
      </c>
      <c r="E267" s="266"/>
      <c r="F267" s="266"/>
      <c r="G267" s="266"/>
      <c r="H267" s="163"/>
      <c r="I267" s="163"/>
      <c r="J267" s="164" t="s">
        <v>12</v>
      </c>
      <c r="K267" s="160" t="s">
        <v>88</v>
      </c>
      <c r="L267" s="165"/>
      <c r="M267" s="165"/>
      <c r="N267" s="165"/>
      <c r="O267" s="163"/>
      <c r="P267" s="166"/>
      <c r="Q267" s="167"/>
      <c r="R267" s="351"/>
      <c r="S267" s="453" t="s">
        <v>459</v>
      </c>
    </row>
    <row r="268" spans="1:21" ht="69.75" customHeight="1" x14ac:dyDescent="0.35">
      <c r="A268" s="473"/>
      <c r="B268" s="459"/>
      <c r="C268" s="462" t="s">
        <v>7</v>
      </c>
      <c r="D268" s="158" t="s">
        <v>89</v>
      </c>
      <c r="E268" s="162" t="s">
        <v>25</v>
      </c>
      <c r="F268" s="162">
        <v>95</v>
      </c>
      <c r="G268" s="162">
        <v>99</v>
      </c>
      <c r="H268" s="168">
        <v>100</v>
      </c>
      <c r="I268" s="165"/>
      <c r="J268" s="165" t="s">
        <v>7</v>
      </c>
      <c r="K268" s="169" t="s">
        <v>376</v>
      </c>
      <c r="L268" s="165" t="s">
        <v>38</v>
      </c>
      <c r="M268" s="165">
        <v>74</v>
      </c>
      <c r="N268" s="165">
        <v>74</v>
      </c>
      <c r="O268" s="168">
        <f t="shared" ref="O268:O270" si="49">N268/M268*100</f>
        <v>100</v>
      </c>
      <c r="P268" s="166"/>
      <c r="Q268" s="167"/>
      <c r="R268" s="352"/>
      <c r="S268" s="453"/>
    </row>
    <row r="269" spans="1:21" ht="69.75" customHeight="1" x14ac:dyDescent="0.35">
      <c r="A269" s="473"/>
      <c r="B269" s="459"/>
      <c r="C269" s="462"/>
      <c r="D269" s="158"/>
      <c r="E269" s="162"/>
      <c r="F269" s="162"/>
      <c r="G269" s="162"/>
      <c r="H269" s="168"/>
      <c r="I269" s="165"/>
      <c r="J269" s="165" t="s">
        <v>8</v>
      </c>
      <c r="K269" s="169" t="s">
        <v>370</v>
      </c>
      <c r="L269" s="165" t="s">
        <v>38</v>
      </c>
      <c r="M269" s="165">
        <v>178</v>
      </c>
      <c r="N269" s="165">
        <v>175</v>
      </c>
      <c r="O269" s="168">
        <f t="shared" si="49"/>
        <v>98.31460674157303</v>
      </c>
      <c r="P269" s="166"/>
      <c r="Q269" s="167"/>
      <c r="R269" s="352"/>
      <c r="S269" s="453"/>
    </row>
    <row r="270" spans="1:21" ht="66.75" customHeight="1" x14ac:dyDescent="0.35">
      <c r="A270" s="473"/>
      <c r="B270" s="459"/>
      <c r="C270" s="462"/>
      <c r="D270" s="158"/>
      <c r="E270" s="162"/>
      <c r="F270" s="162"/>
      <c r="G270" s="162"/>
      <c r="H270" s="168"/>
      <c r="I270" s="165"/>
      <c r="J270" s="165" t="s">
        <v>9</v>
      </c>
      <c r="K270" s="169" t="s">
        <v>375</v>
      </c>
      <c r="L270" s="165" t="s">
        <v>38</v>
      </c>
      <c r="M270" s="165">
        <v>26</v>
      </c>
      <c r="N270" s="165">
        <v>26</v>
      </c>
      <c r="O270" s="168">
        <f t="shared" si="49"/>
        <v>100</v>
      </c>
      <c r="P270" s="166"/>
      <c r="Q270" s="167"/>
      <c r="R270" s="352"/>
      <c r="S270" s="453"/>
    </row>
    <row r="271" spans="1:21" s="184" customFormat="1" ht="54.75" customHeight="1" x14ac:dyDescent="0.35">
      <c r="A271" s="473"/>
      <c r="B271" s="459"/>
      <c r="C271" s="463"/>
      <c r="D271" s="339" t="s">
        <v>6</v>
      </c>
      <c r="E271" s="340"/>
      <c r="F271" s="341"/>
      <c r="G271" s="342"/>
      <c r="H271" s="343"/>
      <c r="I271" s="343">
        <f>H268</f>
        <v>100</v>
      </c>
      <c r="J271" s="340"/>
      <c r="K271" s="339" t="s">
        <v>6</v>
      </c>
      <c r="L271" s="340"/>
      <c r="M271" s="344"/>
      <c r="N271" s="344"/>
      <c r="O271" s="343"/>
      <c r="P271" s="343">
        <f>(O270+O268+O269)/3</f>
        <v>99.438202247191001</v>
      </c>
      <c r="Q271" s="343">
        <f>(I271+P271)/2</f>
        <v>99.719101123595493</v>
      </c>
      <c r="R271" s="345" t="s">
        <v>459</v>
      </c>
      <c r="S271" s="453"/>
      <c r="T271" s="156"/>
      <c r="U271" s="346"/>
    </row>
    <row r="272" spans="1:21" ht="45.75" customHeight="1" x14ac:dyDescent="0.35">
      <c r="A272" s="473"/>
      <c r="B272" s="459"/>
      <c r="C272" s="460" t="s">
        <v>13</v>
      </c>
      <c r="D272" s="160" t="s">
        <v>91</v>
      </c>
      <c r="E272" s="162"/>
      <c r="F272" s="162"/>
      <c r="G272" s="162"/>
      <c r="H272" s="163"/>
      <c r="I272" s="163"/>
      <c r="J272" s="266" t="s">
        <v>13</v>
      </c>
      <c r="K272" s="160" t="s">
        <v>91</v>
      </c>
      <c r="L272" s="165"/>
      <c r="M272" s="171"/>
      <c r="N272" s="171"/>
      <c r="O272" s="163"/>
      <c r="P272" s="166"/>
      <c r="Q272" s="167"/>
      <c r="R272" s="351"/>
      <c r="S272" s="453"/>
    </row>
    <row r="273" spans="1:21" ht="69.75" x14ac:dyDescent="0.35">
      <c r="A273" s="473"/>
      <c r="B273" s="459"/>
      <c r="C273" s="462" t="s">
        <v>14</v>
      </c>
      <c r="D273" s="158" t="s">
        <v>89</v>
      </c>
      <c r="E273" s="162" t="s">
        <v>25</v>
      </c>
      <c r="F273" s="162">
        <v>95</v>
      </c>
      <c r="G273" s="162">
        <v>99</v>
      </c>
      <c r="H273" s="168">
        <v>100</v>
      </c>
      <c r="I273" s="165"/>
      <c r="J273" s="172" t="s">
        <v>14</v>
      </c>
      <c r="K273" s="169" t="s">
        <v>380</v>
      </c>
      <c r="L273" s="165" t="s">
        <v>38</v>
      </c>
      <c r="M273" s="165">
        <v>272</v>
      </c>
      <c r="N273" s="165">
        <v>269</v>
      </c>
      <c r="O273" s="168">
        <f t="shared" ref="O273:O275" si="50">N273/M273*100</f>
        <v>98.89705882352942</v>
      </c>
      <c r="P273" s="166"/>
      <c r="Q273" s="167"/>
      <c r="R273" s="352"/>
      <c r="S273" s="453"/>
    </row>
    <row r="274" spans="1:21" ht="69.75" x14ac:dyDescent="0.35">
      <c r="A274" s="473"/>
      <c r="B274" s="459"/>
      <c r="C274" s="462" t="s">
        <v>15</v>
      </c>
      <c r="D274" s="158" t="s">
        <v>92</v>
      </c>
      <c r="E274" s="162" t="s">
        <v>93</v>
      </c>
      <c r="F274" s="162">
        <v>35</v>
      </c>
      <c r="G274" s="162">
        <v>34.4</v>
      </c>
      <c r="H274" s="168">
        <v>100</v>
      </c>
      <c r="I274" s="165"/>
      <c r="J274" s="172" t="s">
        <v>15</v>
      </c>
      <c r="K274" s="169" t="s">
        <v>372</v>
      </c>
      <c r="L274" s="165" t="s">
        <v>38</v>
      </c>
      <c r="M274" s="165">
        <v>3</v>
      </c>
      <c r="N274" s="165">
        <v>3</v>
      </c>
      <c r="O274" s="168">
        <f t="shared" si="50"/>
        <v>100</v>
      </c>
      <c r="P274" s="166"/>
      <c r="Q274" s="167"/>
      <c r="R274" s="352"/>
      <c r="S274" s="453"/>
    </row>
    <row r="275" spans="1:21" x14ac:dyDescent="0.35">
      <c r="A275" s="473"/>
      <c r="B275" s="459"/>
      <c r="C275" s="462"/>
      <c r="D275" s="158"/>
      <c r="E275" s="162"/>
      <c r="F275" s="162"/>
      <c r="G275" s="162"/>
      <c r="H275" s="168"/>
      <c r="I275" s="165"/>
      <c r="J275" s="172" t="s">
        <v>39</v>
      </c>
      <c r="K275" s="169" t="s">
        <v>373</v>
      </c>
      <c r="L275" s="165" t="s">
        <v>38</v>
      </c>
      <c r="M275" s="165">
        <v>3</v>
      </c>
      <c r="N275" s="165">
        <v>3</v>
      </c>
      <c r="O275" s="168">
        <f t="shared" si="50"/>
        <v>100</v>
      </c>
      <c r="P275" s="166"/>
      <c r="Q275" s="167"/>
      <c r="R275" s="352"/>
      <c r="S275" s="453"/>
    </row>
    <row r="276" spans="1:21" s="184" customFormat="1" ht="54.75" customHeight="1" x14ac:dyDescent="0.35">
      <c r="A276" s="473"/>
      <c r="B276" s="459"/>
      <c r="C276" s="463"/>
      <c r="D276" s="339" t="s">
        <v>6</v>
      </c>
      <c r="E276" s="340"/>
      <c r="F276" s="341"/>
      <c r="G276" s="342"/>
      <c r="H276" s="343"/>
      <c r="I276" s="343">
        <f>(H273+H274)/2</f>
        <v>100</v>
      </c>
      <c r="J276" s="340"/>
      <c r="K276" s="339" t="s">
        <v>6</v>
      </c>
      <c r="L276" s="340"/>
      <c r="M276" s="344"/>
      <c r="N276" s="344"/>
      <c r="O276" s="343"/>
      <c r="P276" s="343">
        <f>(O275+O273+O274)/3</f>
        <v>99.632352941176464</v>
      </c>
      <c r="Q276" s="343">
        <f>(I276+P276)/2</f>
        <v>99.816176470588232</v>
      </c>
      <c r="R276" s="345" t="s">
        <v>459</v>
      </c>
      <c r="S276" s="453"/>
      <c r="T276" s="156"/>
      <c r="U276" s="346"/>
    </row>
    <row r="277" spans="1:21" ht="82.5" customHeight="1" x14ac:dyDescent="0.35">
      <c r="A277" s="473">
        <v>26</v>
      </c>
      <c r="B277" s="459" t="s">
        <v>119</v>
      </c>
      <c r="C277" s="460" t="s">
        <v>12</v>
      </c>
      <c r="D277" s="160" t="s">
        <v>88</v>
      </c>
      <c r="E277" s="266"/>
      <c r="F277" s="266"/>
      <c r="G277" s="266"/>
      <c r="H277" s="163"/>
      <c r="I277" s="163"/>
      <c r="J277" s="164" t="s">
        <v>12</v>
      </c>
      <c r="K277" s="160" t="s">
        <v>88</v>
      </c>
      <c r="L277" s="165"/>
      <c r="M277" s="165"/>
      <c r="N277" s="165"/>
      <c r="O277" s="163"/>
      <c r="P277" s="166"/>
      <c r="Q277" s="167"/>
      <c r="R277" s="351"/>
      <c r="S277" s="453" t="s">
        <v>31</v>
      </c>
    </row>
    <row r="278" spans="1:21" ht="69.75" x14ac:dyDescent="0.35">
      <c r="A278" s="473"/>
      <c r="B278" s="459"/>
      <c r="C278" s="462" t="s">
        <v>7</v>
      </c>
      <c r="D278" s="158" t="s">
        <v>89</v>
      </c>
      <c r="E278" s="162" t="s">
        <v>25</v>
      </c>
      <c r="F278" s="162">
        <v>95</v>
      </c>
      <c r="G278" s="162">
        <v>100</v>
      </c>
      <c r="H278" s="168">
        <v>100</v>
      </c>
      <c r="I278" s="165"/>
      <c r="J278" s="165" t="s">
        <v>7</v>
      </c>
      <c r="K278" s="169" t="s">
        <v>376</v>
      </c>
      <c r="L278" s="165" t="s">
        <v>38</v>
      </c>
      <c r="M278" s="165">
        <v>66</v>
      </c>
      <c r="N278" s="165">
        <v>66</v>
      </c>
      <c r="O278" s="168">
        <f t="shared" ref="O278:O281" si="51">N278/M278*100</f>
        <v>100</v>
      </c>
      <c r="P278" s="166"/>
      <c r="Q278" s="167"/>
      <c r="R278" s="352"/>
      <c r="S278" s="453"/>
    </row>
    <row r="279" spans="1:21" ht="73.5" customHeight="1" x14ac:dyDescent="0.35">
      <c r="A279" s="473"/>
      <c r="B279" s="459"/>
      <c r="C279" s="462"/>
      <c r="D279" s="158"/>
      <c r="E279" s="162"/>
      <c r="F279" s="162"/>
      <c r="G279" s="162"/>
      <c r="H279" s="168"/>
      <c r="I279" s="165"/>
      <c r="J279" s="165" t="s">
        <v>8</v>
      </c>
      <c r="K279" s="169" t="s">
        <v>370</v>
      </c>
      <c r="L279" s="165" t="s">
        <v>38</v>
      </c>
      <c r="M279" s="165">
        <v>216</v>
      </c>
      <c r="N279" s="165">
        <v>217</v>
      </c>
      <c r="O279" s="168">
        <f t="shared" si="51"/>
        <v>100.46296296296295</v>
      </c>
      <c r="P279" s="166"/>
      <c r="Q279" s="167"/>
      <c r="R279" s="352"/>
      <c r="S279" s="453"/>
    </row>
    <row r="280" spans="1:21" ht="33" customHeight="1" x14ac:dyDescent="0.35">
      <c r="A280" s="473"/>
      <c r="B280" s="459"/>
      <c r="C280" s="462"/>
      <c r="D280" s="158"/>
      <c r="E280" s="162"/>
      <c r="F280" s="162"/>
      <c r="G280" s="162"/>
      <c r="H280" s="168"/>
      <c r="I280" s="165"/>
      <c r="J280" s="165" t="s">
        <v>9</v>
      </c>
      <c r="K280" s="169" t="s">
        <v>382</v>
      </c>
      <c r="L280" s="165" t="s">
        <v>38</v>
      </c>
      <c r="M280" s="165">
        <v>24</v>
      </c>
      <c r="N280" s="165">
        <v>25</v>
      </c>
      <c r="O280" s="168">
        <f t="shared" si="51"/>
        <v>104.16666666666667</v>
      </c>
      <c r="P280" s="166"/>
      <c r="Q280" s="167"/>
      <c r="R280" s="352"/>
      <c r="S280" s="453"/>
    </row>
    <row r="281" spans="1:21" x14ac:dyDescent="0.35">
      <c r="A281" s="473"/>
      <c r="B281" s="459"/>
      <c r="C281" s="462"/>
      <c r="D281" s="158"/>
      <c r="E281" s="162"/>
      <c r="F281" s="162"/>
      <c r="G281" s="162"/>
      <c r="H281" s="168"/>
      <c r="I281" s="165"/>
      <c r="J281" s="165" t="s">
        <v>10</v>
      </c>
      <c r="K281" s="169" t="s">
        <v>373</v>
      </c>
      <c r="L281" s="165" t="s">
        <v>38</v>
      </c>
      <c r="M281" s="165">
        <v>2</v>
      </c>
      <c r="N281" s="165">
        <v>2</v>
      </c>
      <c r="O281" s="168">
        <f t="shared" si="51"/>
        <v>100</v>
      </c>
      <c r="P281" s="166"/>
      <c r="Q281" s="167"/>
      <c r="R281" s="352"/>
      <c r="S281" s="453"/>
    </row>
    <row r="282" spans="1:21" s="184" customFormat="1" ht="39.75" customHeight="1" x14ac:dyDescent="0.35">
      <c r="A282" s="473"/>
      <c r="B282" s="459"/>
      <c r="C282" s="463"/>
      <c r="D282" s="339" t="s">
        <v>6</v>
      </c>
      <c r="E282" s="340"/>
      <c r="F282" s="341"/>
      <c r="G282" s="342"/>
      <c r="H282" s="343"/>
      <c r="I282" s="343">
        <f>H278</f>
        <v>100</v>
      </c>
      <c r="J282" s="340"/>
      <c r="K282" s="339" t="s">
        <v>6</v>
      </c>
      <c r="L282" s="340"/>
      <c r="M282" s="344"/>
      <c r="N282" s="344"/>
      <c r="O282" s="343"/>
      <c r="P282" s="343">
        <f>(O281+O278+O279+O280)/4</f>
        <v>101.1574074074074</v>
      </c>
      <c r="Q282" s="343">
        <f>(I282+P282)/2</f>
        <v>100.5787037037037</v>
      </c>
      <c r="R282" s="345" t="s">
        <v>31</v>
      </c>
      <c r="S282" s="453"/>
      <c r="T282" s="156"/>
      <c r="U282" s="346"/>
    </row>
    <row r="283" spans="1:21" ht="48" customHeight="1" x14ac:dyDescent="0.35">
      <c r="A283" s="473"/>
      <c r="B283" s="459"/>
      <c r="C283" s="460" t="s">
        <v>13</v>
      </c>
      <c r="D283" s="160" t="s">
        <v>91</v>
      </c>
      <c r="E283" s="162"/>
      <c r="F283" s="162"/>
      <c r="G283" s="162"/>
      <c r="H283" s="163"/>
      <c r="I283" s="163"/>
      <c r="J283" s="266" t="s">
        <v>13</v>
      </c>
      <c r="K283" s="160" t="s">
        <v>91</v>
      </c>
      <c r="L283" s="165"/>
      <c r="M283" s="171"/>
      <c r="N283" s="171"/>
      <c r="O283" s="163"/>
      <c r="P283" s="166"/>
      <c r="Q283" s="167"/>
      <c r="R283" s="351"/>
      <c r="S283" s="453"/>
    </row>
    <row r="284" spans="1:21" ht="69.75" x14ac:dyDescent="0.35">
      <c r="A284" s="473"/>
      <c r="B284" s="459"/>
      <c r="C284" s="462" t="s">
        <v>14</v>
      </c>
      <c r="D284" s="158" t="s">
        <v>89</v>
      </c>
      <c r="E284" s="162" t="s">
        <v>25</v>
      </c>
      <c r="F284" s="162">
        <v>95</v>
      </c>
      <c r="G284" s="162">
        <v>100</v>
      </c>
      <c r="H284" s="168">
        <v>100</v>
      </c>
      <c r="I284" s="165"/>
      <c r="J284" s="165" t="s">
        <v>14</v>
      </c>
      <c r="K284" s="169" t="s">
        <v>370</v>
      </c>
      <c r="L284" s="165" t="s">
        <v>38</v>
      </c>
      <c r="M284" s="165">
        <v>304</v>
      </c>
      <c r="N284" s="165">
        <v>305</v>
      </c>
      <c r="O284" s="168">
        <f t="shared" ref="O284:O285" si="52">N284/M284*100</f>
        <v>100.32894736842107</v>
      </c>
      <c r="P284" s="166"/>
      <c r="Q284" s="167"/>
      <c r="R284" s="352"/>
      <c r="S284" s="453"/>
    </row>
    <row r="285" spans="1:21" ht="69.75" x14ac:dyDescent="0.35">
      <c r="A285" s="473"/>
      <c r="B285" s="459"/>
      <c r="C285" s="462" t="s">
        <v>15</v>
      </c>
      <c r="D285" s="158" t="s">
        <v>92</v>
      </c>
      <c r="E285" s="162" t="s">
        <v>93</v>
      </c>
      <c r="F285" s="162">
        <v>35</v>
      </c>
      <c r="G285" s="162">
        <v>24</v>
      </c>
      <c r="H285" s="168">
        <v>100</v>
      </c>
      <c r="I285" s="165"/>
      <c r="J285" s="172" t="s">
        <v>15</v>
      </c>
      <c r="K285" s="169" t="s">
        <v>373</v>
      </c>
      <c r="L285" s="165" t="s">
        <v>38</v>
      </c>
      <c r="M285" s="165">
        <v>2</v>
      </c>
      <c r="N285" s="165">
        <v>2</v>
      </c>
      <c r="O285" s="168">
        <f t="shared" si="52"/>
        <v>100</v>
      </c>
      <c r="P285" s="166"/>
      <c r="Q285" s="167"/>
      <c r="R285" s="352"/>
      <c r="S285" s="453"/>
    </row>
    <row r="286" spans="1:21" s="184" customFormat="1" ht="54.75" customHeight="1" x14ac:dyDescent="0.35">
      <c r="A286" s="473"/>
      <c r="B286" s="459"/>
      <c r="C286" s="463"/>
      <c r="D286" s="339" t="s">
        <v>6</v>
      </c>
      <c r="E286" s="340"/>
      <c r="F286" s="341"/>
      <c r="G286" s="342"/>
      <c r="H286" s="343"/>
      <c r="I286" s="343">
        <f>(H284+H285)/2</f>
        <v>100</v>
      </c>
      <c r="J286" s="340"/>
      <c r="K286" s="339" t="s">
        <v>6</v>
      </c>
      <c r="L286" s="340"/>
      <c r="M286" s="344"/>
      <c r="N286" s="344"/>
      <c r="O286" s="343"/>
      <c r="P286" s="343">
        <f>(O284+O285)/2</f>
        <v>100.16447368421053</v>
      </c>
      <c r="Q286" s="343">
        <f>(I286+P286)/2</f>
        <v>100.08223684210526</v>
      </c>
      <c r="R286" s="345" t="s">
        <v>31</v>
      </c>
      <c r="S286" s="453"/>
      <c r="T286" s="156"/>
      <c r="U286" s="346"/>
    </row>
    <row r="287" spans="1:21" ht="105.75" customHeight="1" x14ac:dyDescent="0.35">
      <c r="A287" s="473"/>
      <c r="B287" s="459"/>
      <c r="C287" s="460" t="s">
        <v>28</v>
      </c>
      <c r="D287" s="160" t="s">
        <v>483</v>
      </c>
      <c r="E287" s="162"/>
      <c r="F287" s="162"/>
      <c r="G287" s="162"/>
      <c r="H287" s="163"/>
      <c r="I287" s="163"/>
      <c r="J287" s="266" t="s">
        <v>28</v>
      </c>
      <c r="K287" s="160" t="str">
        <f>D287</f>
        <v>Предоставление консультационных и методических услуг</v>
      </c>
      <c r="L287" s="165"/>
      <c r="M287" s="173"/>
      <c r="N287" s="173"/>
      <c r="O287" s="163"/>
      <c r="P287" s="166"/>
      <c r="Q287" s="167"/>
      <c r="R287" s="351"/>
      <c r="S287" s="453"/>
    </row>
    <row r="288" spans="1:21" ht="72" customHeight="1" x14ac:dyDescent="0.35">
      <c r="A288" s="473"/>
      <c r="B288" s="459"/>
      <c r="C288" s="462" t="s">
        <v>29</v>
      </c>
      <c r="D288" s="158" t="s">
        <v>374</v>
      </c>
      <c r="E288" s="162" t="s">
        <v>38</v>
      </c>
      <c r="F288" s="162">
        <v>50</v>
      </c>
      <c r="G288" s="162">
        <v>50</v>
      </c>
      <c r="H288" s="168">
        <v>100</v>
      </c>
      <c r="I288" s="165"/>
      <c r="J288" s="172" t="s">
        <v>29</v>
      </c>
      <c r="K288" s="169" t="s">
        <v>94</v>
      </c>
      <c r="L288" s="165" t="s">
        <v>36</v>
      </c>
      <c r="M288" s="366">
        <v>100</v>
      </c>
      <c r="N288" s="366">
        <v>100</v>
      </c>
      <c r="O288" s="365">
        <f t="shared" ref="O288" si="53">N288/M288*100</f>
        <v>100</v>
      </c>
      <c r="P288" s="166"/>
      <c r="Q288" s="167"/>
      <c r="R288" s="352"/>
      <c r="S288" s="453"/>
    </row>
    <row r="289" spans="1:21" s="184" customFormat="1" ht="43.5" customHeight="1" x14ac:dyDescent="0.35">
      <c r="A289" s="473"/>
      <c r="B289" s="459"/>
      <c r="C289" s="464"/>
      <c r="D289" s="178" t="s">
        <v>6</v>
      </c>
      <c r="E289" s="177"/>
      <c r="F289" s="179"/>
      <c r="G289" s="179"/>
      <c r="H289" s="180"/>
      <c r="I289" s="180">
        <f>H288</f>
        <v>100</v>
      </c>
      <c r="J289" s="181"/>
      <c r="K289" s="178" t="s">
        <v>6</v>
      </c>
      <c r="L289" s="179"/>
      <c r="M289" s="182"/>
      <c r="N289" s="182"/>
      <c r="O289" s="180"/>
      <c r="P289" s="180">
        <f>O288</f>
        <v>100</v>
      </c>
      <c r="Q289" s="180">
        <f>(I289+P289)/2</f>
        <v>100</v>
      </c>
      <c r="R289" s="345" t="s">
        <v>31</v>
      </c>
      <c r="S289" s="453"/>
      <c r="T289" s="156"/>
    </row>
    <row r="290" spans="1:21" ht="72.75" customHeight="1" x14ac:dyDescent="0.35">
      <c r="A290" s="473">
        <v>27</v>
      </c>
      <c r="B290" s="459" t="s">
        <v>120</v>
      </c>
      <c r="C290" s="460" t="s">
        <v>12</v>
      </c>
      <c r="D290" s="160" t="s">
        <v>88</v>
      </c>
      <c r="E290" s="266"/>
      <c r="F290" s="266"/>
      <c r="G290" s="266"/>
      <c r="H290" s="163"/>
      <c r="I290" s="163"/>
      <c r="J290" s="164" t="s">
        <v>12</v>
      </c>
      <c r="K290" s="160" t="s">
        <v>88</v>
      </c>
      <c r="L290" s="165"/>
      <c r="M290" s="165"/>
      <c r="N290" s="165"/>
      <c r="O290" s="163"/>
      <c r="P290" s="166"/>
      <c r="Q290" s="167"/>
      <c r="R290" s="351"/>
      <c r="S290" s="453" t="s">
        <v>31</v>
      </c>
    </row>
    <row r="291" spans="1:21" ht="69.75" customHeight="1" x14ac:dyDescent="0.35">
      <c r="A291" s="473"/>
      <c r="B291" s="459"/>
      <c r="C291" s="462" t="s">
        <v>7</v>
      </c>
      <c r="D291" s="158" t="s">
        <v>89</v>
      </c>
      <c r="E291" s="162" t="s">
        <v>25</v>
      </c>
      <c r="F291" s="162">
        <v>95</v>
      </c>
      <c r="G291" s="162">
        <v>96.6</v>
      </c>
      <c r="H291" s="168">
        <v>100</v>
      </c>
      <c r="I291" s="165"/>
      <c r="J291" s="165" t="s">
        <v>7</v>
      </c>
      <c r="K291" s="169" t="s">
        <v>376</v>
      </c>
      <c r="L291" s="165" t="s">
        <v>38</v>
      </c>
      <c r="M291" s="165">
        <v>110</v>
      </c>
      <c r="N291" s="165">
        <v>112</v>
      </c>
      <c r="O291" s="168">
        <f t="shared" ref="O291:O293" si="54">N291/M291*100</f>
        <v>101.81818181818181</v>
      </c>
      <c r="P291" s="166"/>
      <c r="Q291" s="167"/>
      <c r="R291" s="352"/>
      <c r="S291" s="453"/>
    </row>
    <row r="292" spans="1:21" ht="69.75" customHeight="1" x14ac:dyDescent="0.35">
      <c r="A292" s="473"/>
      <c r="B292" s="459"/>
      <c r="C292" s="462"/>
      <c r="D292" s="158"/>
      <c r="E292" s="162"/>
      <c r="F292" s="162"/>
      <c r="G292" s="162"/>
      <c r="H292" s="168"/>
      <c r="I292" s="165"/>
      <c r="J292" s="165" t="s">
        <v>8</v>
      </c>
      <c r="K292" s="169" t="s">
        <v>370</v>
      </c>
      <c r="L292" s="165" t="s">
        <v>38</v>
      </c>
      <c r="M292" s="165">
        <v>232</v>
      </c>
      <c r="N292" s="165">
        <v>229</v>
      </c>
      <c r="O292" s="168">
        <f t="shared" si="54"/>
        <v>98.706896551724128</v>
      </c>
      <c r="P292" s="166"/>
      <c r="Q292" s="167"/>
      <c r="R292" s="352"/>
      <c r="S292" s="453"/>
    </row>
    <row r="293" spans="1:21" ht="57.75" customHeight="1" x14ac:dyDescent="0.35">
      <c r="A293" s="473"/>
      <c r="B293" s="459"/>
      <c r="C293" s="462"/>
      <c r="D293" s="158"/>
      <c r="E293" s="162"/>
      <c r="F293" s="162"/>
      <c r="G293" s="162"/>
      <c r="H293" s="168"/>
      <c r="I293" s="165"/>
      <c r="J293" s="165" t="s">
        <v>9</v>
      </c>
      <c r="K293" s="169" t="s">
        <v>381</v>
      </c>
      <c r="L293" s="165" t="s">
        <v>38</v>
      </c>
      <c r="M293" s="165">
        <v>28</v>
      </c>
      <c r="N293" s="165">
        <v>28</v>
      </c>
      <c r="O293" s="168">
        <f t="shared" si="54"/>
        <v>100</v>
      </c>
      <c r="P293" s="166"/>
      <c r="Q293" s="167"/>
      <c r="R293" s="352"/>
      <c r="S293" s="453"/>
    </row>
    <row r="294" spans="1:21" s="184" customFormat="1" ht="39.75" customHeight="1" x14ac:dyDescent="0.35">
      <c r="A294" s="473"/>
      <c r="B294" s="459"/>
      <c r="C294" s="463"/>
      <c r="D294" s="339" t="s">
        <v>6</v>
      </c>
      <c r="E294" s="340"/>
      <c r="F294" s="341"/>
      <c r="G294" s="342"/>
      <c r="H294" s="343"/>
      <c r="I294" s="343">
        <f>H291</f>
        <v>100</v>
      </c>
      <c r="J294" s="340"/>
      <c r="K294" s="339" t="s">
        <v>6</v>
      </c>
      <c r="L294" s="340"/>
      <c r="M294" s="344"/>
      <c r="N294" s="344"/>
      <c r="O294" s="343"/>
      <c r="P294" s="343">
        <f>(O291+O292+O293)/3</f>
        <v>100.17502612330198</v>
      </c>
      <c r="Q294" s="343">
        <f>(I294+P294)/2</f>
        <v>100.08751306165098</v>
      </c>
      <c r="R294" s="345" t="s">
        <v>31</v>
      </c>
      <c r="S294" s="453"/>
      <c r="T294" s="156"/>
      <c r="U294" s="346"/>
    </row>
    <row r="295" spans="1:21" ht="39" customHeight="1" x14ac:dyDescent="0.35">
      <c r="A295" s="473"/>
      <c r="B295" s="459"/>
      <c r="C295" s="460" t="s">
        <v>13</v>
      </c>
      <c r="D295" s="160" t="s">
        <v>91</v>
      </c>
      <c r="E295" s="162"/>
      <c r="F295" s="162"/>
      <c r="G295" s="162"/>
      <c r="H295" s="163"/>
      <c r="I295" s="163"/>
      <c r="J295" s="266" t="s">
        <v>13</v>
      </c>
      <c r="K295" s="160" t="s">
        <v>91</v>
      </c>
      <c r="L295" s="165"/>
      <c r="M295" s="171"/>
      <c r="N295" s="171"/>
      <c r="O295" s="163"/>
      <c r="P295" s="166"/>
      <c r="Q295" s="167"/>
      <c r="R295" s="351"/>
      <c r="S295" s="453"/>
    </row>
    <row r="296" spans="1:21" ht="69.75" x14ac:dyDescent="0.35">
      <c r="A296" s="473"/>
      <c r="B296" s="459"/>
      <c r="C296" s="462" t="s">
        <v>14</v>
      </c>
      <c r="D296" s="158" t="s">
        <v>89</v>
      </c>
      <c r="E296" s="162" t="s">
        <v>25</v>
      </c>
      <c r="F296" s="162">
        <v>95</v>
      </c>
      <c r="G296" s="162">
        <v>98</v>
      </c>
      <c r="H296" s="168">
        <v>100</v>
      </c>
      <c r="I296" s="165"/>
      <c r="J296" s="172" t="s">
        <v>14</v>
      </c>
      <c r="K296" s="169" t="s">
        <v>377</v>
      </c>
      <c r="L296" s="165" t="s">
        <v>38</v>
      </c>
      <c r="M296" s="165">
        <v>365</v>
      </c>
      <c r="N296" s="165">
        <v>364</v>
      </c>
      <c r="O296" s="168">
        <f t="shared" ref="O296:O298" si="55">N296/M296*100</f>
        <v>99.726027397260282</v>
      </c>
      <c r="P296" s="166"/>
      <c r="Q296" s="167"/>
      <c r="R296" s="352"/>
      <c r="S296" s="453"/>
    </row>
    <row r="297" spans="1:21" ht="69.75" x14ac:dyDescent="0.35">
      <c r="A297" s="473"/>
      <c r="B297" s="459"/>
      <c r="C297" s="462" t="s">
        <v>15</v>
      </c>
      <c r="D297" s="158" t="s">
        <v>92</v>
      </c>
      <c r="E297" s="162" t="s">
        <v>93</v>
      </c>
      <c r="F297" s="162">
        <v>35</v>
      </c>
      <c r="G297" s="162">
        <v>35</v>
      </c>
      <c r="H297" s="168">
        <v>100</v>
      </c>
      <c r="I297" s="165"/>
      <c r="J297" s="172" t="s">
        <v>15</v>
      </c>
      <c r="K297" s="169" t="s">
        <v>372</v>
      </c>
      <c r="L297" s="165" t="s">
        <v>38</v>
      </c>
      <c r="M297" s="165">
        <v>3</v>
      </c>
      <c r="N297" s="165">
        <v>3</v>
      </c>
      <c r="O297" s="168">
        <f t="shared" si="55"/>
        <v>100</v>
      </c>
      <c r="P297" s="166"/>
      <c r="Q297" s="167"/>
      <c r="R297" s="352"/>
      <c r="S297" s="453"/>
    </row>
    <row r="298" spans="1:21" x14ac:dyDescent="0.35">
      <c r="A298" s="473"/>
      <c r="B298" s="459"/>
      <c r="C298" s="462"/>
      <c r="D298" s="158"/>
      <c r="E298" s="162"/>
      <c r="F298" s="162"/>
      <c r="G298" s="162"/>
      <c r="H298" s="168"/>
      <c r="I298" s="165"/>
      <c r="J298" s="172" t="s">
        <v>39</v>
      </c>
      <c r="K298" s="169" t="s">
        <v>373</v>
      </c>
      <c r="L298" s="165" t="s">
        <v>38</v>
      </c>
      <c r="M298" s="165">
        <v>2</v>
      </c>
      <c r="N298" s="165">
        <v>2</v>
      </c>
      <c r="O298" s="168">
        <f t="shared" si="55"/>
        <v>100</v>
      </c>
      <c r="P298" s="166"/>
      <c r="Q298" s="167"/>
      <c r="R298" s="352"/>
      <c r="S298" s="453"/>
    </row>
    <row r="299" spans="1:21" s="184" customFormat="1" ht="54.75" customHeight="1" x14ac:dyDescent="0.35">
      <c r="A299" s="473"/>
      <c r="B299" s="459"/>
      <c r="C299" s="463"/>
      <c r="D299" s="339" t="s">
        <v>6</v>
      </c>
      <c r="E299" s="340"/>
      <c r="F299" s="341"/>
      <c r="G299" s="342"/>
      <c r="H299" s="343"/>
      <c r="I299" s="343">
        <f>(H296+H297)/2</f>
        <v>100</v>
      </c>
      <c r="J299" s="340"/>
      <c r="K299" s="339" t="s">
        <v>6</v>
      </c>
      <c r="L299" s="340"/>
      <c r="M299" s="344"/>
      <c r="N299" s="344"/>
      <c r="O299" s="343"/>
      <c r="P299" s="343">
        <f>(O298+O296+O297)/3</f>
        <v>99.908675799086765</v>
      </c>
      <c r="Q299" s="343">
        <f>(I299+P299)/2</f>
        <v>99.95433789954339</v>
      </c>
      <c r="R299" s="345" t="s">
        <v>31</v>
      </c>
      <c r="S299" s="453"/>
      <c r="T299" s="156"/>
      <c r="U299" s="346"/>
    </row>
    <row r="300" spans="1:21" ht="66" customHeight="1" x14ac:dyDescent="0.35">
      <c r="A300" s="473"/>
      <c r="B300" s="459"/>
      <c r="C300" s="460" t="s">
        <v>28</v>
      </c>
      <c r="D300" s="160" t="s">
        <v>483</v>
      </c>
      <c r="E300" s="162"/>
      <c r="F300" s="162"/>
      <c r="G300" s="162"/>
      <c r="H300" s="163"/>
      <c r="I300" s="163"/>
      <c r="J300" s="266" t="s">
        <v>28</v>
      </c>
      <c r="K300" s="160" t="str">
        <f>D300</f>
        <v>Предоставление консультационных и методических услуг</v>
      </c>
      <c r="L300" s="165"/>
      <c r="M300" s="173"/>
      <c r="N300" s="173"/>
      <c r="O300" s="163"/>
      <c r="P300" s="166"/>
      <c r="Q300" s="167"/>
      <c r="R300" s="351"/>
      <c r="S300" s="453"/>
    </row>
    <row r="301" spans="1:21" ht="66" customHeight="1" x14ac:dyDescent="0.35">
      <c r="A301" s="473"/>
      <c r="B301" s="459"/>
      <c r="C301" s="462" t="s">
        <v>29</v>
      </c>
      <c r="D301" s="158" t="s">
        <v>383</v>
      </c>
      <c r="E301" s="162" t="s">
        <v>38</v>
      </c>
      <c r="F301" s="162">
        <v>50</v>
      </c>
      <c r="G301" s="162">
        <v>54</v>
      </c>
      <c r="H301" s="168">
        <v>100</v>
      </c>
      <c r="I301" s="165"/>
      <c r="J301" s="172" t="s">
        <v>29</v>
      </c>
      <c r="K301" s="169" t="s">
        <v>94</v>
      </c>
      <c r="L301" s="165" t="s">
        <v>36</v>
      </c>
      <c r="M301" s="165">
        <v>100</v>
      </c>
      <c r="N301" s="366">
        <v>165</v>
      </c>
      <c r="O301" s="168">
        <v>110</v>
      </c>
      <c r="P301" s="166"/>
      <c r="Q301" s="167"/>
      <c r="R301" s="352"/>
      <c r="S301" s="453"/>
    </row>
    <row r="302" spans="1:21" s="184" customFormat="1" ht="39" customHeight="1" x14ac:dyDescent="0.35">
      <c r="A302" s="473"/>
      <c r="B302" s="459"/>
      <c r="C302" s="464"/>
      <c r="D302" s="178" t="s">
        <v>6</v>
      </c>
      <c r="E302" s="177"/>
      <c r="F302" s="179"/>
      <c r="G302" s="179"/>
      <c r="H302" s="180"/>
      <c r="I302" s="180">
        <f>H301</f>
        <v>100</v>
      </c>
      <c r="J302" s="181"/>
      <c r="K302" s="178" t="s">
        <v>6</v>
      </c>
      <c r="L302" s="179"/>
      <c r="M302" s="182"/>
      <c r="N302" s="182"/>
      <c r="O302" s="180"/>
      <c r="P302" s="180">
        <f>O301</f>
        <v>110</v>
      </c>
      <c r="Q302" s="180">
        <f>(I302+P302)/2</f>
        <v>105</v>
      </c>
      <c r="R302" s="364" t="s">
        <v>31</v>
      </c>
      <c r="S302" s="453"/>
      <c r="T302" s="156"/>
    </row>
    <row r="303" spans="1:21" ht="67.5" customHeight="1" x14ac:dyDescent="0.35">
      <c r="A303" s="473">
        <v>28</v>
      </c>
      <c r="B303" s="459" t="s">
        <v>121</v>
      </c>
      <c r="C303" s="460" t="s">
        <v>12</v>
      </c>
      <c r="D303" s="160" t="s">
        <v>88</v>
      </c>
      <c r="E303" s="266"/>
      <c r="F303" s="266"/>
      <c r="G303" s="266"/>
      <c r="H303" s="163"/>
      <c r="I303" s="163"/>
      <c r="J303" s="164" t="s">
        <v>12</v>
      </c>
      <c r="K303" s="160" t="s">
        <v>88</v>
      </c>
      <c r="L303" s="165"/>
      <c r="M303" s="165"/>
      <c r="N303" s="165"/>
      <c r="O303" s="163"/>
      <c r="P303" s="166"/>
      <c r="Q303" s="167"/>
      <c r="R303" s="351"/>
      <c r="S303" s="453" t="s">
        <v>459</v>
      </c>
    </row>
    <row r="304" spans="1:21" ht="69.75" x14ac:dyDescent="0.35">
      <c r="A304" s="473"/>
      <c r="B304" s="459"/>
      <c r="C304" s="462" t="s">
        <v>7</v>
      </c>
      <c r="D304" s="158" t="s">
        <v>89</v>
      </c>
      <c r="E304" s="162" t="s">
        <v>25</v>
      </c>
      <c r="F304" s="162">
        <v>95</v>
      </c>
      <c r="G304" s="162">
        <v>100</v>
      </c>
      <c r="H304" s="168">
        <v>100</v>
      </c>
      <c r="I304" s="165"/>
      <c r="J304" s="165" t="s">
        <v>7</v>
      </c>
      <c r="K304" s="169" t="s">
        <v>376</v>
      </c>
      <c r="L304" s="165" t="s">
        <v>38</v>
      </c>
      <c r="M304" s="165">
        <v>55</v>
      </c>
      <c r="N304" s="165">
        <v>55</v>
      </c>
      <c r="O304" s="168">
        <f t="shared" ref="O304:O306" si="56">N304/M304*100</f>
        <v>100</v>
      </c>
      <c r="P304" s="166"/>
      <c r="Q304" s="167"/>
      <c r="R304" s="352"/>
      <c r="S304" s="453"/>
    </row>
    <row r="305" spans="1:21" ht="69.75" x14ac:dyDescent="0.35">
      <c r="A305" s="473"/>
      <c r="B305" s="459"/>
      <c r="C305" s="462"/>
      <c r="D305" s="158"/>
      <c r="E305" s="162"/>
      <c r="F305" s="162"/>
      <c r="G305" s="162"/>
      <c r="H305" s="168"/>
      <c r="I305" s="165"/>
      <c r="J305" s="165" t="s">
        <v>8</v>
      </c>
      <c r="K305" s="169" t="s">
        <v>370</v>
      </c>
      <c r="L305" s="165" t="s">
        <v>38</v>
      </c>
      <c r="M305" s="165">
        <v>215</v>
      </c>
      <c r="N305" s="165">
        <v>206</v>
      </c>
      <c r="O305" s="168">
        <f t="shared" si="56"/>
        <v>95.813953488372093</v>
      </c>
      <c r="P305" s="166"/>
      <c r="Q305" s="167"/>
      <c r="R305" s="352"/>
      <c r="S305" s="453"/>
    </row>
    <row r="306" spans="1:21" x14ac:dyDescent="0.35">
      <c r="A306" s="473"/>
      <c r="B306" s="459"/>
      <c r="C306" s="462"/>
      <c r="D306" s="158"/>
      <c r="E306" s="162"/>
      <c r="F306" s="162"/>
      <c r="G306" s="162"/>
      <c r="H306" s="168"/>
      <c r="I306" s="165"/>
      <c r="J306" s="165" t="s">
        <v>9</v>
      </c>
      <c r="K306" s="169" t="s">
        <v>381</v>
      </c>
      <c r="L306" s="165" t="s">
        <v>38</v>
      </c>
      <c r="M306" s="165">
        <v>17</v>
      </c>
      <c r="N306" s="165">
        <v>17</v>
      </c>
      <c r="O306" s="168">
        <f t="shared" si="56"/>
        <v>100</v>
      </c>
      <c r="P306" s="166"/>
      <c r="Q306" s="167"/>
      <c r="R306" s="352"/>
      <c r="S306" s="453"/>
    </row>
    <row r="307" spans="1:21" s="184" customFormat="1" ht="39.75" customHeight="1" x14ac:dyDescent="0.35">
      <c r="A307" s="473"/>
      <c r="B307" s="459"/>
      <c r="C307" s="463"/>
      <c r="D307" s="339" t="s">
        <v>6</v>
      </c>
      <c r="E307" s="340"/>
      <c r="F307" s="341"/>
      <c r="G307" s="342"/>
      <c r="H307" s="343"/>
      <c r="I307" s="343">
        <f>H304</f>
        <v>100</v>
      </c>
      <c r="J307" s="340"/>
      <c r="K307" s="339" t="s">
        <v>6</v>
      </c>
      <c r="L307" s="340"/>
      <c r="M307" s="344"/>
      <c r="N307" s="344"/>
      <c r="O307" s="343"/>
      <c r="P307" s="343">
        <f>(O304+O305+O306)/3</f>
        <v>98.604651162790688</v>
      </c>
      <c r="Q307" s="343">
        <f>(I307+P307)/2</f>
        <v>99.302325581395337</v>
      </c>
      <c r="R307" s="345" t="s">
        <v>459</v>
      </c>
      <c r="S307" s="453"/>
      <c r="T307" s="156"/>
      <c r="U307" s="346"/>
    </row>
    <row r="308" spans="1:21" ht="42" customHeight="1" x14ac:dyDescent="0.35">
      <c r="A308" s="473"/>
      <c r="B308" s="459"/>
      <c r="C308" s="460" t="s">
        <v>13</v>
      </c>
      <c r="D308" s="160" t="s">
        <v>91</v>
      </c>
      <c r="E308" s="162"/>
      <c r="F308" s="162"/>
      <c r="G308" s="162"/>
      <c r="H308" s="163"/>
      <c r="I308" s="163"/>
      <c r="J308" s="266" t="s">
        <v>13</v>
      </c>
      <c r="K308" s="160" t="s">
        <v>91</v>
      </c>
      <c r="L308" s="165"/>
      <c r="M308" s="171"/>
      <c r="N308" s="171"/>
      <c r="O308" s="163"/>
      <c r="P308" s="166"/>
      <c r="Q308" s="167"/>
      <c r="R308" s="351"/>
      <c r="S308" s="453"/>
    </row>
    <row r="309" spans="1:21" ht="69.75" x14ac:dyDescent="0.35">
      <c r="A309" s="473"/>
      <c r="B309" s="459"/>
      <c r="C309" s="462" t="s">
        <v>14</v>
      </c>
      <c r="D309" s="158" t="s">
        <v>89</v>
      </c>
      <c r="E309" s="162" t="s">
        <v>25</v>
      </c>
      <c r="F309" s="162">
        <v>95</v>
      </c>
      <c r="G309" s="162">
        <v>100</v>
      </c>
      <c r="H309" s="168">
        <v>100</v>
      </c>
      <c r="I309" s="165"/>
      <c r="J309" s="172" t="s">
        <v>14</v>
      </c>
      <c r="K309" s="169" t="s">
        <v>385</v>
      </c>
      <c r="L309" s="165" t="s">
        <v>38</v>
      </c>
      <c r="M309" s="165">
        <v>287</v>
      </c>
      <c r="N309" s="165">
        <v>278</v>
      </c>
      <c r="O309" s="168">
        <f t="shared" ref="O309" si="57">N309/M309*100</f>
        <v>96.864111498257842</v>
      </c>
      <c r="P309" s="166"/>
      <c r="Q309" s="167"/>
      <c r="R309" s="352"/>
      <c r="S309" s="453"/>
    </row>
    <row r="310" spans="1:21" ht="69.75" x14ac:dyDescent="0.35">
      <c r="A310" s="473"/>
      <c r="B310" s="459"/>
      <c r="C310" s="462" t="s">
        <v>15</v>
      </c>
      <c r="D310" s="158" t="s">
        <v>92</v>
      </c>
      <c r="E310" s="162" t="s">
        <v>93</v>
      </c>
      <c r="F310" s="162">
        <v>35</v>
      </c>
      <c r="G310" s="162">
        <v>27.7</v>
      </c>
      <c r="H310" s="168">
        <v>100</v>
      </c>
      <c r="I310" s="165"/>
      <c r="J310" s="172"/>
      <c r="K310" s="169"/>
      <c r="L310" s="165"/>
      <c r="M310" s="165"/>
      <c r="N310" s="165"/>
      <c r="O310" s="168"/>
      <c r="P310" s="166"/>
      <c r="Q310" s="167"/>
      <c r="R310" s="352"/>
      <c r="S310" s="453"/>
    </row>
    <row r="311" spans="1:21" s="184" customFormat="1" ht="41.25" customHeight="1" x14ac:dyDescent="0.35">
      <c r="A311" s="473"/>
      <c r="B311" s="459"/>
      <c r="C311" s="464"/>
      <c r="D311" s="178" t="s">
        <v>6</v>
      </c>
      <c r="E311" s="177"/>
      <c r="F311" s="179"/>
      <c r="G311" s="179"/>
      <c r="H311" s="180"/>
      <c r="I311" s="343">
        <f>(H309+H310)/2</f>
        <v>100</v>
      </c>
      <c r="J311" s="181"/>
      <c r="K311" s="178" t="s">
        <v>6</v>
      </c>
      <c r="L311" s="179"/>
      <c r="M311" s="182"/>
      <c r="N311" s="182"/>
      <c r="O311" s="180"/>
      <c r="P311" s="180">
        <f>O309</f>
        <v>96.864111498257842</v>
      </c>
      <c r="Q311" s="180">
        <f>(I311+P311)/2</f>
        <v>98.432055749128921</v>
      </c>
      <c r="R311" s="345" t="s">
        <v>459</v>
      </c>
      <c r="S311" s="453"/>
      <c r="T311" s="156"/>
    </row>
    <row r="312" spans="1:21" ht="72.75" customHeight="1" x14ac:dyDescent="0.35">
      <c r="A312" s="473">
        <v>29</v>
      </c>
      <c r="B312" s="459" t="s">
        <v>122</v>
      </c>
      <c r="C312" s="460" t="s">
        <v>12</v>
      </c>
      <c r="D312" s="160" t="s">
        <v>88</v>
      </c>
      <c r="E312" s="266"/>
      <c r="F312" s="266"/>
      <c r="G312" s="266"/>
      <c r="H312" s="163"/>
      <c r="I312" s="163"/>
      <c r="J312" s="164" t="s">
        <v>12</v>
      </c>
      <c r="K312" s="160" t="s">
        <v>88</v>
      </c>
      <c r="L312" s="165"/>
      <c r="M312" s="165"/>
      <c r="N312" s="165"/>
      <c r="O312" s="163"/>
      <c r="P312" s="166"/>
      <c r="Q312" s="167"/>
      <c r="R312" s="353"/>
      <c r="S312" s="453" t="s">
        <v>459</v>
      </c>
    </row>
    <row r="313" spans="1:21" ht="69.75" x14ac:dyDescent="0.35">
      <c r="A313" s="473"/>
      <c r="B313" s="459"/>
      <c r="C313" s="462" t="s">
        <v>7</v>
      </c>
      <c r="D313" s="158" t="s">
        <v>89</v>
      </c>
      <c r="E313" s="162" t="s">
        <v>25</v>
      </c>
      <c r="F313" s="162">
        <v>95</v>
      </c>
      <c r="G313" s="162">
        <v>96.8</v>
      </c>
      <c r="H313" s="168">
        <v>100</v>
      </c>
      <c r="I313" s="165"/>
      <c r="J313" s="165" t="s">
        <v>7</v>
      </c>
      <c r="K313" s="169" t="s">
        <v>376</v>
      </c>
      <c r="L313" s="165" t="s">
        <v>38</v>
      </c>
      <c r="M313" s="165">
        <v>71</v>
      </c>
      <c r="N313" s="165">
        <v>70</v>
      </c>
      <c r="O313" s="168">
        <f t="shared" ref="O313:O316" si="58">N313/M313*100</f>
        <v>98.591549295774655</v>
      </c>
      <c r="P313" s="166"/>
      <c r="Q313" s="167"/>
      <c r="R313" s="352"/>
      <c r="S313" s="453"/>
    </row>
    <row r="314" spans="1:21" ht="69.75" x14ac:dyDescent="0.35">
      <c r="A314" s="473"/>
      <c r="B314" s="459"/>
      <c r="C314" s="462"/>
      <c r="D314" s="158"/>
      <c r="E314" s="162"/>
      <c r="F314" s="162"/>
      <c r="G314" s="162"/>
      <c r="H314" s="168"/>
      <c r="I314" s="165"/>
      <c r="J314" s="165" t="s">
        <v>8</v>
      </c>
      <c r="K314" s="169" t="s">
        <v>370</v>
      </c>
      <c r="L314" s="165" t="s">
        <v>38</v>
      </c>
      <c r="M314" s="165">
        <v>218</v>
      </c>
      <c r="N314" s="165">
        <v>211</v>
      </c>
      <c r="O314" s="168">
        <f t="shared" si="58"/>
        <v>96.788990825688074</v>
      </c>
      <c r="P314" s="166"/>
      <c r="Q314" s="167"/>
      <c r="R314" s="352"/>
      <c r="S314" s="453"/>
    </row>
    <row r="315" spans="1:21" x14ac:dyDescent="0.35">
      <c r="A315" s="473"/>
      <c r="B315" s="459"/>
      <c r="C315" s="462"/>
      <c r="D315" s="158"/>
      <c r="E315" s="162"/>
      <c r="F315" s="162"/>
      <c r="G315" s="162"/>
      <c r="H315" s="168"/>
      <c r="I315" s="165"/>
      <c r="J315" s="165" t="s">
        <v>9</v>
      </c>
      <c r="K315" s="169" t="s">
        <v>598</v>
      </c>
      <c r="L315" s="165" t="s">
        <v>38</v>
      </c>
      <c r="M315" s="165">
        <v>1</v>
      </c>
      <c r="N315" s="165">
        <v>1</v>
      </c>
      <c r="O315" s="168">
        <f t="shared" si="58"/>
        <v>100</v>
      </c>
      <c r="P315" s="166"/>
      <c r="Q315" s="167"/>
      <c r="R315" s="352"/>
      <c r="S315" s="453"/>
    </row>
    <row r="316" spans="1:21" x14ac:dyDescent="0.35">
      <c r="A316" s="473"/>
      <c r="B316" s="459"/>
      <c r="C316" s="462"/>
      <c r="D316" s="158"/>
      <c r="E316" s="162"/>
      <c r="F316" s="162"/>
      <c r="G316" s="162"/>
      <c r="H316" s="168"/>
      <c r="I316" s="165"/>
      <c r="J316" s="165" t="s">
        <v>10</v>
      </c>
      <c r="K316" s="169" t="s">
        <v>381</v>
      </c>
      <c r="L316" s="165" t="s">
        <v>38</v>
      </c>
      <c r="M316" s="165">
        <v>11</v>
      </c>
      <c r="N316" s="165">
        <v>11</v>
      </c>
      <c r="O316" s="168">
        <f t="shared" si="58"/>
        <v>100</v>
      </c>
      <c r="P316" s="166"/>
      <c r="Q316" s="167"/>
      <c r="R316" s="352"/>
      <c r="S316" s="453"/>
    </row>
    <row r="317" spans="1:21" s="184" customFormat="1" ht="39.75" customHeight="1" x14ac:dyDescent="0.35">
      <c r="A317" s="473"/>
      <c r="B317" s="459"/>
      <c r="C317" s="463"/>
      <c r="D317" s="339" t="s">
        <v>6</v>
      </c>
      <c r="E317" s="340"/>
      <c r="F317" s="341"/>
      <c r="G317" s="342"/>
      <c r="H317" s="343"/>
      <c r="I317" s="343">
        <f>H313</f>
        <v>100</v>
      </c>
      <c r="J317" s="340"/>
      <c r="K317" s="339" t="s">
        <v>6</v>
      </c>
      <c r="L317" s="340"/>
      <c r="M317" s="344"/>
      <c r="N317" s="344"/>
      <c r="O317" s="343"/>
      <c r="P317" s="343">
        <f>(O316+O313+O314+O315)/4</f>
        <v>98.845135030365682</v>
      </c>
      <c r="Q317" s="343">
        <f>(I317+P317)/2</f>
        <v>99.422567515182834</v>
      </c>
      <c r="R317" s="345" t="s">
        <v>459</v>
      </c>
      <c r="S317" s="453"/>
      <c r="T317" s="156"/>
      <c r="U317" s="346"/>
    </row>
    <row r="318" spans="1:21" ht="42" customHeight="1" x14ac:dyDescent="0.35">
      <c r="A318" s="473"/>
      <c r="B318" s="459"/>
      <c r="C318" s="460" t="s">
        <v>13</v>
      </c>
      <c r="D318" s="160" t="s">
        <v>91</v>
      </c>
      <c r="E318" s="162"/>
      <c r="F318" s="162"/>
      <c r="G318" s="162"/>
      <c r="H318" s="163"/>
      <c r="I318" s="163"/>
      <c r="J318" s="266" t="s">
        <v>13</v>
      </c>
      <c r="K318" s="160" t="s">
        <v>91</v>
      </c>
      <c r="L318" s="165"/>
      <c r="M318" s="171"/>
      <c r="N318" s="171"/>
      <c r="O318" s="163"/>
      <c r="P318" s="166"/>
      <c r="Q318" s="167"/>
      <c r="R318" s="351"/>
      <c r="S318" s="453"/>
    </row>
    <row r="319" spans="1:21" ht="69.75" x14ac:dyDescent="0.35">
      <c r="A319" s="473"/>
      <c r="B319" s="459"/>
      <c r="C319" s="462" t="s">
        <v>14</v>
      </c>
      <c r="D319" s="158" t="s">
        <v>89</v>
      </c>
      <c r="E319" s="162" t="s">
        <v>25</v>
      </c>
      <c r="F319" s="162">
        <v>95</v>
      </c>
      <c r="G319" s="162">
        <v>96</v>
      </c>
      <c r="H319" s="168">
        <v>100</v>
      </c>
      <c r="I319" s="165"/>
      <c r="J319" s="172" t="s">
        <v>14</v>
      </c>
      <c r="K319" s="169" t="s">
        <v>380</v>
      </c>
      <c r="L319" s="165" t="s">
        <v>38</v>
      </c>
      <c r="M319" s="165">
        <v>297</v>
      </c>
      <c r="N319" s="165">
        <v>289</v>
      </c>
      <c r="O319" s="168">
        <f t="shared" ref="O319:O321" si="59">N319/M319*100</f>
        <v>97.306397306397301</v>
      </c>
      <c r="P319" s="166"/>
      <c r="Q319" s="167"/>
      <c r="R319" s="352"/>
      <c r="S319" s="453"/>
    </row>
    <row r="320" spans="1:21" ht="69.75" x14ac:dyDescent="0.35">
      <c r="A320" s="473"/>
      <c r="B320" s="459"/>
      <c r="C320" s="462" t="s">
        <v>15</v>
      </c>
      <c r="D320" s="158" t="s">
        <v>92</v>
      </c>
      <c r="E320" s="162" t="s">
        <v>93</v>
      </c>
      <c r="F320" s="162">
        <v>35</v>
      </c>
      <c r="G320" s="162">
        <v>29</v>
      </c>
      <c r="H320" s="168">
        <v>100</v>
      </c>
      <c r="I320" s="165"/>
      <c r="J320" s="172" t="s">
        <v>15</v>
      </c>
      <c r="K320" s="169" t="s">
        <v>372</v>
      </c>
      <c r="L320" s="165" t="s">
        <v>38</v>
      </c>
      <c r="M320" s="165">
        <v>2</v>
      </c>
      <c r="N320" s="165">
        <v>2</v>
      </c>
      <c r="O320" s="168">
        <f t="shared" si="59"/>
        <v>100</v>
      </c>
      <c r="P320" s="166"/>
      <c r="Q320" s="167"/>
      <c r="R320" s="352"/>
      <c r="S320" s="453"/>
    </row>
    <row r="321" spans="1:21" x14ac:dyDescent="0.35">
      <c r="A321" s="473"/>
      <c r="B321" s="459"/>
      <c r="C321" s="462"/>
      <c r="D321" s="158"/>
      <c r="E321" s="162"/>
      <c r="F321" s="162"/>
      <c r="G321" s="162"/>
      <c r="H321" s="168"/>
      <c r="I321" s="165"/>
      <c r="J321" s="172" t="s">
        <v>39</v>
      </c>
      <c r="K321" s="169" t="s">
        <v>373</v>
      </c>
      <c r="L321" s="165" t="s">
        <v>38</v>
      </c>
      <c r="M321" s="165">
        <v>2</v>
      </c>
      <c r="N321" s="165">
        <v>2</v>
      </c>
      <c r="O321" s="168">
        <f t="shared" si="59"/>
        <v>100</v>
      </c>
      <c r="P321" s="166"/>
      <c r="Q321" s="167"/>
      <c r="R321" s="352"/>
      <c r="S321" s="453"/>
    </row>
    <row r="322" spans="1:21" s="184" customFormat="1" ht="54.75" customHeight="1" x14ac:dyDescent="0.35">
      <c r="A322" s="473"/>
      <c r="B322" s="459"/>
      <c r="C322" s="463"/>
      <c r="D322" s="339" t="s">
        <v>6</v>
      </c>
      <c r="E322" s="340"/>
      <c r="F322" s="341"/>
      <c r="G322" s="342"/>
      <c r="H322" s="343"/>
      <c r="I322" s="343">
        <f>(H319+H320)/2</f>
        <v>100</v>
      </c>
      <c r="J322" s="340"/>
      <c r="K322" s="339" t="s">
        <v>6</v>
      </c>
      <c r="L322" s="340"/>
      <c r="M322" s="344"/>
      <c r="N322" s="344"/>
      <c r="O322" s="343"/>
      <c r="P322" s="343">
        <f>(O321+O319+O320)/3</f>
        <v>99.102132435465762</v>
      </c>
      <c r="Q322" s="343">
        <f>(I322+P322)/2</f>
        <v>99.551066217732881</v>
      </c>
      <c r="R322" s="345" t="s">
        <v>459</v>
      </c>
      <c r="S322" s="453"/>
      <c r="T322" s="156"/>
      <c r="U322" s="346"/>
    </row>
    <row r="323" spans="1:21" ht="75" customHeight="1" x14ac:dyDescent="0.35">
      <c r="A323" s="473">
        <v>30</v>
      </c>
      <c r="B323" s="459" t="s">
        <v>123</v>
      </c>
      <c r="C323" s="460" t="s">
        <v>12</v>
      </c>
      <c r="D323" s="160" t="s">
        <v>88</v>
      </c>
      <c r="E323" s="266"/>
      <c r="F323" s="266"/>
      <c r="G323" s="266"/>
      <c r="H323" s="163"/>
      <c r="I323" s="163"/>
      <c r="J323" s="164" t="s">
        <v>12</v>
      </c>
      <c r="K323" s="160" t="s">
        <v>88</v>
      </c>
      <c r="L323" s="165"/>
      <c r="M323" s="165"/>
      <c r="N323" s="165"/>
      <c r="O323" s="163"/>
      <c r="P323" s="166"/>
      <c r="Q323" s="167"/>
      <c r="R323" s="351"/>
      <c r="S323" s="453" t="s">
        <v>459</v>
      </c>
    </row>
    <row r="324" spans="1:21" ht="69.75" x14ac:dyDescent="0.35">
      <c r="A324" s="473"/>
      <c r="B324" s="459"/>
      <c r="C324" s="462" t="s">
        <v>7</v>
      </c>
      <c r="D324" s="158" t="s">
        <v>89</v>
      </c>
      <c r="E324" s="162" t="s">
        <v>25</v>
      </c>
      <c r="F324" s="162">
        <v>95</v>
      </c>
      <c r="G324" s="162">
        <v>100</v>
      </c>
      <c r="H324" s="168">
        <v>100</v>
      </c>
      <c r="I324" s="165"/>
      <c r="J324" s="165" t="s">
        <v>7</v>
      </c>
      <c r="K324" s="169" t="s">
        <v>376</v>
      </c>
      <c r="L324" s="165" t="s">
        <v>38</v>
      </c>
      <c r="M324" s="165">
        <v>131</v>
      </c>
      <c r="N324" s="165">
        <v>128</v>
      </c>
      <c r="O324" s="168">
        <f t="shared" ref="O324:O326" si="60">N324/M324*100</f>
        <v>97.70992366412213</v>
      </c>
      <c r="P324" s="166"/>
      <c r="Q324" s="167"/>
      <c r="R324" s="352"/>
      <c r="S324" s="453"/>
    </row>
    <row r="325" spans="1:21" ht="69.75" x14ac:dyDescent="0.35">
      <c r="A325" s="473"/>
      <c r="B325" s="459"/>
      <c r="C325" s="462"/>
      <c r="D325" s="158"/>
      <c r="E325" s="162"/>
      <c r="F325" s="162"/>
      <c r="G325" s="162"/>
      <c r="H325" s="168"/>
      <c r="I325" s="165"/>
      <c r="J325" s="165" t="s">
        <v>8</v>
      </c>
      <c r="K325" s="169" t="s">
        <v>370</v>
      </c>
      <c r="L325" s="165" t="s">
        <v>38</v>
      </c>
      <c r="M325" s="165">
        <v>321</v>
      </c>
      <c r="N325" s="165">
        <v>320</v>
      </c>
      <c r="O325" s="168">
        <f t="shared" si="60"/>
        <v>99.688473520249218</v>
      </c>
      <c r="P325" s="166"/>
      <c r="Q325" s="167"/>
      <c r="R325" s="352"/>
      <c r="S325" s="453"/>
    </row>
    <row r="326" spans="1:21" x14ac:dyDescent="0.35">
      <c r="A326" s="473"/>
      <c r="B326" s="459"/>
      <c r="C326" s="462"/>
      <c r="D326" s="158"/>
      <c r="E326" s="162"/>
      <c r="F326" s="162"/>
      <c r="G326" s="162"/>
      <c r="H326" s="168"/>
      <c r="I326" s="165"/>
      <c r="J326" s="165" t="s">
        <v>9</v>
      </c>
      <c r="K326" s="169" t="s">
        <v>381</v>
      </c>
      <c r="L326" s="165" t="s">
        <v>38</v>
      </c>
      <c r="M326" s="165">
        <v>49</v>
      </c>
      <c r="N326" s="165">
        <v>49</v>
      </c>
      <c r="O326" s="168">
        <f t="shared" si="60"/>
        <v>100</v>
      </c>
      <c r="P326" s="166"/>
      <c r="Q326" s="167"/>
      <c r="R326" s="352"/>
      <c r="S326" s="453"/>
    </row>
    <row r="327" spans="1:21" s="184" customFormat="1" ht="54.75" customHeight="1" x14ac:dyDescent="0.35">
      <c r="A327" s="473"/>
      <c r="B327" s="459"/>
      <c r="C327" s="463"/>
      <c r="D327" s="339" t="s">
        <v>6</v>
      </c>
      <c r="E327" s="340"/>
      <c r="F327" s="341"/>
      <c r="G327" s="342"/>
      <c r="H327" s="343"/>
      <c r="I327" s="343">
        <f>H324</f>
        <v>100</v>
      </c>
      <c r="J327" s="340"/>
      <c r="K327" s="339" t="s">
        <v>6</v>
      </c>
      <c r="L327" s="340"/>
      <c r="M327" s="344"/>
      <c r="N327" s="344"/>
      <c r="O327" s="343"/>
      <c r="P327" s="343">
        <f>(O326+O324+O325)/3</f>
        <v>99.132799061457106</v>
      </c>
      <c r="Q327" s="343">
        <f>(I327+P327)/2</f>
        <v>99.566399530728546</v>
      </c>
      <c r="R327" s="345" t="s">
        <v>459</v>
      </c>
      <c r="S327" s="453"/>
      <c r="T327" s="156"/>
      <c r="U327" s="346"/>
    </row>
    <row r="328" spans="1:21" ht="36.75" customHeight="1" x14ac:dyDescent="0.35">
      <c r="A328" s="473"/>
      <c r="B328" s="459"/>
      <c r="C328" s="460" t="s">
        <v>13</v>
      </c>
      <c r="D328" s="160" t="s">
        <v>91</v>
      </c>
      <c r="E328" s="162"/>
      <c r="F328" s="162"/>
      <c r="G328" s="162"/>
      <c r="H328" s="163"/>
      <c r="I328" s="163"/>
      <c r="J328" s="266" t="s">
        <v>13</v>
      </c>
      <c r="K328" s="160" t="s">
        <v>91</v>
      </c>
      <c r="L328" s="165"/>
      <c r="M328" s="171"/>
      <c r="N328" s="171"/>
      <c r="O328" s="163"/>
      <c r="P328" s="166"/>
      <c r="Q328" s="167"/>
      <c r="R328" s="351"/>
      <c r="S328" s="453"/>
    </row>
    <row r="329" spans="1:21" ht="62.25" customHeight="1" x14ac:dyDescent="0.35">
      <c r="A329" s="473"/>
      <c r="B329" s="459"/>
      <c r="C329" s="462" t="s">
        <v>14</v>
      </c>
      <c r="D329" s="158" t="s">
        <v>89</v>
      </c>
      <c r="E329" s="162" t="s">
        <v>25</v>
      </c>
      <c r="F329" s="162">
        <v>95</v>
      </c>
      <c r="G329" s="162">
        <v>100</v>
      </c>
      <c r="H329" s="168">
        <v>100</v>
      </c>
      <c r="I329" s="165"/>
      <c r="J329" s="172" t="s">
        <v>14</v>
      </c>
      <c r="K329" s="169" t="s">
        <v>380</v>
      </c>
      <c r="L329" s="165" t="s">
        <v>38</v>
      </c>
      <c r="M329" s="165">
        <v>475</v>
      </c>
      <c r="N329" s="165">
        <v>471</v>
      </c>
      <c r="O329" s="168">
        <f t="shared" ref="O329" si="61">N329/M329*100</f>
        <v>99.157894736842096</v>
      </c>
      <c r="P329" s="166"/>
      <c r="Q329" s="167"/>
      <c r="R329" s="352"/>
      <c r="S329" s="453"/>
    </row>
    <row r="330" spans="1:21" ht="77.25" customHeight="1" x14ac:dyDescent="0.35">
      <c r="A330" s="473"/>
      <c r="B330" s="459"/>
      <c r="C330" s="462" t="s">
        <v>15</v>
      </c>
      <c r="D330" s="158" t="s">
        <v>92</v>
      </c>
      <c r="E330" s="162" t="s">
        <v>93</v>
      </c>
      <c r="F330" s="162">
        <v>35</v>
      </c>
      <c r="G330" s="162">
        <v>26.6</v>
      </c>
      <c r="H330" s="168">
        <v>100</v>
      </c>
      <c r="I330" s="165"/>
      <c r="J330" s="172" t="s">
        <v>15</v>
      </c>
      <c r="K330" s="169" t="s">
        <v>373</v>
      </c>
      <c r="L330" s="165" t="s">
        <v>38</v>
      </c>
      <c r="M330" s="165">
        <v>9</v>
      </c>
      <c r="N330" s="165">
        <v>9</v>
      </c>
      <c r="O330" s="168">
        <v>100</v>
      </c>
      <c r="P330" s="166"/>
      <c r="Q330" s="167"/>
      <c r="R330" s="352"/>
      <c r="S330" s="453"/>
    </row>
    <row r="331" spans="1:21" ht="77.25" customHeight="1" x14ac:dyDescent="0.35">
      <c r="A331" s="473"/>
      <c r="B331" s="459"/>
      <c r="C331" s="462"/>
      <c r="D331" s="158"/>
      <c r="E331" s="162"/>
      <c r="F331" s="162"/>
      <c r="G331" s="162"/>
      <c r="H331" s="168"/>
      <c r="I331" s="165"/>
      <c r="J331" s="172" t="s">
        <v>39</v>
      </c>
      <c r="K331" s="169" t="s">
        <v>384</v>
      </c>
      <c r="L331" s="165" t="s">
        <v>38</v>
      </c>
      <c r="M331" s="165">
        <v>17</v>
      </c>
      <c r="N331" s="165">
        <v>17</v>
      </c>
      <c r="O331" s="168">
        <f t="shared" ref="O331" si="62">N331/M331*100</f>
        <v>100</v>
      </c>
      <c r="P331" s="166"/>
      <c r="Q331" s="167"/>
      <c r="R331" s="352"/>
      <c r="S331" s="453"/>
    </row>
    <row r="332" spans="1:21" s="184" customFormat="1" ht="39" customHeight="1" x14ac:dyDescent="0.35">
      <c r="A332" s="473"/>
      <c r="B332" s="459"/>
      <c r="C332" s="464"/>
      <c r="D332" s="178" t="s">
        <v>6</v>
      </c>
      <c r="E332" s="177"/>
      <c r="F332" s="179"/>
      <c r="G332" s="179"/>
      <c r="H332" s="180"/>
      <c r="I332" s="343">
        <f>(H329+H330)/2</f>
        <v>100</v>
      </c>
      <c r="J332" s="181"/>
      <c r="K332" s="178" t="s">
        <v>6</v>
      </c>
      <c r="L332" s="179"/>
      <c r="M332" s="182"/>
      <c r="N332" s="182"/>
      <c r="O332" s="180"/>
      <c r="P332" s="343">
        <f>(O329+O330+O331)/3</f>
        <v>99.719298245614027</v>
      </c>
      <c r="Q332" s="180">
        <f>(I332+P332)/2</f>
        <v>99.859649122807014</v>
      </c>
      <c r="R332" s="364" t="s">
        <v>459</v>
      </c>
      <c r="S332" s="453"/>
      <c r="T332" s="156"/>
    </row>
    <row r="333" spans="1:21" ht="70.5" customHeight="1" x14ac:dyDescent="0.35">
      <c r="A333" s="473">
        <v>31</v>
      </c>
      <c r="B333" s="459" t="s">
        <v>124</v>
      </c>
      <c r="C333" s="460" t="s">
        <v>12</v>
      </c>
      <c r="D333" s="160" t="s">
        <v>88</v>
      </c>
      <c r="E333" s="266"/>
      <c r="F333" s="266"/>
      <c r="G333" s="266"/>
      <c r="H333" s="163"/>
      <c r="I333" s="163"/>
      <c r="J333" s="164" t="s">
        <v>12</v>
      </c>
      <c r="K333" s="160" t="s">
        <v>88</v>
      </c>
      <c r="L333" s="165"/>
      <c r="M333" s="165"/>
      <c r="N333" s="165"/>
      <c r="O333" s="163"/>
      <c r="P333" s="166"/>
      <c r="Q333" s="167"/>
      <c r="R333" s="353"/>
      <c r="S333" s="453" t="s">
        <v>31</v>
      </c>
    </row>
    <row r="334" spans="1:21" ht="69.75" x14ac:dyDescent="0.35">
      <c r="A334" s="473"/>
      <c r="B334" s="459"/>
      <c r="C334" s="462" t="s">
        <v>7</v>
      </c>
      <c r="D334" s="158" t="s">
        <v>89</v>
      </c>
      <c r="E334" s="162" t="s">
        <v>25</v>
      </c>
      <c r="F334" s="162">
        <v>95</v>
      </c>
      <c r="G334" s="162">
        <v>98</v>
      </c>
      <c r="H334" s="168">
        <v>100</v>
      </c>
      <c r="I334" s="165"/>
      <c r="J334" s="165" t="s">
        <v>7</v>
      </c>
      <c r="K334" s="169" t="s">
        <v>376</v>
      </c>
      <c r="L334" s="165" t="s">
        <v>38</v>
      </c>
      <c r="M334" s="165">
        <v>58</v>
      </c>
      <c r="N334" s="165">
        <v>61</v>
      </c>
      <c r="O334" s="168">
        <f t="shared" ref="O334:O337" si="63">N334/M334*100</f>
        <v>105.17241379310344</v>
      </c>
      <c r="P334" s="166"/>
      <c r="Q334" s="167"/>
      <c r="R334" s="352"/>
      <c r="S334" s="453"/>
    </row>
    <row r="335" spans="1:21" ht="69.75" x14ac:dyDescent="0.35">
      <c r="A335" s="473"/>
      <c r="B335" s="459"/>
      <c r="C335" s="462"/>
      <c r="D335" s="158"/>
      <c r="E335" s="162"/>
      <c r="F335" s="162"/>
      <c r="G335" s="162"/>
      <c r="H335" s="168"/>
      <c r="I335" s="165"/>
      <c r="J335" s="165" t="s">
        <v>8</v>
      </c>
      <c r="K335" s="169" t="s">
        <v>370</v>
      </c>
      <c r="L335" s="165" t="s">
        <v>38</v>
      </c>
      <c r="M335" s="165">
        <v>172</v>
      </c>
      <c r="N335" s="165">
        <v>184</v>
      </c>
      <c r="O335" s="168">
        <f t="shared" si="63"/>
        <v>106.9767441860465</v>
      </c>
      <c r="P335" s="166"/>
      <c r="Q335" s="167"/>
      <c r="R335" s="352"/>
      <c r="S335" s="453"/>
    </row>
    <row r="336" spans="1:21" x14ac:dyDescent="0.35">
      <c r="A336" s="473"/>
      <c r="B336" s="459"/>
      <c r="C336" s="462"/>
      <c r="D336" s="158"/>
      <c r="E336" s="162"/>
      <c r="F336" s="162"/>
      <c r="G336" s="162"/>
      <c r="H336" s="168"/>
      <c r="I336" s="165"/>
      <c r="J336" s="165" t="s">
        <v>9</v>
      </c>
      <c r="K336" s="169" t="s">
        <v>598</v>
      </c>
      <c r="L336" s="165" t="s">
        <v>38</v>
      </c>
      <c r="M336" s="165">
        <v>2</v>
      </c>
      <c r="N336" s="165">
        <v>2</v>
      </c>
      <c r="O336" s="168">
        <f t="shared" si="63"/>
        <v>100</v>
      </c>
      <c r="P336" s="166"/>
      <c r="Q336" s="167"/>
      <c r="R336" s="352"/>
      <c r="S336" s="453"/>
    </row>
    <row r="337" spans="1:21" x14ac:dyDescent="0.35">
      <c r="A337" s="473"/>
      <c r="B337" s="459"/>
      <c r="C337" s="462"/>
      <c r="D337" s="158"/>
      <c r="E337" s="162"/>
      <c r="F337" s="162"/>
      <c r="G337" s="162"/>
      <c r="H337" s="168"/>
      <c r="I337" s="165"/>
      <c r="J337" s="165" t="s">
        <v>10</v>
      </c>
      <c r="K337" s="169" t="s">
        <v>381</v>
      </c>
      <c r="L337" s="165" t="s">
        <v>38</v>
      </c>
      <c r="M337" s="165">
        <v>34</v>
      </c>
      <c r="N337" s="165">
        <v>34</v>
      </c>
      <c r="O337" s="168">
        <f t="shared" si="63"/>
        <v>100</v>
      </c>
      <c r="P337" s="166"/>
      <c r="Q337" s="167"/>
      <c r="R337" s="352"/>
      <c r="S337" s="453"/>
    </row>
    <row r="338" spans="1:21" s="184" customFormat="1" ht="39.75" customHeight="1" x14ac:dyDescent="0.35">
      <c r="A338" s="473"/>
      <c r="B338" s="459"/>
      <c r="C338" s="463"/>
      <c r="D338" s="339" t="s">
        <v>6</v>
      </c>
      <c r="E338" s="340"/>
      <c r="F338" s="341"/>
      <c r="G338" s="342"/>
      <c r="H338" s="343"/>
      <c r="I338" s="343">
        <f>H334</f>
        <v>100</v>
      </c>
      <c r="J338" s="340"/>
      <c r="K338" s="339" t="s">
        <v>6</v>
      </c>
      <c r="L338" s="340"/>
      <c r="M338" s="344"/>
      <c r="N338" s="344"/>
      <c r="O338" s="343"/>
      <c r="P338" s="343">
        <f>(O337+O334+O335+O336)/4</f>
        <v>103.03728949478749</v>
      </c>
      <c r="Q338" s="343">
        <f>(I338+P338)/2</f>
        <v>101.51864474739375</v>
      </c>
      <c r="R338" s="345" t="s">
        <v>31</v>
      </c>
      <c r="S338" s="453"/>
      <c r="T338" s="156"/>
      <c r="U338" s="346"/>
    </row>
    <row r="339" spans="1:21" ht="40.5" customHeight="1" x14ac:dyDescent="0.35">
      <c r="A339" s="473"/>
      <c r="B339" s="459"/>
      <c r="C339" s="460" t="s">
        <v>13</v>
      </c>
      <c r="D339" s="160" t="s">
        <v>91</v>
      </c>
      <c r="E339" s="162"/>
      <c r="F339" s="162"/>
      <c r="G339" s="162"/>
      <c r="H339" s="163"/>
      <c r="I339" s="163"/>
      <c r="J339" s="266" t="s">
        <v>13</v>
      </c>
      <c r="K339" s="160" t="s">
        <v>91</v>
      </c>
      <c r="L339" s="165"/>
      <c r="M339" s="171"/>
      <c r="N339" s="171"/>
      <c r="O339" s="163"/>
      <c r="P339" s="166"/>
      <c r="Q339" s="167"/>
      <c r="R339" s="353"/>
      <c r="S339" s="453"/>
    </row>
    <row r="340" spans="1:21" ht="69.75" x14ac:dyDescent="0.35">
      <c r="A340" s="473"/>
      <c r="B340" s="459"/>
      <c r="C340" s="462" t="s">
        <v>14</v>
      </c>
      <c r="D340" s="158" t="s">
        <v>89</v>
      </c>
      <c r="E340" s="162" t="s">
        <v>25</v>
      </c>
      <c r="F340" s="162">
        <v>95</v>
      </c>
      <c r="G340" s="162">
        <v>98</v>
      </c>
      <c r="H340" s="168">
        <v>100</v>
      </c>
      <c r="I340" s="165"/>
      <c r="J340" s="172" t="s">
        <v>14</v>
      </c>
      <c r="K340" s="169" t="s">
        <v>385</v>
      </c>
      <c r="L340" s="165" t="s">
        <v>38</v>
      </c>
      <c r="M340" s="165">
        <v>260</v>
      </c>
      <c r="N340" s="165">
        <v>275</v>
      </c>
      <c r="O340" s="168">
        <f t="shared" ref="O340:O342" si="64">N340/M340*100</f>
        <v>105.76923076923077</v>
      </c>
      <c r="P340" s="166"/>
      <c r="Q340" s="167"/>
      <c r="R340" s="352"/>
      <c r="S340" s="453"/>
    </row>
    <row r="341" spans="1:21" ht="69.75" x14ac:dyDescent="0.35">
      <c r="A341" s="473"/>
      <c r="B341" s="459"/>
      <c r="C341" s="462" t="s">
        <v>15</v>
      </c>
      <c r="D341" s="158" t="s">
        <v>92</v>
      </c>
      <c r="E341" s="162" t="s">
        <v>93</v>
      </c>
      <c r="F341" s="162">
        <v>35</v>
      </c>
      <c r="G341" s="162">
        <v>28.6</v>
      </c>
      <c r="H341" s="168">
        <v>100</v>
      </c>
      <c r="I341" s="165"/>
      <c r="J341" s="172" t="s">
        <v>15</v>
      </c>
      <c r="K341" s="169" t="s">
        <v>372</v>
      </c>
      <c r="L341" s="165" t="s">
        <v>38</v>
      </c>
      <c r="M341" s="165">
        <v>1</v>
      </c>
      <c r="N341" s="165">
        <v>1</v>
      </c>
      <c r="O341" s="168">
        <f t="shared" si="64"/>
        <v>100</v>
      </c>
      <c r="P341" s="166"/>
      <c r="Q341" s="167"/>
      <c r="R341" s="352"/>
      <c r="S341" s="453"/>
    </row>
    <row r="342" spans="1:21" x14ac:dyDescent="0.35">
      <c r="A342" s="473"/>
      <c r="B342" s="459"/>
      <c r="C342" s="462"/>
      <c r="D342" s="158"/>
      <c r="E342" s="162"/>
      <c r="F342" s="162"/>
      <c r="G342" s="162"/>
      <c r="H342" s="168"/>
      <c r="I342" s="165"/>
      <c r="J342" s="172" t="s">
        <v>39</v>
      </c>
      <c r="K342" s="169" t="s">
        <v>373</v>
      </c>
      <c r="L342" s="165" t="s">
        <v>38</v>
      </c>
      <c r="M342" s="165">
        <v>5</v>
      </c>
      <c r="N342" s="165">
        <v>5</v>
      </c>
      <c r="O342" s="168">
        <f t="shared" si="64"/>
        <v>100</v>
      </c>
      <c r="P342" s="166"/>
      <c r="Q342" s="167"/>
      <c r="R342" s="352"/>
      <c r="S342" s="453"/>
    </row>
    <row r="343" spans="1:21" s="184" customFormat="1" ht="39" customHeight="1" x14ac:dyDescent="0.35">
      <c r="A343" s="473"/>
      <c r="B343" s="459"/>
      <c r="C343" s="464"/>
      <c r="D343" s="178" t="s">
        <v>6</v>
      </c>
      <c r="E343" s="177"/>
      <c r="F343" s="179"/>
      <c r="G343" s="179"/>
      <c r="H343" s="180"/>
      <c r="I343" s="343">
        <f>(H340+H341)/2</f>
        <v>100</v>
      </c>
      <c r="J343" s="181"/>
      <c r="K343" s="178" t="s">
        <v>6</v>
      </c>
      <c r="L343" s="179"/>
      <c r="M343" s="182"/>
      <c r="N343" s="182"/>
      <c r="O343" s="180"/>
      <c r="P343" s="343">
        <f>(O340+O341+O342)/3</f>
        <v>101.92307692307692</v>
      </c>
      <c r="Q343" s="180">
        <f>(I343+P343)/2</f>
        <v>100.96153846153845</v>
      </c>
      <c r="R343" s="364" t="s">
        <v>31</v>
      </c>
      <c r="S343" s="453"/>
      <c r="T343" s="156"/>
    </row>
    <row r="344" spans="1:21" ht="78.75" customHeight="1" x14ac:dyDescent="0.35">
      <c r="A344" s="473">
        <v>32</v>
      </c>
      <c r="B344" s="459" t="s">
        <v>125</v>
      </c>
      <c r="C344" s="460" t="s">
        <v>12</v>
      </c>
      <c r="D344" s="160" t="s">
        <v>88</v>
      </c>
      <c r="E344" s="266"/>
      <c r="F344" s="266"/>
      <c r="G344" s="266"/>
      <c r="H344" s="163"/>
      <c r="I344" s="163"/>
      <c r="J344" s="164" t="s">
        <v>12</v>
      </c>
      <c r="K344" s="160" t="s">
        <v>88</v>
      </c>
      <c r="L344" s="165"/>
      <c r="M344" s="165"/>
      <c r="N344" s="165"/>
      <c r="O344" s="163"/>
      <c r="P344" s="166"/>
      <c r="Q344" s="167"/>
      <c r="R344" s="351"/>
      <c r="S344" s="453" t="s">
        <v>459</v>
      </c>
    </row>
    <row r="345" spans="1:21" ht="69.75" x14ac:dyDescent="0.35">
      <c r="A345" s="473"/>
      <c r="B345" s="459"/>
      <c r="C345" s="462" t="s">
        <v>7</v>
      </c>
      <c r="D345" s="158" t="s">
        <v>89</v>
      </c>
      <c r="E345" s="162" t="s">
        <v>25</v>
      </c>
      <c r="F345" s="162">
        <v>95</v>
      </c>
      <c r="G345" s="162">
        <v>100</v>
      </c>
      <c r="H345" s="168">
        <v>100</v>
      </c>
      <c r="I345" s="165"/>
      <c r="J345" s="165" t="s">
        <v>7</v>
      </c>
      <c r="K345" s="169" t="s">
        <v>376</v>
      </c>
      <c r="L345" s="165" t="s">
        <v>38</v>
      </c>
      <c r="M345" s="165">
        <v>68</v>
      </c>
      <c r="N345" s="165">
        <v>67</v>
      </c>
      <c r="O345" s="168">
        <f t="shared" ref="O345:O347" si="65">N345/M345*100</f>
        <v>98.529411764705884</v>
      </c>
      <c r="P345" s="166"/>
      <c r="Q345" s="167"/>
      <c r="R345" s="352"/>
      <c r="S345" s="453"/>
    </row>
    <row r="346" spans="1:21" ht="69.75" x14ac:dyDescent="0.35">
      <c r="A346" s="473"/>
      <c r="B346" s="459"/>
      <c r="C346" s="462"/>
      <c r="D346" s="158"/>
      <c r="E346" s="162"/>
      <c r="F346" s="162"/>
      <c r="G346" s="162"/>
      <c r="H346" s="168"/>
      <c r="I346" s="165"/>
      <c r="J346" s="165" t="s">
        <v>8</v>
      </c>
      <c r="K346" s="169" t="s">
        <v>370</v>
      </c>
      <c r="L346" s="165" t="s">
        <v>38</v>
      </c>
      <c r="M346" s="165">
        <v>212</v>
      </c>
      <c r="N346" s="165">
        <v>214</v>
      </c>
      <c r="O346" s="168">
        <f t="shared" si="65"/>
        <v>100.9433962264151</v>
      </c>
      <c r="P346" s="166"/>
      <c r="Q346" s="167"/>
      <c r="R346" s="352"/>
      <c r="S346" s="453"/>
    </row>
    <row r="347" spans="1:21" x14ac:dyDescent="0.35">
      <c r="A347" s="473"/>
      <c r="B347" s="459"/>
      <c r="C347" s="462"/>
      <c r="D347" s="158"/>
      <c r="E347" s="162"/>
      <c r="F347" s="162"/>
      <c r="G347" s="162"/>
      <c r="H347" s="168"/>
      <c r="I347" s="165"/>
      <c r="J347" s="165" t="s">
        <v>9</v>
      </c>
      <c r="K347" s="169" t="s">
        <v>381</v>
      </c>
      <c r="L347" s="165" t="s">
        <v>38</v>
      </c>
      <c r="M347" s="165">
        <v>23</v>
      </c>
      <c r="N347" s="165">
        <v>23</v>
      </c>
      <c r="O347" s="168">
        <f t="shared" si="65"/>
        <v>100</v>
      </c>
      <c r="P347" s="166"/>
      <c r="Q347" s="167"/>
      <c r="R347" s="352"/>
      <c r="S347" s="453"/>
    </row>
    <row r="348" spans="1:21" s="184" customFormat="1" ht="39" customHeight="1" x14ac:dyDescent="0.35">
      <c r="A348" s="473"/>
      <c r="B348" s="459"/>
      <c r="C348" s="464"/>
      <c r="D348" s="178" t="s">
        <v>6</v>
      </c>
      <c r="E348" s="177"/>
      <c r="F348" s="179"/>
      <c r="G348" s="179"/>
      <c r="H348" s="180"/>
      <c r="I348" s="343">
        <f>H345</f>
        <v>100</v>
      </c>
      <c r="J348" s="181"/>
      <c r="K348" s="178" t="s">
        <v>6</v>
      </c>
      <c r="L348" s="179"/>
      <c r="M348" s="182"/>
      <c r="N348" s="182"/>
      <c r="O348" s="180"/>
      <c r="P348" s="343">
        <f>(O345+O346+O347)/3</f>
        <v>99.824269330373667</v>
      </c>
      <c r="Q348" s="180">
        <f>(I348+P348)/2</f>
        <v>99.912134665186841</v>
      </c>
      <c r="R348" s="364" t="s">
        <v>459</v>
      </c>
      <c r="S348" s="453"/>
      <c r="T348" s="156"/>
    </row>
    <row r="349" spans="1:21" ht="47.25" customHeight="1" x14ac:dyDescent="0.35">
      <c r="A349" s="473"/>
      <c r="B349" s="459"/>
      <c r="C349" s="460" t="s">
        <v>13</v>
      </c>
      <c r="D349" s="160" t="s">
        <v>91</v>
      </c>
      <c r="E349" s="162"/>
      <c r="F349" s="162"/>
      <c r="G349" s="162"/>
      <c r="H349" s="163"/>
      <c r="I349" s="163"/>
      <c r="J349" s="266" t="s">
        <v>13</v>
      </c>
      <c r="K349" s="160" t="s">
        <v>91</v>
      </c>
      <c r="L349" s="165"/>
      <c r="M349" s="171"/>
      <c r="N349" s="171"/>
      <c r="O349" s="163"/>
      <c r="P349" s="166"/>
      <c r="Q349" s="167"/>
      <c r="R349" s="351"/>
      <c r="S349" s="453"/>
    </row>
    <row r="350" spans="1:21" ht="69.75" x14ac:dyDescent="0.35">
      <c r="A350" s="473"/>
      <c r="B350" s="459"/>
      <c r="C350" s="462" t="s">
        <v>14</v>
      </c>
      <c r="D350" s="158" t="s">
        <v>89</v>
      </c>
      <c r="E350" s="162" t="s">
        <v>25</v>
      </c>
      <c r="F350" s="162">
        <v>95</v>
      </c>
      <c r="G350" s="162">
        <v>99</v>
      </c>
      <c r="H350" s="168">
        <v>100</v>
      </c>
      <c r="I350" s="165"/>
      <c r="J350" s="172" t="s">
        <v>14</v>
      </c>
      <c r="K350" s="169" t="s">
        <v>385</v>
      </c>
      <c r="L350" s="165" t="s">
        <v>38</v>
      </c>
      <c r="M350" s="165">
        <v>298</v>
      </c>
      <c r="N350" s="165">
        <v>299</v>
      </c>
      <c r="O350" s="168">
        <f t="shared" ref="O350:O351" si="66">N350/M350*100</f>
        <v>100.33557046979867</v>
      </c>
      <c r="P350" s="166"/>
      <c r="Q350" s="167"/>
      <c r="R350" s="352"/>
      <c r="S350" s="453"/>
    </row>
    <row r="351" spans="1:21" ht="69.75" x14ac:dyDescent="0.35">
      <c r="A351" s="473"/>
      <c r="B351" s="459"/>
      <c r="C351" s="462" t="s">
        <v>15</v>
      </c>
      <c r="D351" s="158" t="s">
        <v>92</v>
      </c>
      <c r="E351" s="162" t="s">
        <v>93</v>
      </c>
      <c r="F351" s="162">
        <v>35</v>
      </c>
      <c r="G351" s="162">
        <v>15.3</v>
      </c>
      <c r="H351" s="168">
        <v>100</v>
      </c>
      <c r="I351" s="165"/>
      <c r="J351" s="172" t="s">
        <v>15</v>
      </c>
      <c r="K351" s="169" t="s">
        <v>373</v>
      </c>
      <c r="L351" s="165" t="s">
        <v>38</v>
      </c>
      <c r="M351" s="165">
        <v>5</v>
      </c>
      <c r="N351" s="165">
        <v>5</v>
      </c>
      <c r="O351" s="168">
        <f t="shared" si="66"/>
        <v>100</v>
      </c>
      <c r="P351" s="166"/>
      <c r="Q351" s="167"/>
      <c r="R351" s="352"/>
      <c r="S351" s="453"/>
    </row>
    <row r="352" spans="1:21" s="184" customFormat="1" ht="54.75" customHeight="1" x14ac:dyDescent="0.35">
      <c r="A352" s="473"/>
      <c r="B352" s="459"/>
      <c r="C352" s="463"/>
      <c r="D352" s="339" t="s">
        <v>6</v>
      </c>
      <c r="E352" s="340"/>
      <c r="F352" s="341"/>
      <c r="G352" s="342"/>
      <c r="H352" s="343"/>
      <c r="I352" s="343">
        <f>(H351+H350)/2</f>
        <v>100</v>
      </c>
      <c r="J352" s="340"/>
      <c r="K352" s="339" t="s">
        <v>6</v>
      </c>
      <c r="L352" s="340"/>
      <c r="M352" s="344"/>
      <c r="N352" s="344"/>
      <c r="O352" s="343"/>
      <c r="P352" s="343">
        <f>(O351+O350)/2</f>
        <v>100.16778523489933</v>
      </c>
      <c r="Q352" s="343">
        <f>(I352+P352)/2</f>
        <v>100.08389261744966</v>
      </c>
      <c r="R352" s="345" t="s">
        <v>31</v>
      </c>
      <c r="S352" s="453"/>
      <c r="T352" s="156"/>
      <c r="U352" s="346"/>
    </row>
    <row r="353" spans="1:20" ht="78.75" customHeight="1" x14ac:dyDescent="0.35">
      <c r="A353" s="473">
        <v>33</v>
      </c>
      <c r="B353" s="459" t="s">
        <v>126</v>
      </c>
      <c r="C353" s="460" t="s">
        <v>12</v>
      </c>
      <c r="D353" s="160" t="s">
        <v>88</v>
      </c>
      <c r="E353" s="266"/>
      <c r="F353" s="266"/>
      <c r="G353" s="266"/>
      <c r="H353" s="163"/>
      <c r="I353" s="163"/>
      <c r="J353" s="164" t="s">
        <v>12</v>
      </c>
      <c r="K353" s="160" t="s">
        <v>88</v>
      </c>
      <c r="L353" s="165"/>
      <c r="M353" s="165"/>
      <c r="N353" s="165"/>
      <c r="O353" s="163"/>
      <c r="P353" s="166"/>
      <c r="Q353" s="167"/>
      <c r="R353" s="351"/>
      <c r="S353" s="453" t="s">
        <v>459</v>
      </c>
    </row>
    <row r="354" spans="1:20" ht="69.75" x14ac:dyDescent="0.35">
      <c r="A354" s="473"/>
      <c r="B354" s="459"/>
      <c r="C354" s="462" t="s">
        <v>7</v>
      </c>
      <c r="D354" s="158" t="s">
        <v>89</v>
      </c>
      <c r="E354" s="162" t="s">
        <v>25</v>
      </c>
      <c r="F354" s="162">
        <v>95</v>
      </c>
      <c r="G354" s="162">
        <v>98</v>
      </c>
      <c r="H354" s="168">
        <v>100</v>
      </c>
      <c r="I354" s="165"/>
      <c r="J354" s="165" t="s">
        <v>7</v>
      </c>
      <c r="K354" s="169" t="s">
        <v>376</v>
      </c>
      <c r="L354" s="165" t="s">
        <v>38</v>
      </c>
      <c r="M354" s="165">
        <v>44</v>
      </c>
      <c r="N354" s="165">
        <v>44</v>
      </c>
      <c r="O354" s="168">
        <f t="shared" ref="O354:O356" si="67">N354/M354*100</f>
        <v>100</v>
      </c>
      <c r="P354" s="166"/>
      <c r="Q354" s="167"/>
      <c r="R354" s="352"/>
      <c r="S354" s="453"/>
    </row>
    <row r="355" spans="1:20" ht="69.75" x14ac:dyDescent="0.35">
      <c r="A355" s="473"/>
      <c r="B355" s="459"/>
      <c r="C355" s="462"/>
      <c r="D355" s="158"/>
      <c r="E355" s="162"/>
      <c r="F355" s="162"/>
      <c r="G355" s="162"/>
      <c r="H355" s="168"/>
      <c r="I355" s="165"/>
      <c r="J355" s="165" t="s">
        <v>8</v>
      </c>
      <c r="K355" s="169" t="s">
        <v>370</v>
      </c>
      <c r="L355" s="165" t="s">
        <v>38</v>
      </c>
      <c r="M355" s="165">
        <v>198</v>
      </c>
      <c r="N355" s="165">
        <v>195</v>
      </c>
      <c r="O355" s="168">
        <f t="shared" si="67"/>
        <v>98.484848484848484</v>
      </c>
      <c r="P355" s="166"/>
      <c r="Q355" s="167"/>
      <c r="R355" s="352"/>
      <c r="S355" s="453"/>
    </row>
    <row r="356" spans="1:20" x14ac:dyDescent="0.35">
      <c r="A356" s="473"/>
      <c r="B356" s="459"/>
      <c r="C356" s="462"/>
      <c r="D356" s="158"/>
      <c r="E356" s="162"/>
      <c r="F356" s="162"/>
      <c r="G356" s="162"/>
      <c r="H356" s="168"/>
      <c r="I356" s="165"/>
      <c r="J356" s="165" t="s">
        <v>9</v>
      </c>
      <c r="K356" s="169" t="s">
        <v>381</v>
      </c>
      <c r="L356" s="165" t="s">
        <v>38</v>
      </c>
      <c r="M356" s="165">
        <v>37</v>
      </c>
      <c r="N356" s="165">
        <v>37</v>
      </c>
      <c r="O356" s="168">
        <f t="shared" si="67"/>
        <v>100</v>
      </c>
      <c r="P356" s="166"/>
      <c r="Q356" s="167"/>
      <c r="R356" s="352"/>
      <c r="S356" s="453"/>
    </row>
    <row r="357" spans="1:20" s="184" customFormat="1" ht="39" customHeight="1" x14ac:dyDescent="0.35">
      <c r="A357" s="473"/>
      <c r="B357" s="459"/>
      <c r="C357" s="464"/>
      <c r="D357" s="178" t="s">
        <v>6</v>
      </c>
      <c r="E357" s="177"/>
      <c r="F357" s="179"/>
      <c r="G357" s="179"/>
      <c r="H357" s="180"/>
      <c r="I357" s="343">
        <f>H354</f>
        <v>100</v>
      </c>
      <c r="J357" s="181"/>
      <c r="K357" s="178" t="s">
        <v>6</v>
      </c>
      <c r="L357" s="179"/>
      <c r="M357" s="182"/>
      <c r="N357" s="182"/>
      <c r="O357" s="180"/>
      <c r="P357" s="343">
        <f>(O354+O355+O356)/3</f>
        <v>99.494949494949495</v>
      </c>
      <c r="Q357" s="180">
        <f>(I357+P357)/2</f>
        <v>99.74747474747474</v>
      </c>
      <c r="R357" s="364" t="s">
        <v>459</v>
      </c>
      <c r="S357" s="453"/>
      <c r="T357" s="156"/>
    </row>
    <row r="358" spans="1:20" ht="45.75" customHeight="1" x14ac:dyDescent="0.35">
      <c r="A358" s="473"/>
      <c r="B358" s="459"/>
      <c r="C358" s="460" t="s">
        <v>13</v>
      </c>
      <c r="D358" s="160" t="s">
        <v>91</v>
      </c>
      <c r="E358" s="162"/>
      <c r="F358" s="162"/>
      <c r="G358" s="162"/>
      <c r="H358" s="163"/>
      <c r="I358" s="163"/>
      <c r="J358" s="266" t="s">
        <v>13</v>
      </c>
      <c r="K358" s="160" t="s">
        <v>91</v>
      </c>
      <c r="L358" s="165"/>
      <c r="M358" s="171"/>
      <c r="N358" s="171"/>
      <c r="O358" s="163"/>
      <c r="P358" s="166"/>
      <c r="Q358" s="167"/>
      <c r="R358" s="351"/>
      <c r="S358" s="453"/>
    </row>
    <row r="359" spans="1:20" ht="69.75" x14ac:dyDescent="0.35">
      <c r="A359" s="473"/>
      <c r="B359" s="459"/>
      <c r="C359" s="462" t="s">
        <v>14</v>
      </c>
      <c r="D359" s="158" t="s">
        <v>89</v>
      </c>
      <c r="E359" s="162" t="s">
        <v>25</v>
      </c>
      <c r="F359" s="162">
        <v>95</v>
      </c>
      <c r="G359" s="162">
        <v>95</v>
      </c>
      <c r="H359" s="168">
        <f t="shared" ref="H359" si="68">G359/F359*100</f>
        <v>100</v>
      </c>
      <c r="I359" s="165"/>
      <c r="J359" s="172" t="s">
        <v>14</v>
      </c>
      <c r="K359" s="169" t="s">
        <v>385</v>
      </c>
      <c r="L359" s="165" t="s">
        <v>38</v>
      </c>
      <c r="M359" s="165">
        <v>276</v>
      </c>
      <c r="N359" s="165">
        <v>273</v>
      </c>
      <c r="O359" s="168">
        <f t="shared" ref="O359:O361" si="69">N359/M359*100</f>
        <v>98.91304347826086</v>
      </c>
      <c r="P359" s="166"/>
      <c r="Q359" s="167"/>
      <c r="R359" s="352"/>
      <c r="S359" s="453"/>
    </row>
    <row r="360" spans="1:20" ht="69.75" x14ac:dyDescent="0.35">
      <c r="A360" s="473"/>
      <c r="B360" s="459"/>
      <c r="C360" s="462" t="s">
        <v>15</v>
      </c>
      <c r="D360" s="158" t="s">
        <v>92</v>
      </c>
      <c r="E360" s="162" t="s">
        <v>93</v>
      </c>
      <c r="F360" s="162">
        <v>35</v>
      </c>
      <c r="G360" s="162">
        <v>11.1</v>
      </c>
      <c r="H360" s="168">
        <v>100</v>
      </c>
      <c r="I360" s="165"/>
      <c r="J360" s="172" t="s">
        <v>15</v>
      </c>
      <c r="K360" s="169" t="s">
        <v>372</v>
      </c>
      <c r="L360" s="165" t="s">
        <v>38</v>
      </c>
      <c r="M360" s="165">
        <v>1</v>
      </c>
      <c r="N360" s="165">
        <v>1</v>
      </c>
      <c r="O360" s="168">
        <f t="shared" si="69"/>
        <v>100</v>
      </c>
      <c r="P360" s="166"/>
      <c r="Q360" s="167"/>
      <c r="R360" s="352"/>
      <c r="S360" s="453"/>
    </row>
    <row r="361" spans="1:20" x14ac:dyDescent="0.35">
      <c r="A361" s="473"/>
      <c r="B361" s="459"/>
      <c r="C361" s="462"/>
      <c r="D361" s="158"/>
      <c r="E361" s="162"/>
      <c r="F361" s="162"/>
      <c r="G361" s="162"/>
      <c r="H361" s="168"/>
      <c r="I361" s="165"/>
      <c r="J361" s="172" t="s">
        <v>39</v>
      </c>
      <c r="K361" s="169" t="s">
        <v>373</v>
      </c>
      <c r="L361" s="165" t="s">
        <v>38</v>
      </c>
      <c r="M361" s="165">
        <v>2</v>
      </c>
      <c r="N361" s="165">
        <v>2</v>
      </c>
      <c r="O361" s="168">
        <f t="shared" si="69"/>
        <v>100</v>
      </c>
      <c r="P361" s="166"/>
      <c r="Q361" s="167"/>
      <c r="R361" s="352"/>
      <c r="S361" s="453"/>
    </row>
    <row r="362" spans="1:20" s="184" customFormat="1" ht="39" customHeight="1" x14ac:dyDescent="0.35">
      <c r="A362" s="473"/>
      <c r="B362" s="459"/>
      <c r="C362" s="464"/>
      <c r="D362" s="178" t="s">
        <v>6</v>
      </c>
      <c r="E362" s="177"/>
      <c r="F362" s="179"/>
      <c r="G362" s="179"/>
      <c r="H362" s="180"/>
      <c r="I362" s="343">
        <f>(H359+H360)/2</f>
        <v>100</v>
      </c>
      <c r="J362" s="181"/>
      <c r="K362" s="178" t="s">
        <v>6</v>
      </c>
      <c r="L362" s="179"/>
      <c r="M362" s="182"/>
      <c r="N362" s="182"/>
      <c r="O362" s="180"/>
      <c r="P362" s="343">
        <f>(O359+O360+O361)/3</f>
        <v>99.637681159420296</v>
      </c>
      <c r="Q362" s="180">
        <f>(I362+P362)/2</f>
        <v>99.818840579710155</v>
      </c>
      <c r="R362" s="364" t="s">
        <v>459</v>
      </c>
      <c r="S362" s="453"/>
      <c r="T362" s="156"/>
    </row>
    <row r="363" spans="1:20" ht="70.5" customHeight="1" x14ac:dyDescent="0.35">
      <c r="A363" s="473">
        <v>34</v>
      </c>
      <c r="B363" s="459" t="s">
        <v>127</v>
      </c>
      <c r="C363" s="460" t="s">
        <v>12</v>
      </c>
      <c r="D363" s="160" t="s">
        <v>88</v>
      </c>
      <c r="E363" s="266"/>
      <c r="F363" s="266"/>
      <c r="G363" s="266"/>
      <c r="H363" s="163"/>
      <c r="I363" s="163"/>
      <c r="J363" s="164" t="s">
        <v>12</v>
      </c>
      <c r="K363" s="160" t="s">
        <v>88</v>
      </c>
      <c r="L363" s="165"/>
      <c r="M363" s="165"/>
      <c r="N363" s="165"/>
      <c r="O363" s="163"/>
      <c r="P363" s="166"/>
      <c r="Q363" s="167"/>
      <c r="R363" s="351"/>
      <c r="S363" s="453" t="s">
        <v>459</v>
      </c>
    </row>
    <row r="364" spans="1:20" ht="69.75" x14ac:dyDescent="0.35">
      <c r="A364" s="473"/>
      <c r="B364" s="459"/>
      <c r="C364" s="462" t="s">
        <v>7</v>
      </c>
      <c r="D364" s="158" t="s">
        <v>89</v>
      </c>
      <c r="E364" s="162" t="s">
        <v>25</v>
      </c>
      <c r="F364" s="162">
        <v>95</v>
      </c>
      <c r="G364" s="162">
        <v>97</v>
      </c>
      <c r="H364" s="168">
        <v>100</v>
      </c>
      <c r="I364" s="165"/>
      <c r="J364" s="165" t="s">
        <v>7</v>
      </c>
      <c r="K364" s="169" t="s">
        <v>376</v>
      </c>
      <c r="L364" s="165" t="s">
        <v>38</v>
      </c>
      <c r="M364" s="165">
        <v>38</v>
      </c>
      <c r="N364" s="165">
        <v>38</v>
      </c>
      <c r="O364" s="168">
        <f t="shared" ref="O364:O366" si="70">N364/M364*100</f>
        <v>100</v>
      </c>
      <c r="P364" s="166"/>
      <c r="Q364" s="167"/>
      <c r="R364" s="352"/>
      <c r="S364" s="453"/>
    </row>
    <row r="365" spans="1:20" ht="69.75" x14ac:dyDescent="0.35">
      <c r="A365" s="473"/>
      <c r="B365" s="459"/>
      <c r="C365" s="462"/>
      <c r="D365" s="158"/>
      <c r="E365" s="162"/>
      <c r="F365" s="162"/>
      <c r="G365" s="162"/>
      <c r="H365" s="168"/>
      <c r="I365" s="165"/>
      <c r="J365" s="165" t="s">
        <v>8</v>
      </c>
      <c r="K365" s="169" t="s">
        <v>370</v>
      </c>
      <c r="L365" s="165" t="s">
        <v>38</v>
      </c>
      <c r="M365" s="165">
        <v>205</v>
      </c>
      <c r="N365" s="165">
        <v>203</v>
      </c>
      <c r="O365" s="168">
        <f t="shared" si="70"/>
        <v>99.024390243902445</v>
      </c>
      <c r="P365" s="166"/>
      <c r="Q365" s="167"/>
      <c r="R365" s="352"/>
      <c r="S365" s="453"/>
    </row>
    <row r="366" spans="1:20" x14ac:dyDescent="0.35">
      <c r="A366" s="473"/>
      <c r="B366" s="459"/>
      <c r="C366" s="462"/>
      <c r="D366" s="158"/>
      <c r="E366" s="162"/>
      <c r="F366" s="162"/>
      <c r="G366" s="162"/>
      <c r="H366" s="168"/>
      <c r="I366" s="165"/>
      <c r="J366" s="165" t="s">
        <v>9</v>
      </c>
      <c r="K366" s="169" t="s">
        <v>381</v>
      </c>
      <c r="L366" s="165" t="s">
        <v>38</v>
      </c>
      <c r="M366" s="165">
        <v>18</v>
      </c>
      <c r="N366" s="165">
        <v>18</v>
      </c>
      <c r="O366" s="168">
        <f t="shared" si="70"/>
        <v>100</v>
      </c>
      <c r="P366" s="166"/>
      <c r="Q366" s="167"/>
      <c r="R366" s="352"/>
      <c r="S366" s="453"/>
    </row>
    <row r="367" spans="1:20" s="184" customFormat="1" ht="39" customHeight="1" x14ac:dyDescent="0.35">
      <c r="A367" s="473"/>
      <c r="B367" s="459"/>
      <c r="C367" s="464"/>
      <c r="D367" s="178" t="s">
        <v>6</v>
      </c>
      <c r="E367" s="177"/>
      <c r="F367" s="179"/>
      <c r="G367" s="179"/>
      <c r="H367" s="180"/>
      <c r="I367" s="343">
        <f>H364</f>
        <v>100</v>
      </c>
      <c r="J367" s="181"/>
      <c r="K367" s="178" t="s">
        <v>6</v>
      </c>
      <c r="L367" s="179"/>
      <c r="M367" s="182"/>
      <c r="N367" s="182"/>
      <c r="O367" s="180"/>
      <c r="P367" s="343">
        <f>(O364+O365+O366)/3</f>
        <v>99.674796747967477</v>
      </c>
      <c r="Q367" s="180">
        <f>(I367+P367)/2</f>
        <v>99.837398373983746</v>
      </c>
      <c r="R367" s="364" t="s">
        <v>459</v>
      </c>
      <c r="S367" s="453"/>
      <c r="T367" s="156"/>
    </row>
    <row r="368" spans="1:20" ht="33" customHeight="1" x14ac:dyDescent="0.35">
      <c r="A368" s="473"/>
      <c r="B368" s="459"/>
      <c r="C368" s="460" t="s">
        <v>13</v>
      </c>
      <c r="D368" s="160" t="s">
        <v>91</v>
      </c>
      <c r="E368" s="162"/>
      <c r="F368" s="162"/>
      <c r="G368" s="162"/>
      <c r="H368" s="163"/>
      <c r="I368" s="163"/>
      <c r="J368" s="266" t="s">
        <v>13</v>
      </c>
      <c r="K368" s="160" t="s">
        <v>91</v>
      </c>
      <c r="L368" s="165"/>
      <c r="M368" s="171"/>
      <c r="N368" s="171"/>
      <c r="O368" s="163"/>
      <c r="P368" s="166"/>
      <c r="Q368" s="167"/>
      <c r="R368" s="351"/>
      <c r="S368" s="453"/>
    </row>
    <row r="369" spans="1:20" ht="69.75" x14ac:dyDescent="0.35">
      <c r="A369" s="473"/>
      <c r="B369" s="459"/>
      <c r="C369" s="462" t="s">
        <v>14</v>
      </c>
      <c r="D369" s="158" t="s">
        <v>89</v>
      </c>
      <c r="E369" s="162" t="s">
        <v>25</v>
      </c>
      <c r="F369" s="162">
        <v>95</v>
      </c>
      <c r="G369" s="162">
        <v>100</v>
      </c>
      <c r="H369" s="168">
        <v>100</v>
      </c>
      <c r="I369" s="165"/>
      <c r="J369" s="172" t="s">
        <v>14</v>
      </c>
      <c r="K369" s="169" t="s">
        <v>385</v>
      </c>
      <c r="L369" s="165" t="s">
        <v>38</v>
      </c>
      <c r="M369" s="165">
        <v>256</v>
      </c>
      <c r="N369" s="165">
        <v>254</v>
      </c>
      <c r="O369" s="168">
        <f t="shared" ref="O369:O371" si="71">N369/M369*100</f>
        <v>99.21875</v>
      </c>
      <c r="P369" s="166"/>
      <c r="Q369" s="167"/>
      <c r="R369" s="352"/>
      <c r="S369" s="453"/>
    </row>
    <row r="370" spans="1:20" ht="69.75" x14ac:dyDescent="0.35">
      <c r="A370" s="473"/>
      <c r="B370" s="459"/>
      <c r="C370" s="462" t="s">
        <v>15</v>
      </c>
      <c r="D370" s="158" t="s">
        <v>92</v>
      </c>
      <c r="E370" s="162" t="s">
        <v>93</v>
      </c>
      <c r="F370" s="162">
        <v>35</v>
      </c>
      <c r="G370" s="162">
        <v>32</v>
      </c>
      <c r="H370" s="168">
        <v>100</v>
      </c>
      <c r="I370" s="165"/>
      <c r="J370" s="172" t="s">
        <v>15</v>
      </c>
      <c r="K370" s="169" t="s">
        <v>372</v>
      </c>
      <c r="L370" s="165" t="s">
        <v>38</v>
      </c>
      <c r="M370" s="165">
        <v>1</v>
      </c>
      <c r="N370" s="165">
        <v>1</v>
      </c>
      <c r="O370" s="168">
        <f t="shared" si="71"/>
        <v>100</v>
      </c>
      <c r="P370" s="166"/>
      <c r="Q370" s="167"/>
      <c r="R370" s="352"/>
      <c r="S370" s="453"/>
    </row>
    <row r="371" spans="1:20" x14ac:dyDescent="0.35">
      <c r="A371" s="473"/>
      <c r="B371" s="459"/>
      <c r="C371" s="462"/>
      <c r="D371" s="158"/>
      <c r="E371" s="162"/>
      <c r="F371" s="162"/>
      <c r="G371" s="162"/>
      <c r="H371" s="168"/>
      <c r="I371" s="165"/>
      <c r="J371" s="172" t="s">
        <v>39</v>
      </c>
      <c r="K371" s="169" t="s">
        <v>373</v>
      </c>
      <c r="L371" s="165" t="s">
        <v>38</v>
      </c>
      <c r="M371" s="165">
        <v>4</v>
      </c>
      <c r="N371" s="165">
        <v>4</v>
      </c>
      <c r="O371" s="168">
        <f t="shared" si="71"/>
        <v>100</v>
      </c>
      <c r="P371" s="166"/>
      <c r="Q371" s="167"/>
      <c r="R371" s="352"/>
      <c r="S371" s="453"/>
    </row>
    <row r="372" spans="1:20" s="184" customFormat="1" ht="39" customHeight="1" x14ac:dyDescent="0.35">
      <c r="A372" s="473"/>
      <c r="B372" s="459"/>
      <c r="C372" s="464"/>
      <c r="D372" s="178" t="s">
        <v>6</v>
      </c>
      <c r="E372" s="177"/>
      <c r="F372" s="179"/>
      <c r="G372" s="179"/>
      <c r="H372" s="180"/>
      <c r="I372" s="343">
        <f>(H369+H370)/2</f>
        <v>100</v>
      </c>
      <c r="J372" s="181"/>
      <c r="K372" s="178" t="s">
        <v>6</v>
      </c>
      <c r="L372" s="179"/>
      <c r="M372" s="182"/>
      <c r="N372" s="182"/>
      <c r="O372" s="180"/>
      <c r="P372" s="343">
        <f>(O369+O370+O371)/3</f>
        <v>99.739583333333329</v>
      </c>
      <c r="Q372" s="180">
        <f>(I372+P372)/2</f>
        <v>99.869791666666657</v>
      </c>
      <c r="R372" s="364" t="s">
        <v>459</v>
      </c>
      <c r="S372" s="453"/>
      <c r="T372" s="156"/>
    </row>
    <row r="373" spans="1:20" ht="72" customHeight="1" x14ac:dyDescent="0.35">
      <c r="A373" s="473">
        <v>35</v>
      </c>
      <c r="B373" s="459" t="s">
        <v>128</v>
      </c>
      <c r="C373" s="460" t="s">
        <v>12</v>
      </c>
      <c r="D373" s="160" t="s">
        <v>88</v>
      </c>
      <c r="E373" s="266"/>
      <c r="F373" s="266"/>
      <c r="G373" s="266"/>
      <c r="H373" s="163"/>
      <c r="I373" s="163"/>
      <c r="J373" s="164" t="s">
        <v>12</v>
      </c>
      <c r="K373" s="160" t="s">
        <v>88</v>
      </c>
      <c r="L373" s="165"/>
      <c r="M373" s="165"/>
      <c r="N373" s="165"/>
      <c r="O373" s="163"/>
      <c r="P373" s="166"/>
      <c r="Q373" s="167"/>
      <c r="R373" s="351"/>
      <c r="S373" s="453" t="s">
        <v>459</v>
      </c>
    </row>
    <row r="374" spans="1:20" ht="69.75" x14ac:dyDescent="0.35">
      <c r="A374" s="473"/>
      <c r="B374" s="459"/>
      <c r="C374" s="462" t="s">
        <v>7</v>
      </c>
      <c r="D374" s="158" t="s">
        <v>89</v>
      </c>
      <c r="E374" s="162" t="s">
        <v>25</v>
      </c>
      <c r="F374" s="162">
        <v>95</v>
      </c>
      <c r="G374" s="162">
        <v>97.7</v>
      </c>
      <c r="H374" s="168">
        <v>100</v>
      </c>
      <c r="I374" s="165"/>
      <c r="J374" s="165" t="s">
        <v>7</v>
      </c>
      <c r="K374" s="169" t="s">
        <v>376</v>
      </c>
      <c r="L374" s="165" t="s">
        <v>38</v>
      </c>
      <c r="M374" s="165">
        <v>43</v>
      </c>
      <c r="N374" s="165">
        <v>43</v>
      </c>
      <c r="O374" s="168">
        <f t="shared" ref="O374:O376" si="72">N374/M374*100</f>
        <v>100</v>
      </c>
      <c r="P374" s="166"/>
      <c r="Q374" s="167"/>
      <c r="R374" s="352"/>
      <c r="S374" s="453"/>
    </row>
    <row r="375" spans="1:20" ht="69.75" x14ac:dyDescent="0.35">
      <c r="A375" s="473"/>
      <c r="B375" s="459"/>
      <c r="C375" s="462"/>
      <c r="D375" s="158"/>
      <c r="E375" s="162"/>
      <c r="F375" s="162"/>
      <c r="G375" s="162"/>
      <c r="H375" s="168"/>
      <c r="I375" s="165"/>
      <c r="J375" s="165" t="s">
        <v>8</v>
      </c>
      <c r="K375" s="169" t="s">
        <v>370</v>
      </c>
      <c r="L375" s="165" t="s">
        <v>38</v>
      </c>
      <c r="M375" s="165">
        <v>208</v>
      </c>
      <c r="N375" s="165">
        <v>203</v>
      </c>
      <c r="O375" s="168">
        <f t="shared" si="72"/>
        <v>97.59615384615384</v>
      </c>
      <c r="P375" s="166"/>
      <c r="Q375" s="167"/>
      <c r="R375" s="352"/>
      <c r="S375" s="453"/>
    </row>
    <row r="376" spans="1:20" x14ac:dyDescent="0.35">
      <c r="A376" s="473"/>
      <c r="B376" s="459"/>
      <c r="C376" s="462"/>
      <c r="D376" s="158"/>
      <c r="E376" s="162"/>
      <c r="F376" s="162"/>
      <c r="G376" s="162"/>
      <c r="H376" s="168"/>
      <c r="I376" s="165"/>
      <c r="J376" s="165" t="s">
        <v>9</v>
      </c>
      <c r="K376" s="169" t="s">
        <v>381</v>
      </c>
      <c r="L376" s="165" t="s">
        <v>38</v>
      </c>
      <c r="M376" s="165">
        <v>23</v>
      </c>
      <c r="N376" s="165">
        <v>23</v>
      </c>
      <c r="O376" s="168">
        <f t="shared" si="72"/>
        <v>100</v>
      </c>
      <c r="P376" s="166"/>
      <c r="Q376" s="167"/>
      <c r="R376" s="352"/>
      <c r="S376" s="453"/>
    </row>
    <row r="377" spans="1:20" s="184" customFormat="1" ht="39" customHeight="1" x14ac:dyDescent="0.35">
      <c r="A377" s="473"/>
      <c r="B377" s="459"/>
      <c r="C377" s="464"/>
      <c r="D377" s="178" t="s">
        <v>6</v>
      </c>
      <c r="E377" s="177"/>
      <c r="F377" s="179"/>
      <c r="G377" s="179"/>
      <c r="H377" s="180"/>
      <c r="I377" s="343">
        <f>H374</f>
        <v>100</v>
      </c>
      <c r="J377" s="181"/>
      <c r="K377" s="178" t="s">
        <v>6</v>
      </c>
      <c r="L377" s="179"/>
      <c r="M377" s="182"/>
      <c r="N377" s="182"/>
      <c r="O377" s="180"/>
      <c r="P377" s="343">
        <f>(O374+O375+O376)/3</f>
        <v>99.198717948717942</v>
      </c>
      <c r="Q377" s="180">
        <f>(I377+P377)/2</f>
        <v>99.599358974358978</v>
      </c>
      <c r="R377" s="364" t="s">
        <v>459</v>
      </c>
      <c r="S377" s="453"/>
      <c r="T377" s="156"/>
    </row>
    <row r="378" spans="1:20" ht="39" customHeight="1" x14ac:dyDescent="0.35">
      <c r="A378" s="473"/>
      <c r="B378" s="459"/>
      <c r="C378" s="460" t="s">
        <v>13</v>
      </c>
      <c r="D378" s="160" t="s">
        <v>91</v>
      </c>
      <c r="E378" s="162"/>
      <c r="F378" s="162"/>
      <c r="G378" s="162"/>
      <c r="H378" s="163"/>
      <c r="I378" s="163"/>
      <c r="J378" s="266" t="s">
        <v>13</v>
      </c>
      <c r="K378" s="160" t="s">
        <v>91</v>
      </c>
      <c r="L378" s="165"/>
      <c r="M378" s="171"/>
      <c r="N378" s="171"/>
      <c r="O378" s="163"/>
      <c r="P378" s="166"/>
      <c r="Q378" s="167"/>
      <c r="R378" s="351"/>
      <c r="S378" s="453"/>
    </row>
    <row r="379" spans="1:20" ht="69.75" x14ac:dyDescent="0.35">
      <c r="A379" s="473"/>
      <c r="B379" s="459"/>
      <c r="C379" s="462" t="s">
        <v>14</v>
      </c>
      <c r="D379" s="158" t="s">
        <v>89</v>
      </c>
      <c r="E379" s="162" t="s">
        <v>25</v>
      </c>
      <c r="F379" s="162">
        <v>95</v>
      </c>
      <c r="G379" s="162">
        <v>97.7</v>
      </c>
      <c r="H379" s="168">
        <v>100</v>
      </c>
      <c r="I379" s="165"/>
      <c r="J379" s="172" t="s">
        <v>14</v>
      </c>
      <c r="K379" s="169" t="s">
        <v>385</v>
      </c>
      <c r="L379" s="165" t="s">
        <v>38</v>
      </c>
      <c r="M379" s="165">
        <v>272</v>
      </c>
      <c r="N379" s="165">
        <v>267</v>
      </c>
      <c r="O379" s="168">
        <f t="shared" ref="O379:O381" si="73">N379/M379*100</f>
        <v>98.161764705882348</v>
      </c>
      <c r="P379" s="166"/>
      <c r="Q379" s="167"/>
      <c r="R379" s="352"/>
      <c r="S379" s="453"/>
    </row>
    <row r="380" spans="1:20" ht="69.75" x14ac:dyDescent="0.35">
      <c r="A380" s="473"/>
      <c r="B380" s="459"/>
      <c r="C380" s="462" t="s">
        <v>15</v>
      </c>
      <c r="D380" s="158" t="s">
        <v>92</v>
      </c>
      <c r="E380" s="162" t="s">
        <v>93</v>
      </c>
      <c r="F380" s="162">
        <v>35</v>
      </c>
      <c r="G380" s="162">
        <v>21</v>
      </c>
      <c r="H380" s="168">
        <v>100</v>
      </c>
      <c r="I380" s="165"/>
      <c r="J380" s="172" t="s">
        <v>15</v>
      </c>
      <c r="K380" s="169" t="s">
        <v>372</v>
      </c>
      <c r="L380" s="165" t="s">
        <v>38</v>
      </c>
      <c r="M380" s="165">
        <v>1</v>
      </c>
      <c r="N380" s="165">
        <v>1</v>
      </c>
      <c r="O380" s="168">
        <f t="shared" si="73"/>
        <v>100</v>
      </c>
      <c r="P380" s="166"/>
      <c r="Q380" s="167"/>
      <c r="R380" s="352"/>
      <c r="S380" s="453"/>
    </row>
    <row r="381" spans="1:20" x14ac:dyDescent="0.35">
      <c r="A381" s="473"/>
      <c r="B381" s="459"/>
      <c r="C381" s="462"/>
      <c r="D381" s="158"/>
      <c r="E381" s="162"/>
      <c r="F381" s="162"/>
      <c r="G381" s="162"/>
      <c r="H381" s="168"/>
      <c r="I381" s="165"/>
      <c r="J381" s="172" t="s">
        <v>39</v>
      </c>
      <c r="K381" s="169" t="s">
        <v>373</v>
      </c>
      <c r="L381" s="165" t="s">
        <v>38</v>
      </c>
      <c r="M381" s="165">
        <v>1</v>
      </c>
      <c r="N381" s="165">
        <v>1</v>
      </c>
      <c r="O381" s="168">
        <f t="shared" si="73"/>
        <v>100</v>
      </c>
      <c r="P381" s="166"/>
      <c r="Q381" s="167"/>
      <c r="R381" s="352"/>
      <c r="S381" s="453"/>
    </row>
    <row r="382" spans="1:20" s="184" customFormat="1" ht="39" customHeight="1" x14ac:dyDescent="0.35">
      <c r="A382" s="473"/>
      <c r="B382" s="459"/>
      <c r="C382" s="464"/>
      <c r="D382" s="178" t="s">
        <v>6</v>
      </c>
      <c r="E382" s="177"/>
      <c r="F382" s="179"/>
      <c r="G382" s="179"/>
      <c r="H382" s="180"/>
      <c r="I382" s="343">
        <f>(H379+H380)/2</f>
        <v>100</v>
      </c>
      <c r="J382" s="181"/>
      <c r="K382" s="178" t="s">
        <v>6</v>
      </c>
      <c r="L382" s="179"/>
      <c r="M382" s="182"/>
      <c r="N382" s="182"/>
      <c r="O382" s="180"/>
      <c r="P382" s="343">
        <f>(O379+O380+O381)/3</f>
        <v>99.387254901960773</v>
      </c>
      <c r="Q382" s="180">
        <f>(I382+P382)/2</f>
        <v>99.693627450980387</v>
      </c>
      <c r="R382" s="364" t="s">
        <v>459</v>
      </c>
      <c r="S382" s="453"/>
      <c r="T382" s="156"/>
    </row>
    <row r="383" spans="1:20" ht="65.25" customHeight="1" x14ac:dyDescent="0.35">
      <c r="A383" s="473">
        <v>36</v>
      </c>
      <c r="B383" s="459" t="s">
        <v>129</v>
      </c>
      <c r="C383" s="460" t="s">
        <v>12</v>
      </c>
      <c r="D383" s="160" t="s">
        <v>88</v>
      </c>
      <c r="E383" s="266"/>
      <c r="F383" s="266"/>
      <c r="G383" s="266"/>
      <c r="H383" s="163"/>
      <c r="I383" s="163"/>
      <c r="J383" s="164" t="s">
        <v>12</v>
      </c>
      <c r="K383" s="160" t="s">
        <v>88</v>
      </c>
      <c r="L383" s="165"/>
      <c r="M383" s="165"/>
      <c r="N383" s="165"/>
      <c r="O383" s="163"/>
      <c r="P383" s="166"/>
      <c r="Q383" s="167"/>
      <c r="R383" s="351"/>
      <c r="S383" s="453" t="s">
        <v>459</v>
      </c>
    </row>
    <row r="384" spans="1:20" ht="69.75" x14ac:dyDescent="0.35">
      <c r="A384" s="473"/>
      <c r="B384" s="459"/>
      <c r="C384" s="462" t="s">
        <v>7</v>
      </c>
      <c r="D384" s="158" t="s">
        <v>89</v>
      </c>
      <c r="E384" s="162" t="s">
        <v>25</v>
      </c>
      <c r="F384" s="162">
        <v>95</v>
      </c>
      <c r="G384" s="162">
        <v>95</v>
      </c>
      <c r="H384" s="168">
        <v>100</v>
      </c>
      <c r="I384" s="165"/>
      <c r="J384" s="165" t="s">
        <v>7</v>
      </c>
      <c r="K384" s="169" t="s">
        <v>376</v>
      </c>
      <c r="L384" s="165" t="s">
        <v>38</v>
      </c>
      <c r="M384" s="165">
        <v>38</v>
      </c>
      <c r="N384" s="165">
        <v>38</v>
      </c>
      <c r="O384" s="168">
        <f t="shared" ref="O384:O386" si="74">N384/M384*100</f>
        <v>100</v>
      </c>
      <c r="P384" s="166"/>
      <c r="Q384" s="167"/>
      <c r="R384" s="352"/>
      <c r="S384" s="453"/>
    </row>
    <row r="385" spans="1:20" ht="69.75" x14ac:dyDescent="0.35">
      <c r="A385" s="473"/>
      <c r="B385" s="459"/>
      <c r="C385" s="462"/>
      <c r="D385" s="158"/>
      <c r="E385" s="162"/>
      <c r="F385" s="162"/>
      <c r="G385" s="162"/>
      <c r="H385" s="168"/>
      <c r="I385" s="165"/>
      <c r="J385" s="165" t="s">
        <v>8</v>
      </c>
      <c r="K385" s="169" t="s">
        <v>370</v>
      </c>
      <c r="L385" s="165" t="s">
        <v>38</v>
      </c>
      <c r="M385" s="165">
        <v>199</v>
      </c>
      <c r="N385" s="165">
        <v>195</v>
      </c>
      <c r="O385" s="168">
        <f t="shared" si="74"/>
        <v>97.989949748743726</v>
      </c>
      <c r="P385" s="166"/>
      <c r="Q385" s="167"/>
      <c r="R385" s="352"/>
      <c r="S385" s="453"/>
    </row>
    <row r="386" spans="1:20" x14ac:dyDescent="0.35">
      <c r="A386" s="473"/>
      <c r="B386" s="459"/>
      <c r="C386" s="462"/>
      <c r="D386" s="158"/>
      <c r="E386" s="162"/>
      <c r="F386" s="162"/>
      <c r="G386" s="162"/>
      <c r="H386" s="168"/>
      <c r="I386" s="165"/>
      <c r="J386" s="165" t="s">
        <v>9</v>
      </c>
      <c r="K386" s="169" t="s">
        <v>381</v>
      </c>
      <c r="L386" s="165" t="s">
        <v>38</v>
      </c>
      <c r="M386" s="165">
        <v>23</v>
      </c>
      <c r="N386" s="165">
        <v>23</v>
      </c>
      <c r="O386" s="168">
        <f t="shared" si="74"/>
        <v>100</v>
      </c>
      <c r="P386" s="166"/>
      <c r="Q386" s="167"/>
      <c r="R386" s="352"/>
      <c r="S386" s="453"/>
    </row>
    <row r="387" spans="1:20" s="184" customFormat="1" ht="39" customHeight="1" x14ac:dyDescent="0.35">
      <c r="A387" s="473"/>
      <c r="B387" s="459"/>
      <c r="C387" s="464"/>
      <c r="D387" s="178" t="s">
        <v>6</v>
      </c>
      <c r="E387" s="177"/>
      <c r="F387" s="179"/>
      <c r="G387" s="179"/>
      <c r="H387" s="180"/>
      <c r="I387" s="343">
        <f>H384</f>
        <v>100</v>
      </c>
      <c r="J387" s="181"/>
      <c r="K387" s="178" t="s">
        <v>6</v>
      </c>
      <c r="L387" s="179"/>
      <c r="M387" s="182"/>
      <c r="N387" s="182"/>
      <c r="O387" s="180"/>
      <c r="P387" s="343">
        <f>(O384+O385+O386)/3</f>
        <v>99.329983249581232</v>
      </c>
      <c r="Q387" s="180">
        <f>(I387+P387)/2</f>
        <v>99.664991624790616</v>
      </c>
      <c r="R387" s="364" t="s">
        <v>459</v>
      </c>
      <c r="S387" s="453"/>
      <c r="T387" s="156"/>
    </row>
    <row r="388" spans="1:20" ht="36.75" customHeight="1" x14ac:dyDescent="0.35">
      <c r="A388" s="473"/>
      <c r="B388" s="459"/>
      <c r="C388" s="460" t="s">
        <v>13</v>
      </c>
      <c r="D388" s="160" t="s">
        <v>91</v>
      </c>
      <c r="E388" s="162"/>
      <c r="F388" s="162"/>
      <c r="G388" s="162"/>
      <c r="H388" s="163"/>
      <c r="I388" s="163"/>
      <c r="J388" s="266" t="s">
        <v>13</v>
      </c>
      <c r="K388" s="160" t="s">
        <v>91</v>
      </c>
      <c r="L388" s="165"/>
      <c r="M388" s="171"/>
      <c r="N388" s="171"/>
      <c r="O388" s="163"/>
      <c r="P388" s="166"/>
      <c r="Q388" s="167"/>
      <c r="R388" s="351"/>
      <c r="S388" s="453"/>
    </row>
    <row r="389" spans="1:20" ht="69.75" x14ac:dyDescent="0.35">
      <c r="A389" s="473"/>
      <c r="B389" s="459"/>
      <c r="C389" s="462" t="s">
        <v>14</v>
      </c>
      <c r="D389" s="158" t="s">
        <v>89</v>
      </c>
      <c r="E389" s="162" t="s">
        <v>25</v>
      </c>
      <c r="F389" s="162">
        <v>95</v>
      </c>
      <c r="G389" s="162">
        <v>98</v>
      </c>
      <c r="H389" s="168">
        <v>100</v>
      </c>
      <c r="I389" s="165"/>
      <c r="J389" s="172" t="s">
        <v>14</v>
      </c>
      <c r="K389" s="169" t="s">
        <v>385</v>
      </c>
      <c r="L389" s="165" t="s">
        <v>38</v>
      </c>
      <c r="M389" s="165">
        <v>256</v>
      </c>
      <c r="N389" s="165">
        <v>252</v>
      </c>
      <c r="O389" s="168">
        <f t="shared" ref="O389:O390" si="75">N389/M389*100</f>
        <v>98.4375</v>
      </c>
      <c r="P389" s="166"/>
      <c r="Q389" s="167"/>
      <c r="R389" s="352"/>
      <c r="S389" s="453"/>
    </row>
    <row r="390" spans="1:20" ht="69.75" x14ac:dyDescent="0.35">
      <c r="A390" s="473"/>
      <c r="B390" s="459"/>
      <c r="C390" s="462" t="s">
        <v>15</v>
      </c>
      <c r="D390" s="158" t="s">
        <v>92</v>
      </c>
      <c r="E390" s="162" t="s">
        <v>93</v>
      </c>
      <c r="F390" s="162">
        <v>35</v>
      </c>
      <c r="G390" s="162">
        <v>35</v>
      </c>
      <c r="H390" s="168">
        <v>100</v>
      </c>
      <c r="I390" s="165"/>
      <c r="J390" s="172" t="s">
        <v>15</v>
      </c>
      <c r="K390" s="169" t="s">
        <v>373</v>
      </c>
      <c r="L390" s="165" t="s">
        <v>38</v>
      </c>
      <c r="M390" s="165">
        <v>4</v>
      </c>
      <c r="N390" s="165">
        <v>4</v>
      </c>
      <c r="O390" s="168">
        <f t="shared" si="75"/>
        <v>100</v>
      </c>
      <c r="P390" s="166"/>
      <c r="Q390" s="167"/>
      <c r="R390" s="352"/>
      <c r="S390" s="453"/>
    </row>
    <row r="391" spans="1:20" s="184" customFormat="1" ht="39" customHeight="1" x14ac:dyDescent="0.35">
      <c r="A391" s="473"/>
      <c r="B391" s="459"/>
      <c r="C391" s="464"/>
      <c r="D391" s="178" t="s">
        <v>6</v>
      </c>
      <c r="E391" s="177"/>
      <c r="F391" s="179"/>
      <c r="G391" s="179"/>
      <c r="H391" s="180"/>
      <c r="I391" s="343">
        <f>(H389+H390)/2</f>
        <v>100</v>
      </c>
      <c r="J391" s="181"/>
      <c r="K391" s="178" t="s">
        <v>6</v>
      </c>
      <c r="L391" s="179"/>
      <c r="M391" s="182"/>
      <c r="N391" s="182"/>
      <c r="O391" s="180"/>
      <c r="P391" s="343">
        <f>(O389+O390)/2</f>
        <v>99.21875</v>
      </c>
      <c r="Q391" s="180">
        <f>(I391+P391)/2</f>
        <v>99.609375</v>
      </c>
      <c r="R391" s="364" t="s">
        <v>459</v>
      </c>
      <c r="S391" s="453"/>
      <c r="T391" s="156"/>
    </row>
    <row r="392" spans="1:20" ht="67.5" customHeight="1" x14ac:dyDescent="0.35">
      <c r="A392" s="473">
        <v>37</v>
      </c>
      <c r="B392" s="459" t="s">
        <v>130</v>
      </c>
      <c r="C392" s="460" t="s">
        <v>12</v>
      </c>
      <c r="D392" s="160" t="s">
        <v>88</v>
      </c>
      <c r="E392" s="266"/>
      <c r="F392" s="266"/>
      <c r="G392" s="266"/>
      <c r="H392" s="163"/>
      <c r="I392" s="163"/>
      <c r="J392" s="164" t="s">
        <v>12</v>
      </c>
      <c r="K392" s="160" t="s">
        <v>88</v>
      </c>
      <c r="L392" s="165"/>
      <c r="M392" s="165"/>
      <c r="N392" s="165"/>
      <c r="O392" s="163"/>
      <c r="P392" s="166"/>
      <c r="Q392" s="167"/>
      <c r="R392" s="351"/>
      <c r="S392" s="453" t="s">
        <v>459</v>
      </c>
    </row>
    <row r="393" spans="1:20" ht="69.75" x14ac:dyDescent="0.35">
      <c r="A393" s="473"/>
      <c r="B393" s="459"/>
      <c r="C393" s="462" t="s">
        <v>7</v>
      </c>
      <c r="D393" s="158" t="s">
        <v>89</v>
      </c>
      <c r="E393" s="162" t="s">
        <v>25</v>
      </c>
      <c r="F393" s="162">
        <v>95</v>
      </c>
      <c r="G393" s="162">
        <v>98</v>
      </c>
      <c r="H393" s="168">
        <v>100</v>
      </c>
      <c r="I393" s="165"/>
      <c r="J393" s="165" t="s">
        <v>7</v>
      </c>
      <c r="K393" s="169" t="s">
        <v>376</v>
      </c>
      <c r="L393" s="165" t="s">
        <v>38</v>
      </c>
      <c r="M393" s="165">
        <v>67</v>
      </c>
      <c r="N393" s="165">
        <v>64</v>
      </c>
      <c r="O393" s="168">
        <f t="shared" ref="O393:O395" si="76">N393/M393*100</f>
        <v>95.522388059701484</v>
      </c>
      <c r="P393" s="166"/>
      <c r="Q393" s="167"/>
      <c r="R393" s="352"/>
      <c r="S393" s="453"/>
    </row>
    <row r="394" spans="1:20" ht="69.75" x14ac:dyDescent="0.35">
      <c r="A394" s="473"/>
      <c r="B394" s="459"/>
      <c r="C394" s="462"/>
      <c r="D394" s="158"/>
      <c r="E394" s="162"/>
      <c r="F394" s="162"/>
      <c r="G394" s="162"/>
      <c r="H394" s="168"/>
      <c r="I394" s="165"/>
      <c r="J394" s="165" t="s">
        <v>8</v>
      </c>
      <c r="K394" s="169" t="s">
        <v>370</v>
      </c>
      <c r="L394" s="165" t="s">
        <v>38</v>
      </c>
      <c r="M394" s="165">
        <v>163</v>
      </c>
      <c r="N394" s="165">
        <v>156</v>
      </c>
      <c r="O394" s="168">
        <f t="shared" si="76"/>
        <v>95.705521472392647</v>
      </c>
      <c r="P394" s="166"/>
      <c r="Q394" s="167"/>
      <c r="R394" s="352"/>
      <c r="S394" s="453"/>
    </row>
    <row r="395" spans="1:20" ht="21.75" customHeight="1" x14ac:dyDescent="0.35">
      <c r="A395" s="473"/>
      <c r="B395" s="459"/>
      <c r="C395" s="462"/>
      <c r="D395" s="158"/>
      <c r="E395" s="162"/>
      <c r="F395" s="162"/>
      <c r="G395" s="162"/>
      <c r="H395" s="168"/>
      <c r="I395" s="165"/>
      <c r="J395" s="165" t="s">
        <v>9</v>
      </c>
      <c r="K395" s="169" t="s">
        <v>381</v>
      </c>
      <c r="L395" s="165" t="s">
        <v>38</v>
      </c>
      <c r="M395" s="165">
        <v>33</v>
      </c>
      <c r="N395" s="165">
        <v>32</v>
      </c>
      <c r="O395" s="168">
        <f t="shared" si="76"/>
        <v>96.969696969696969</v>
      </c>
      <c r="P395" s="166"/>
      <c r="Q395" s="167"/>
      <c r="R395" s="352"/>
      <c r="S395" s="453"/>
    </row>
    <row r="396" spans="1:20" s="184" customFormat="1" ht="39" customHeight="1" x14ac:dyDescent="0.35">
      <c r="A396" s="473"/>
      <c r="B396" s="459"/>
      <c r="C396" s="464"/>
      <c r="D396" s="178" t="s">
        <v>6</v>
      </c>
      <c r="E396" s="177"/>
      <c r="F396" s="179"/>
      <c r="G396" s="179"/>
      <c r="H396" s="180"/>
      <c r="I396" s="343">
        <f>H393</f>
        <v>100</v>
      </c>
      <c r="J396" s="181"/>
      <c r="K396" s="178" t="s">
        <v>6</v>
      </c>
      <c r="L396" s="179"/>
      <c r="M396" s="182"/>
      <c r="N396" s="182"/>
      <c r="O396" s="180"/>
      <c r="P396" s="343">
        <f>(O393+O394+O395)/3</f>
        <v>96.065868833930381</v>
      </c>
      <c r="Q396" s="180">
        <f>(I396+P396)/2</f>
        <v>98.03293441696519</v>
      </c>
      <c r="R396" s="364" t="s">
        <v>459</v>
      </c>
      <c r="S396" s="453"/>
      <c r="T396" s="156"/>
    </row>
    <row r="397" spans="1:20" ht="31.5" customHeight="1" x14ac:dyDescent="0.35">
      <c r="A397" s="473"/>
      <c r="B397" s="459"/>
      <c r="C397" s="460" t="s">
        <v>13</v>
      </c>
      <c r="D397" s="367" t="s">
        <v>91</v>
      </c>
      <c r="E397" s="162"/>
      <c r="F397" s="162"/>
      <c r="G397" s="162"/>
      <c r="H397" s="163"/>
      <c r="I397" s="163"/>
      <c r="J397" s="266" t="s">
        <v>13</v>
      </c>
      <c r="K397" s="160" t="s">
        <v>91</v>
      </c>
      <c r="L397" s="165"/>
      <c r="M397" s="171"/>
      <c r="N397" s="171"/>
      <c r="O397" s="163"/>
      <c r="P397" s="166"/>
      <c r="Q397" s="167"/>
      <c r="R397" s="351"/>
      <c r="S397" s="453"/>
    </row>
    <row r="398" spans="1:20" ht="69.75" x14ac:dyDescent="0.35">
      <c r="A398" s="473"/>
      <c r="B398" s="459"/>
      <c r="C398" s="462" t="s">
        <v>14</v>
      </c>
      <c r="D398" s="158" t="s">
        <v>89</v>
      </c>
      <c r="E398" s="162" t="s">
        <v>25</v>
      </c>
      <c r="F398" s="162">
        <v>95</v>
      </c>
      <c r="G398" s="162">
        <v>99</v>
      </c>
      <c r="H398" s="168">
        <v>100</v>
      </c>
      <c r="I398" s="165"/>
      <c r="J398" s="172" t="s">
        <v>14</v>
      </c>
      <c r="K398" s="169" t="s">
        <v>385</v>
      </c>
      <c r="L398" s="165" t="s">
        <v>38</v>
      </c>
      <c r="M398" s="165">
        <v>257</v>
      </c>
      <c r="N398" s="165">
        <v>246</v>
      </c>
      <c r="O398" s="168">
        <f t="shared" ref="O398:O400" si="77">N398/M398*100</f>
        <v>95.719844357976655</v>
      </c>
      <c r="P398" s="166"/>
      <c r="Q398" s="167"/>
      <c r="R398" s="352"/>
      <c r="S398" s="453"/>
    </row>
    <row r="399" spans="1:20" ht="69.75" x14ac:dyDescent="0.35">
      <c r="A399" s="473"/>
      <c r="B399" s="459"/>
      <c r="C399" s="462" t="s">
        <v>15</v>
      </c>
      <c r="D399" s="158" t="s">
        <v>92</v>
      </c>
      <c r="E399" s="162" t="s">
        <v>93</v>
      </c>
      <c r="F399" s="162">
        <v>35</v>
      </c>
      <c r="G399" s="162">
        <v>35</v>
      </c>
      <c r="H399" s="168">
        <v>100</v>
      </c>
      <c r="I399" s="165"/>
      <c r="J399" s="172" t="s">
        <v>15</v>
      </c>
      <c r="K399" s="169" t="s">
        <v>372</v>
      </c>
      <c r="L399" s="165" t="s">
        <v>38</v>
      </c>
      <c r="M399" s="165">
        <v>1</v>
      </c>
      <c r="N399" s="165">
        <v>1</v>
      </c>
      <c r="O399" s="168">
        <f t="shared" si="77"/>
        <v>100</v>
      </c>
      <c r="P399" s="166"/>
      <c r="Q399" s="167"/>
      <c r="R399" s="352"/>
      <c r="S399" s="453"/>
    </row>
    <row r="400" spans="1:20" x14ac:dyDescent="0.35">
      <c r="A400" s="473"/>
      <c r="B400" s="459"/>
      <c r="C400" s="462"/>
      <c r="D400" s="158"/>
      <c r="E400" s="162"/>
      <c r="F400" s="162"/>
      <c r="G400" s="162"/>
      <c r="H400" s="168"/>
      <c r="I400" s="165"/>
      <c r="J400" s="172" t="s">
        <v>39</v>
      </c>
      <c r="K400" s="169" t="s">
        <v>373</v>
      </c>
      <c r="L400" s="165" t="s">
        <v>38</v>
      </c>
      <c r="M400" s="165">
        <v>5</v>
      </c>
      <c r="N400" s="165">
        <v>5</v>
      </c>
      <c r="O400" s="168">
        <f t="shared" si="77"/>
        <v>100</v>
      </c>
      <c r="P400" s="166"/>
      <c r="Q400" s="167"/>
      <c r="R400" s="352"/>
      <c r="S400" s="453"/>
    </row>
    <row r="401" spans="1:23" s="184" customFormat="1" ht="39" customHeight="1" x14ac:dyDescent="0.35">
      <c r="A401" s="473"/>
      <c r="B401" s="459"/>
      <c r="C401" s="464"/>
      <c r="D401" s="178" t="s">
        <v>6</v>
      </c>
      <c r="E401" s="177"/>
      <c r="F401" s="179"/>
      <c r="G401" s="179"/>
      <c r="H401" s="180"/>
      <c r="I401" s="343">
        <f>(H399+H398)/2</f>
        <v>100</v>
      </c>
      <c r="J401" s="181"/>
      <c r="K401" s="178" t="s">
        <v>6</v>
      </c>
      <c r="L401" s="179"/>
      <c r="M401" s="182"/>
      <c r="N401" s="182"/>
      <c r="O401" s="180"/>
      <c r="P401" s="343">
        <f>(O398+O399+O400)/3</f>
        <v>98.573281452658875</v>
      </c>
      <c r="Q401" s="180">
        <f>(I401+P401)/2</f>
        <v>99.286640726329438</v>
      </c>
      <c r="R401" s="364" t="s">
        <v>459</v>
      </c>
      <c r="S401" s="453"/>
      <c r="T401" s="156"/>
    </row>
    <row r="402" spans="1:23" ht="76.5" customHeight="1" x14ac:dyDescent="0.35">
      <c r="A402" s="473">
        <v>38</v>
      </c>
      <c r="B402" s="459" t="s">
        <v>131</v>
      </c>
      <c r="C402" s="460" t="s">
        <v>12</v>
      </c>
      <c r="D402" s="160" t="s">
        <v>88</v>
      </c>
      <c r="E402" s="266"/>
      <c r="F402" s="266"/>
      <c r="G402" s="266"/>
      <c r="H402" s="163"/>
      <c r="I402" s="163"/>
      <c r="J402" s="164" t="s">
        <v>12</v>
      </c>
      <c r="K402" s="160" t="s">
        <v>88</v>
      </c>
      <c r="L402" s="165"/>
      <c r="M402" s="165"/>
      <c r="N402" s="165"/>
      <c r="O402" s="163"/>
      <c r="P402" s="166"/>
      <c r="Q402" s="167"/>
      <c r="R402" s="353"/>
      <c r="S402" s="453" t="s">
        <v>459</v>
      </c>
    </row>
    <row r="403" spans="1:23" ht="69.75" x14ac:dyDescent="0.35">
      <c r="A403" s="473"/>
      <c r="B403" s="459"/>
      <c r="C403" s="462" t="s">
        <v>7</v>
      </c>
      <c r="D403" s="158" t="s">
        <v>89</v>
      </c>
      <c r="E403" s="162" t="s">
        <v>25</v>
      </c>
      <c r="F403" s="162">
        <v>95</v>
      </c>
      <c r="G403" s="162">
        <v>98</v>
      </c>
      <c r="H403" s="168">
        <v>100</v>
      </c>
      <c r="I403" s="165"/>
      <c r="J403" s="165" t="s">
        <v>7</v>
      </c>
      <c r="K403" s="169" t="s">
        <v>376</v>
      </c>
      <c r="L403" s="165" t="s">
        <v>38</v>
      </c>
      <c r="M403" s="165">
        <v>59</v>
      </c>
      <c r="N403" s="165">
        <v>59</v>
      </c>
      <c r="O403" s="168">
        <f t="shared" ref="O403:O405" si="78">N403/M403*100</f>
        <v>100</v>
      </c>
      <c r="P403" s="166"/>
      <c r="Q403" s="167"/>
      <c r="R403" s="352"/>
      <c r="S403" s="453"/>
    </row>
    <row r="404" spans="1:23" ht="69.75" x14ac:dyDescent="0.35">
      <c r="A404" s="473"/>
      <c r="B404" s="459"/>
      <c r="C404" s="462"/>
      <c r="D404" s="158"/>
      <c r="E404" s="162"/>
      <c r="F404" s="162"/>
      <c r="G404" s="162"/>
      <c r="H404" s="168"/>
      <c r="I404" s="165"/>
      <c r="J404" s="165" t="s">
        <v>8</v>
      </c>
      <c r="K404" s="169" t="s">
        <v>370</v>
      </c>
      <c r="L404" s="165" t="s">
        <v>38</v>
      </c>
      <c r="M404" s="165">
        <v>189</v>
      </c>
      <c r="N404" s="165">
        <v>184</v>
      </c>
      <c r="O404" s="168">
        <f t="shared" si="78"/>
        <v>97.354497354497354</v>
      </c>
      <c r="P404" s="166"/>
      <c r="Q404" s="167"/>
      <c r="R404" s="352"/>
      <c r="S404" s="453"/>
    </row>
    <row r="405" spans="1:23" ht="30.75" customHeight="1" x14ac:dyDescent="0.35">
      <c r="A405" s="473"/>
      <c r="B405" s="459"/>
      <c r="C405" s="462"/>
      <c r="D405" s="158"/>
      <c r="E405" s="162"/>
      <c r="F405" s="162"/>
      <c r="G405" s="162"/>
      <c r="H405" s="168"/>
      <c r="I405" s="165"/>
      <c r="J405" s="165" t="s">
        <v>9</v>
      </c>
      <c r="K405" s="169" t="s">
        <v>381</v>
      </c>
      <c r="L405" s="165" t="s">
        <v>38</v>
      </c>
      <c r="M405" s="165">
        <v>28</v>
      </c>
      <c r="N405" s="165">
        <v>28</v>
      </c>
      <c r="O405" s="168">
        <f t="shared" si="78"/>
        <v>100</v>
      </c>
      <c r="P405" s="166"/>
      <c r="Q405" s="167"/>
      <c r="R405" s="352"/>
      <c r="S405" s="453"/>
    </row>
    <row r="406" spans="1:23" s="184" customFormat="1" ht="39" customHeight="1" x14ac:dyDescent="0.35">
      <c r="A406" s="473"/>
      <c r="B406" s="459"/>
      <c r="C406" s="464"/>
      <c r="D406" s="178" t="s">
        <v>6</v>
      </c>
      <c r="E406" s="177"/>
      <c r="F406" s="179"/>
      <c r="G406" s="179"/>
      <c r="H406" s="180"/>
      <c r="I406" s="343">
        <f>H403</f>
        <v>100</v>
      </c>
      <c r="J406" s="181"/>
      <c r="K406" s="178" t="s">
        <v>6</v>
      </c>
      <c r="L406" s="179"/>
      <c r="M406" s="182"/>
      <c r="N406" s="182"/>
      <c r="O406" s="180"/>
      <c r="P406" s="343">
        <f>(O403+O404+O405)/3</f>
        <v>99.118165784832456</v>
      </c>
      <c r="Q406" s="180">
        <f>(I406+P406)/2</f>
        <v>99.559082892416228</v>
      </c>
      <c r="R406" s="364" t="s">
        <v>459</v>
      </c>
      <c r="S406" s="453"/>
      <c r="T406" s="156"/>
    </row>
    <row r="407" spans="1:23" ht="40.5" customHeight="1" x14ac:dyDescent="0.35">
      <c r="A407" s="473"/>
      <c r="B407" s="459"/>
      <c r="C407" s="460" t="s">
        <v>13</v>
      </c>
      <c r="D407" s="160" t="s">
        <v>91</v>
      </c>
      <c r="E407" s="162"/>
      <c r="F407" s="162"/>
      <c r="G407" s="162"/>
      <c r="H407" s="163"/>
      <c r="I407" s="163"/>
      <c r="J407" s="266" t="s">
        <v>13</v>
      </c>
      <c r="K407" s="160" t="s">
        <v>91</v>
      </c>
      <c r="L407" s="165"/>
      <c r="M407" s="171"/>
      <c r="N407" s="171"/>
      <c r="O407" s="163"/>
      <c r="P407" s="166"/>
      <c r="Q407" s="167"/>
      <c r="R407" s="351"/>
      <c r="S407" s="453"/>
    </row>
    <row r="408" spans="1:23" ht="51" customHeight="1" x14ac:dyDescent="0.35">
      <c r="A408" s="473"/>
      <c r="B408" s="459"/>
      <c r="C408" s="462" t="s">
        <v>14</v>
      </c>
      <c r="D408" s="158" t="s">
        <v>89</v>
      </c>
      <c r="E408" s="162" t="s">
        <v>25</v>
      </c>
      <c r="F408" s="162">
        <v>95</v>
      </c>
      <c r="G408" s="162">
        <v>98</v>
      </c>
      <c r="H408" s="168">
        <v>100</v>
      </c>
      <c r="I408" s="165"/>
      <c r="J408" s="172" t="s">
        <v>14</v>
      </c>
      <c r="K408" s="169" t="s">
        <v>385</v>
      </c>
      <c r="L408" s="165" t="s">
        <v>38</v>
      </c>
      <c r="M408" s="165">
        <v>275</v>
      </c>
      <c r="N408" s="165">
        <v>270</v>
      </c>
      <c r="O408" s="168">
        <f t="shared" ref="O408:O409" si="79">N408/M408*100</f>
        <v>98.181818181818187</v>
      </c>
      <c r="P408" s="166"/>
      <c r="Q408" s="167"/>
      <c r="R408" s="352"/>
      <c r="S408" s="453"/>
    </row>
    <row r="409" spans="1:23" ht="51" customHeight="1" x14ac:dyDescent="0.35">
      <c r="A409" s="473"/>
      <c r="B409" s="459"/>
      <c r="C409" s="462" t="s">
        <v>15</v>
      </c>
      <c r="D409" s="158" t="s">
        <v>92</v>
      </c>
      <c r="E409" s="162" t="s">
        <v>93</v>
      </c>
      <c r="F409" s="162">
        <v>35</v>
      </c>
      <c r="G409" s="162">
        <v>34</v>
      </c>
      <c r="H409" s="168">
        <v>100</v>
      </c>
      <c r="I409" s="165"/>
      <c r="J409" s="172" t="s">
        <v>15</v>
      </c>
      <c r="K409" s="169" t="s">
        <v>372</v>
      </c>
      <c r="L409" s="165" t="s">
        <v>38</v>
      </c>
      <c r="M409" s="165">
        <v>1</v>
      </c>
      <c r="N409" s="165">
        <v>1</v>
      </c>
      <c r="O409" s="168">
        <f t="shared" si="79"/>
        <v>100</v>
      </c>
      <c r="P409" s="166"/>
      <c r="Q409" s="167"/>
      <c r="R409" s="352"/>
      <c r="S409" s="453"/>
    </row>
    <row r="410" spans="1:23" x14ac:dyDescent="0.35">
      <c r="A410" s="473"/>
      <c r="B410" s="459"/>
      <c r="C410" s="462"/>
      <c r="D410" s="158"/>
      <c r="E410" s="162"/>
      <c r="F410" s="162"/>
      <c r="G410" s="162"/>
      <c r="H410" s="168"/>
      <c r="I410" s="165"/>
      <c r="J410" s="172"/>
      <c r="K410" s="169"/>
      <c r="L410" s="165"/>
      <c r="M410" s="165"/>
      <c r="N410" s="165"/>
      <c r="O410" s="168"/>
      <c r="P410" s="166"/>
      <c r="Q410" s="167"/>
      <c r="R410" s="352"/>
      <c r="S410" s="453"/>
    </row>
    <row r="411" spans="1:23" s="184" customFormat="1" ht="36.75" customHeight="1" x14ac:dyDescent="0.35">
      <c r="A411" s="473"/>
      <c r="B411" s="459"/>
      <c r="C411" s="464"/>
      <c r="D411" s="178" t="s">
        <v>6</v>
      </c>
      <c r="E411" s="177"/>
      <c r="F411" s="179"/>
      <c r="G411" s="179"/>
      <c r="H411" s="180"/>
      <c r="I411" s="343">
        <f>(H409+H408)/2</f>
        <v>100</v>
      </c>
      <c r="J411" s="181"/>
      <c r="K411" s="178" t="s">
        <v>6</v>
      </c>
      <c r="L411" s="179"/>
      <c r="M411" s="182"/>
      <c r="N411" s="182"/>
      <c r="O411" s="180"/>
      <c r="P411" s="343">
        <f>(O409+O408)/2</f>
        <v>99.090909090909093</v>
      </c>
      <c r="Q411" s="180">
        <f>(I411+P411)/2</f>
        <v>99.545454545454547</v>
      </c>
      <c r="R411" s="364" t="s">
        <v>459</v>
      </c>
      <c r="S411" s="453"/>
      <c r="T411" s="156"/>
    </row>
    <row r="412" spans="1:23" ht="75" customHeight="1" x14ac:dyDescent="0.35">
      <c r="A412" s="473">
        <v>39</v>
      </c>
      <c r="B412" s="459" t="s">
        <v>147</v>
      </c>
      <c r="C412" s="460" t="s">
        <v>12</v>
      </c>
      <c r="D412" s="160" t="s">
        <v>132</v>
      </c>
      <c r="E412" s="164"/>
      <c r="F412" s="164"/>
      <c r="G412" s="164"/>
      <c r="H412" s="163"/>
      <c r="I412" s="163"/>
      <c r="J412" s="164" t="s">
        <v>12</v>
      </c>
      <c r="K412" s="160" t="s">
        <v>132</v>
      </c>
      <c r="L412" s="165"/>
      <c r="M412" s="165"/>
      <c r="N412" s="165"/>
      <c r="O412" s="163"/>
      <c r="P412" s="188"/>
      <c r="Q412" s="167"/>
      <c r="R412" s="353"/>
      <c r="S412" s="350"/>
    </row>
    <row r="413" spans="1:23" ht="72.75" customHeight="1" x14ac:dyDescent="0.35">
      <c r="A413" s="473"/>
      <c r="B413" s="459"/>
      <c r="C413" s="462" t="s">
        <v>7</v>
      </c>
      <c r="D413" s="158" t="s">
        <v>133</v>
      </c>
      <c r="E413" s="165" t="s">
        <v>25</v>
      </c>
      <c r="F413" s="165">
        <v>100</v>
      </c>
      <c r="G413" s="165">
        <v>100</v>
      </c>
      <c r="H413" s="168">
        <f>(G413/F413)*100</f>
        <v>100</v>
      </c>
      <c r="I413" s="165"/>
      <c r="J413" s="165" t="s">
        <v>7</v>
      </c>
      <c r="K413" s="169" t="s">
        <v>90</v>
      </c>
      <c r="L413" s="165" t="s">
        <v>38</v>
      </c>
      <c r="M413" s="165">
        <v>403</v>
      </c>
      <c r="N413" s="165">
        <v>402</v>
      </c>
      <c r="O413" s="168">
        <f>(N413/M413)*100</f>
        <v>99.75186104218362</v>
      </c>
      <c r="P413" s="188"/>
      <c r="Q413" s="167"/>
      <c r="R413" s="352"/>
      <c r="S413" s="453" t="s">
        <v>459</v>
      </c>
      <c r="W413" s="156"/>
    </row>
    <row r="414" spans="1:23" ht="52.5" customHeight="1" x14ac:dyDescent="0.35">
      <c r="A414" s="473"/>
      <c r="B414" s="459"/>
      <c r="C414" s="462" t="s">
        <v>8</v>
      </c>
      <c r="D414" s="158" t="s">
        <v>134</v>
      </c>
      <c r="E414" s="165" t="s">
        <v>25</v>
      </c>
      <c r="F414" s="165">
        <v>100</v>
      </c>
      <c r="G414" s="165">
        <v>100</v>
      </c>
      <c r="H414" s="168">
        <f t="shared" ref="H414:H417" si="80">(G414/F414)*100</f>
        <v>100</v>
      </c>
      <c r="I414" s="165"/>
      <c r="J414" s="165"/>
      <c r="K414" s="189"/>
      <c r="L414" s="165"/>
      <c r="M414" s="171"/>
      <c r="N414" s="171"/>
      <c r="O414" s="168"/>
      <c r="P414" s="188"/>
      <c r="Q414" s="167"/>
      <c r="R414" s="352"/>
      <c r="S414" s="453"/>
    </row>
    <row r="415" spans="1:23" ht="55.5" customHeight="1" x14ac:dyDescent="0.35">
      <c r="A415" s="473"/>
      <c r="B415" s="459"/>
      <c r="C415" s="462" t="s">
        <v>9</v>
      </c>
      <c r="D415" s="158" t="s">
        <v>135</v>
      </c>
      <c r="E415" s="165" t="s">
        <v>25</v>
      </c>
      <c r="F415" s="165">
        <v>100</v>
      </c>
      <c r="G415" s="165">
        <v>100</v>
      </c>
      <c r="H415" s="168">
        <f t="shared" si="80"/>
        <v>100</v>
      </c>
      <c r="I415" s="165"/>
      <c r="J415" s="172"/>
      <c r="K415" s="169"/>
      <c r="L415" s="165"/>
      <c r="M415" s="173"/>
      <c r="N415" s="173"/>
      <c r="O415" s="168"/>
      <c r="P415" s="188"/>
      <c r="Q415" s="167"/>
      <c r="R415" s="352"/>
      <c r="S415" s="453"/>
    </row>
    <row r="416" spans="1:23" ht="78.75" customHeight="1" x14ac:dyDescent="0.35">
      <c r="A416" s="473"/>
      <c r="B416" s="459"/>
      <c r="C416" s="462" t="s">
        <v>10</v>
      </c>
      <c r="D416" s="158" t="s">
        <v>89</v>
      </c>
      <c r="E416" s="165" t="s">
        <v>25</v>
      </c>
      <c r="F416" s="165">
        <v>90</v>
      </c>
      <c r="G416" s="165">
        <v>90</v>
      </c>
      <c r="H416" s="168">
        <f t="shared" si="80"/>
        <v>100</v>
      </c>
      <c r="I416" s="165"/>
      <c r="J416" s="172"/>
      <c r="K416" s="169"/>
      <c r="L416" s="165"/>
      <c r="M416" s="173"/>
      <c r="N416" s="173"/>
      <c r="O416" s="168"/>
      <c r="P416" s="188"/>
      <c r="Q416" s="167"/>
      <c r="R416" s="352"/>
      <c r="S416" s="453"/>
    </row>
    <row r="417" spans="1:20" ht="131.25" customHeight="1" x14ac:dyDescent="0.35">
      <c r="A417" s="473"/>
      <c r="B417" s="459"/>
      <c r="C417" s="462" t="s">
        <v>35</v>
      </c>
      <c r="D417" s="158" t="s">
        <v>136</v>
      </c>
      <c r="E417" s="165" t="s">
        <v>25</v>
      </c>
      <c r="F417" s="165">
        <v>100</v>
      </c>
      <c r="G417" s="165">
        <v>100</v>
      </c>
      <c r="H417" s="168">
        <f t="shared" si="80"/>
        <v>100</v>
      </c>
      <c r="I417" s="165"/>
      <c r="J417" s="172"/>
      <c r="K417" s="169"/>
      <c r="L417" s="165"/>
      <c r="M417" s="173"/>
      <c r="N417" s="173"/>
      <c r="O417" s="168"/>
      <c r="P417" s="188"/>
      <c r="Q417" s="167"/>
      <c r="R417" s="352"/>
      <c r="S417" s="453"/>
    </row>
    <row r="418" spans="1:20" s="184" customFormat="1" ht="40.5" customHeight="1" x14ac:dyDescent="0.35">
      <c r="A418" s="473"/>
      <c r="B418" s="459"/>
      <c r="C418" s="464"/>
      <c r="D418" s="178" t="s">
        <v>6</v>
      </c>
      <c r="E418" s="177"/>
      <c r="F418" s="179"/>
      <c r="G418" s="179"/>
      <c r="H418" s="180"/>
      <c r="I418" s="180">
        <f>(H413+H414+H415+H416+H417)/5</f>
        <v>100</v>
      </c>
      <c r="J418" s="181"/>
      <c r="K418" s="178" t="s">
        <v>6</v>
      </c>
      <c r="L418" s="179"/>
      <c r="M418" s="182"/>
      <c r="N418" s="182"/>
      <c r="O418" s="180"/>
      <c r="P418" s="180">
        <f>O413</f>
        <v>99.75186104218362</v>
      </c>
      <c r="Q418" s="180">
        <f>(I418+P418)/2</f>
        <v>99.875930521091817</v>
      </c>
      <c r="R418" s="345" t="s">
        <v>459</v>
      </c>
      <c r="S418" s="453"/>
      <c r="T418" s="156"/>
    </row>
    <row r="419" spans="1:20" ht="69" customHeight="1" x14ac:dyDescent="0.35">
      <c r="A419" s="473"/>
      <c r="B419" s="459"/>
      <c r="C419" s="460" t="s">
        <v>13</v>
      </c>
      <c r="D419" s="160" t="s">
        <v>137</v>
      </c>
      <c r="E419" s="165"/>
      <c r="F419" s="165"/>
      <c r="G419" s="165"/>
      <c r="H419" s="163"/>
      <c r="I419" s="163"/>
      <c r="J419" s="266" t="s">
        <v>13</v>
      </c>
      <c r="K419" s="160" t="s">
        <v>137</v>
      </c>
      <c r="L419" s="165"/>
      <c r="M419" s="173"/>
      <c r="N419" s="173"/>
      <c r="O419" s="163"/>
      <c r="P419" s="188"/>
      <c r="Q419" s="167"/>
      <c r="R419" s="351"/>
      <c r="S419" s="453"/>
    </row>
    <row r="420" spans="1:20" ht="69" customHeight="1" x14ac:dyDescent="0.35">
      <c r="A420" s="473"/>
      <c r="B420" s="459"/>
      <c r="C420" s="462" t="s">
        <v>14</v>
      </c>
      <c r="D420" s="158" t="s">
        <v>138</v>
      </c>
      <c r="E420" s="165" t="s">
        <v>25</v>
      </c>
      <c r="F420" s="165">
        <v>100</v>
      </c>
      <c r="G420" s="165">
        <v>100</v>
      </c>
      <c r="H420" s="168">
        <f>(G420/F420)*100</f>
        <v>100</v>
      </c>
      <c r="I420" s="165"/>
      <c r="J420" s="172" t="s">
        <v>14</v>
      </c>
      <c r="K420" s="169" t="s">
        <v>90</v>
      </c>
      <c r="L420" s="165" t="s">
        <v>38</v>
      </c>
      <c r="M420" s="165">
        <v>451</v>
      </c>
      <c r="N420" s="165">
        <v>464</v>
      </c>
      <c r="O420" s="168">
        <f>(N420/M420)*100</f>
        <v>102.88248337028824</v>
      </c>
      <c r="P420" s="162"/>
      <c r="Q420" s="167"/>
      <c r="R420" s="352"/>
      <c r="S420" s="453"/>
    </row>
    <row r="421" spans="1:20" ht="63" customHeight="1" x14ac:dyDescent="0.35">
      <c r="A421" s="473"/>
      <c r="B421" s="459"/>
      <c r="C421" s="462" t="s">
        <v>15</v>
      </c>
      <c r="D421" s="158" t="s">
        <v>139</v>
      </c>
      <c r="E421" s="165" t="s">
        <v>25</v>
      </c>
      <c r="F421" s="165">
        <v>100</v>
      </c>
      <c r="G421" s="165">
        <v>100</v>
      </c>
      <c r="H421" s="168">
        <f t="shared" ref="H421:H438" si="81">(G421/F421)*100</f>
        <v>100</v>
      </c>
      <c r="I421" s="165"/>
      <c r="J421" s="172"/>
      <c r="K421" s="169"/>
      <c r="L421" s="165"/>
      <c r="M421" s="173"/>
      <c r="N421" s="173"/>
      <c r="O421" s="168"/>
      <c r="P421" s="188"/>
      <c r="Q421" s="167"/>
      <c r="R421" s="352"/>
      <c r="S421" s="453"/>
    </row>
    <row r="422" spans="1:20" ht="50.25" customHeight="1" x14ac:dyDescent="0.35">
      <c r="A422" s="473"/>
      <c r="B422" s="459"/>
      <c r="C422" s="462" t="s">
        <v>39</v>
      </c>
      <c r="D422" s="158" t="s">
        <v>135</v>
      </c>
      <c r="E422" s="165" t="s">
        <v>25</v>
      </c>
      <c r="F422" s="165">
        <v>100</v>
      </c>
      <c r="G422" s="165">
        <v>100</v>
      </c>
      <c r="H422" s="168">
        <f t="shared" si="81"/>
        <v>100</v>
      </c>
      <c r="I422" s="165"/>
      <c r="J422" s="172"/>
      <c r="K422" s="169"/>
      <c r="L422" s="165"/>
      <c r="M422" s="173"/>
      <c r="N422" s="173"/>
      <c r="O422" s="168"/>
      <c r="P422" s="188"/>
      <c r="Q422" s="167"/>
      <c r="R422" s="352"/>
      <c r="S422" s="453"/>
    </row>
    <row r="423" spans="1:20" ht="69" customHeight="1" x14ac:dyDescent="0.35">
      <c r="A423" s="473"/>
      <c r="B423" s="459"/>
      <c r="C423" s="462" t="s">
        <v>45</v>
      </c>
      <c r="D423" s="158" t="s">
        <v>89</v>
      </c>
      <c r="E423" s="165" t="s">
        <v>25</v>
      </c>
      <c r="F423" s="165">
        <v>90</v>
      </c>
      <c r="G423" s="165">
        <v>90</v>
      </c>
      <c r="H423" s="168">
        <f t="shared" si="81"/>
        <v>100</v>
      </c>
      <c r="I423" s="165"/>
      <c r="J423" s="172"/>
      <c r="K423" s="169"/>
      <c r="L423" s="165"/>
      <c r="M423" s="173"/>
      <c r="N423" s="173"/>
      <c r="O423" s="168"/>
      <c r="P423" s="188"/>
      <c r="Q423" s="167"/>
      <c r="R423" s="352"/>
      <c r="S423" s="453"/>
    </row>
    <row r="424" spans="1:20" ht="120.75" customHeight="1" x14ac:dyDescent="0.35">
      <c r="A424" s="473"/>
      <c r="B424" s="459"/>
      <c r="C424" s="462" t="s">
        <v>66</v>
      </c>
      <c r="D424" s="158" t="s">
        <v>136</v>
      </c>
      <c r="E424" s="165" t="s">
        <v>25</v>
      </c>
      <c r="F424" s="165">
        <v>100</v>
      </c>
      <c r="G424" s="165">
        <v>100</v>
      </c>
      <c r="H424" s="168">
        <f t="shared" si="81"/>
        <v>100</v>
      </c>
      <c r="I424" s="165"/>
      <c r="J424" s="172"/>
      <c r="K424" s="169"/>
      <c r="L424" s="165"/>
      <c r="M424" s="173"/>
      <c r="N424" s="173"/>
      <c r="O424" s="168"/>
      <c r="P424" s="188"/>
      <c r="Q424" s="167"/>
      <c r="R424" s="352"/>
      <c r="S424" s="453"/>
    </row>
    <row r="425" spans="1:20" s="184" customFormat="1" ht="40.5" customHeight="1" x14ac:dyDescent="0.35">
      <c r="A425" s="473"/>
      <c r="B425" s="459"/>
      <c r="C425" s="464"/>
      <c r="D425" s="178" t="s">
        <v>6</v>
      </c>
      <c r="E425" s="177"/>
      <c r="F425" s="179"/>
      <c r="G425" s="179"/>
      <c r="H425" s="180"/>
      <c r="I425" s="180">
        <f>(H420+H421+H422+H423+H424)/5</f>
        <v>100</v>
      </c>
      <c r="J425" s="181"/>
      <c r="K425" s="178" t="s">
        <v>6</v>
      </c>
      <c r="L425" s="179"/>
      <c r="M425" s="182"/>
      <c r="N425" s="182"/>
      <c r="O425" s="180"/>
      <c r="P425" s="180">
        <f>O420</f>
        <v>102.88248337028824</v>
      </c>
      <c r="Q425" s="180">
        <f>(I425+P425)/2</f>
        <v>101.44124168514412</v>
      </c>
      <c r="R425" s="345" t="s">
        <v>31</v>
      </c>
      <c r="S425" s="453"/>
      <c r="T425" s="156"/>
    </row>
    <row r="426" spans="1:20" ht="73.5" customHeight="1" x14ac:dyDescent="0.35">
      <c r="A426" s="473"/>
      <c r="B426" s="459"/>
      <c r="C426" s="460" t="s">
        <v>28</v>
      </c>
      <c r="D426" s="160" t="s">
        <v>140</v>
      </c>
      <c r="E426" s="165"/>
      <c r="F426" s="165"/>
      <c r="G426" s="165"/>
      <c r="H426" s="163"/>
      <c r="I426" s="163"/>
      <c r="J426" s="266" t="s">
        <v>28</v>
      </c>
      <c r="K426" s="160" t="str">
        <f>D426</f>
        <v>Реализация основных общеобразовательных программ среднего общего образования</v>
      </c>
      <c r="L426" s="165"/>
      <c r="M426" s="173"/>
      <c r="N426" s="173"/>
      <c r="O426" s="163"/>
      <c r="P426" s="188"/>
      <c r="Q426" s="167"/>
      <c r="R426" s="351"/>
      <c r="S426" s="453"/>
    </row>
    <row r="427" spans="1:20" ht="73.5" customHeight="1" x14ac:dyDescent="0.35">
      <c r="A427" s="473"/>
      <c r="B427" s="459"/>
      <c r="C427" s="462" t="s">
        <v>29</v>
      </c>
      <c r="D427" s="158" t="s">
        <v>141</v>
      </c>
      <c r="E427" s="165" t="s">
        <v>25</v>
      </c>
      <c r="F427" s="165">
        <v>100</v>
      </c>
      <c r="G427" s="165">
        <v>100</v>
      </c>
      <c r="H427" s="168">
        <f t="shared" si="81"/>
        <v>100</v>
      </c>
      <c r="I427" s="165"/>
      <c r="J427" s="172" t="s">
        <v>29</v>
      </c>
      <c r="K427" s="169" t="s">
        <v>90</v>
      </c>
      <c r="L427" s="165" t="s">
        <v>38</v>
      </c>
      <c r="M427" s="165">
        <v>109</v>
      </c>
      <c r="N427" s="165">
        <v>108</v>
      </c>
      <c r="O427" s="168">
        <f>(N427/M427)*100</f>
        <v>99.082568807339456</v>
      </c>
      <c r="P427" s="162"/>
      <c r="Q427" s="167"/>
      <c r="R427" s="352"/>
      <c r="S427" s="453"/>
    </row>
    <row r="428" spans="1:20" ht="73.5" customHeight="1" x14ac:dyDescent="0.35">
      <c r="A428" s="473"/>
      <c r="B428" s="459"/>
      <c r="C428" s="462" t="s">
        <v>30</v>
      </c>
      <c r="D428" s="158" t="s">
        <v>142</v>
      </c>
      <c r="E428" s="165" t="s">
        <v>25</v>
      </c>
      <c r="F428" s="165">
        <v>100</v>
      </c>
      <c r="G428" s="165">
        <v>100</v>
      </c>
      <c r="H428" s="168">
        <f t="shared" si="81"/>
        <v>100</v>
      </c>
      <c r="I428" s="165"/>
      <c r="J428" s="172"/>
      <c r="K428" s="169"/>
      <c r="L428" s="165"/>
      <c r="M428" s="173"/>
      <c r="N428" s="173"/>
      <c r="O428" s="168"/>
      <c r="P428" s="188"/>
      <c r="Q428" s="167"/>
      <c r="R428" s="352"/>
      <c r="S428" s="453"/>
    </row>
    <row r="429" spans="1:20" ht="73.5" customHeight="1" x14ac:dyDescent="0.35">
      <c r="A429" s="473"/>
      <c r="B429" s="459"/>
      <c r="C429" s="462" t="s">
        <v>52</v>
      </c>
      <c r="D429" s="158" t="s">
        <v>135</v>
      </c>
      <c r="E429" s="165" t="s">
        <v>25</v>
      </c>
      <c r="F429" s="165">
        <v>100</v>
      </c>
      <c r="G429" s="165">
        <v>100</v>
      </c>
      <c r="H429" s="168">
        <f t="shared" si="81"/>
        <v>100</v>
      </c>
      <c r="I429" s="165"/>
      <c r="J429" s="172"/>
      <c r="K429" s="169"/>
      <c r="L429" s="165"/>
      <c r="M429" s="173"/>
      <c r="N429" s="173"/>
      <c r="O429" s="168"/>
      <c r="P429" s="188"/>
      <c r="Q429" s="167"/>
      <c r="R429" s="352"/>
      <c r="S429" s="453"/>
    </row>
    <row r="430" spans="1:20" ht="73.5" customHeight="1" x14ac:dyDescent="0.35">
      <c r="A430" s="473"/>
      <c r="B430" s="459"/>
      <c r="C430" s="462" t="s">
        <v>53</v>
      </c>
      <c r="D430" s="158" t="s">
        <v>89</v>
      </c>
      <c r="E430" s="165" t="s">
        <v>25</v>
      </c>
      <c r="F430" s="165">
        <v>90</v>
      </c>
      <c r="G430" s="165">
        <v>90</v>
      </c>
      <c r="H430" s="168">
        <f t="shared" si="81"/>
        <v>100</v>
      </c>
      <c r="I430" s="165"/>
      <c r="J430" s="172"/>
      <c r="K430" s="169"/>
      <c r="L430" s="165"/>
      <c r="M430" s="173"/>
      <c r="N430" s="173"/>
      <c r="O430" s="168"/>
      <c r="P430" s="188"/>
      <c r="Q430" s="167"/>
      <c r="R430" s="352"/>
      <c r="S430" s="453"/>
    </row>
    <row r="431" spans="1:20" ht="114" customHeight="1" x14ac:dyDescent="0.35">
      <c r="A431" s="473"/>
      <c r="B431" s="459"/>
      <c r="C431" s="462" t="s">
        <v>143</v>
      </c>
      <c r="D431" s="158" t="s">
        <v>136</v>
      </c>
      <c r="E431" s="165" t="s">
        <v>25</v>
      </c>
      <c r="F431" s="165">
        <v>100</v>
      </c>
      <c r="G431" s="165">
        <v>100</v>
      </c>
      <c r="H431" s="168">
        <f t="shared" si="81"/>
        <v>100</v>
      </c>
      <c r="I431" s="165"/>
      <c r="J431" s="172"/>
      <c r="K431" s="169"/>
      <c r="L431" s="165"/>
      <c r="M431" s="173"/>
      <c r="N431" s="173"/>
      <c r="O431" s="168"/>
      <c r="P431" s="188"/>
      <c r="Q431" s="167"/>
      <c r="R431" s="352"/>
      <c r="S431" s="453"/>
    </row>
    <row r="432" spans="1:20" s="184" customFormat="1" ht="40.5" customHeight="1" x14ac:dyDescent="0.35">
      <c r="A432" s="473"/>
      <c r="B432" s="459"/>
      <c r="C432" s="464"/>
      <c r="D432" s="178" t="s">
        <v>6</v>
      </c>
      <c r="E432" s="177"/>
      <c r="F432" s="179"/>
      <c r="G432" s="179"/>
      <c r="H432" s="180"/>
      <c r="I432" s="180">
        <f>(H427+H428+H429+H430+H431)/5</f>
        <v>100</v>
      </c>
      <c r="J432" s="181"/>
      <c r="K432" s="178" t="s">
        <v>6</v>
      </c>
      <c r="L432" s="179"/>
      <c r="M432" s="182"/>
      <c r="N432" s="182"/>
      <c r="O432" s="180"/>
      <c r="P432" s="180">
        <f>O427</f>
        <v>99.082568807339456</v>
      </c>
      <c r="Q432" s="180">
        <f>(I432+P432)/2</f>
        <v>99.541284403669721</v>
      </c>
      <c r="R432" s="345" t="s">
        <v>459</v>
      </c>
      <c r="S432" s="453"/>
      <c r="T432" s="156"/>
    </row>
    <row r="433" spans="1:20" ht="34.5" customHeight="1" x14ac:dyDescent="0.35">
      <c r="A433" s="473"/>
      <c r="B433" s="459"/>
      <c r="C433" s="460" t="s">
        <v>42</v>
      </c>
      <c r="D433" s="160" t="s">
        <v>91</v>
      </c>
      <c r="E433" s="165"/>
      <c r="F433" s="165"/>
      <c r="G433" s="165"/>
      <c r="H433" s="163"/>
      <c r="I433" s="163"/>
      <c r="J433" s="266" t="s">
        <v>42</v>
      </c>
      <c r="K433" s="160" t="s">
        <v>91</v>
      </c>
      <c r="L433" s="165"/>
      <c r="M433" s="173"/>
      <c r="N433" s="173"/>
      <c r="O433" s="163"/>
      <c r="P433" s="188"/>
      <c r="Q433" s="167"/>
      <c r="R433" s="351"/>
      <c r="S433" s="453"/>
    </row>
    <row r="434" spans="1:20" ht="49.5" customHeight="1" x14ac:dyDescent="0.35">
      <c r="A434" s="473"/>
      <c r="B434" s="459"/>
      <c r="C434" s="462" t="s">
        <v>43</v>
      </c>
      <c r="D434" s="158" t="s">
        <v>144</v>
      </c>
      <c r="E434" s="165" t="s">
        <v>25</v>
      </c>
      <c r="F434" s="165">
        <v>100</v>
      </c>
      <c r="G434" s="165">
        <v>100</v>
      </c>
      <c r="H434" s="168">
        <f t="shared" si="81"/>
        <v>100</v>
      </c>
      <c r="I434" s="165"/>
      <c r="J434" s="172" t="s">
        <v>43</v>
      </c>
      <c r="K434" s="169" t="s">
        <v>396</v>
      </c>
      <c r="L434" s="165" t="s">
        <v>38</v>
      </c>
      <c r="M434" s="165">
        <v>121</v>
      </c>
      <c r="N434" s="165">
        <v>121</v>
      </c>
      <c r="O434" s="168">
        <f>(N434/M434)*100</f>
        <v>100</v>
      </c>
      <c r="P434" s="188"/>
      <c r="Q434" s="167"/>
      <c r="R434" s="352"/>
      <c r="S434" s="453"/>
    </row>
    <row r="435" spans="1:20" ht="81.75" customHeight="1" x14ac:dyDescent="0.35">
      <c r="A435" s="473"/>
      <c r="B435" s="459"/>
      <c r="C435" s="462" t="s">
        <v>145</v>
      </c>
      <c r="D435" s="158" t="s">
        <v>146</v>
      </c>
      <c r="E435" s="165" t="s">
        <v>25</v>
      </c>
      <c r="F435" s="165">
        <v>90</v>
      </c>
      <c r="G435" s="165">
        <v>90</v>
      </c>
      <c r="H435" s="168">
        <f t="shared" si="81"/>
        <v>100</v>
      </c>
      <c r="I435" s="165"/>
      <c r="J435" s="172"/>
      <c r="K435" s="169"/>
      <c r="L435" s="165"/>
      <c r="M435" s="173"/>
      <c r="N435" s="173"/>
      <c r="O435" s="168"/>
      <c r="P435" s="188"/>
      <c r="Q435" s="167"/>
      <c r="R435" s="352"/>
      <c r="S435" s="453"/>
    </row>
    <row r="436" spans="1:20" s="184" customFormat="1" ht="40.5" customHeight="1" x14ac:dyDescent="0.35">
      <c r="A436" s="473"/>
      <c r="B436" s="459"/>
      <c r="C436" s="464"/>
      <c r="D436" s="178" t="s">
        <v>6</v>
      </c>
      <c r="E436" s="177"/>
      <c r="F436" s="179"/>
      <c r="G436" s="179"/>
      <c r="H436" s="180"/>
      <c r="I436" s="180">
        <f>(H434+H435)/2</f>
        <v>100</v>
      </c>
      <c r="J436" s="181"/>
      <c r="K436" s="178" t="s">
        <v>6</v>
      </c>
      <c r="L436" s="179"/>
      <c r="M436" s="182"/>
      <c r="N436" s="182"/>
      <c r="O436" s="180"/>
      <c r="P436" s="180">
        <f>O434</f>
        <v>100</v>
      </c>
      <c r="Q436" s="180">
        <f>(I436+P436)/2</f>
        <v>100</v>
      </c>
      <c r="R436" s="345" t="s">
        <v>31</v>
      </c>
      <c r="S436" s="453"/>
      <c r="T436" s="156"/>
    </row>
    <row r="437" spans="1:20" ht="57" customHeight="1" x14ac:dyDescent="0.35">
      <c r="A437" s="473"/>
      <c r="B437" s="459"/>
      <c r="C437" s="460" t="s">
        <v>172</v>
      </c>
      <c r="D437" s="160" t="s">
        <v>228</v>
      </c>
      <c r="E437" s="165"/>
      <c r="F437" s="165"/>
      <c r="G437" s="165"/>
      <c r="H437" s="163"/>
      <c r="I437" s="163"/>
      <c r="J437" s="266" t="s">
        <v>172</v>
      </c>
      <c r="K437" s="160" t="str">
        <f>D437</f>
        <v>Реализация дополнительных общеразвивающих программ</v>
      </c>
      <c r="L437" s="165"/>
      <c r="M437" s="173"/>
      <c r="N437" s="173"/>
      <c r="O437" s="163"/>
      <c r="P437" s="188"/>
      <c r="Q437" s="167"/>
      <c r="R437" s="351"/>
      <c r="S437" s="453"/>
    </row>
    <row r="438" spans="1:20" ht="49.5" customHeight="1" x14ac:dyDescent="0.35">
      <c r="A438" s="473"/>
      <c r="B438" s="459"/>
      <c r="C438" s="462" t="s">
        <v>173</v>
      </c>
      <c r="D438" s="158" t="s">
        <v>146</v>
      </c>
      <c r="E438" s="165" t="s">
        <v>25</v>
      </c>
      <c r="F438" s="165">
        <v>90</v>
      </c>
      <c r="G438" s="165">
        <v>90</v>
      </c>
      <c r="H438" s="168">
        <f t="shared" si="81"/>
        <v>100</v>
      </c>
      <c r="I438" s="165"/>
      <c r="J438" s="172" t="s">
        <v>173</v>
      </c>
      <c r="K438" s="169" t="s">
        <v>217</v>
      </c>
      <c r="L438" s="165" t="s">
        <v>397</v>
      </c>
      <c r="M438" s="165">
        <v>62012</v>
      </c>
      <c r="N438" s="165">
        <v>61110</v>
      </c>
      <c r="O438" s="168">
        <f>(N438/M438)*100</f>
        <v>98.545442817519188</v>
      </c>
      <c r="P438" s="188"/>
      <c r="Q438" s="167"/>
      <c r="R438" s="352"/>
      <c r="S438" s="453"/>
    </row>
    <row r="439" spans="1:20" s="184" customFormat="1" ht="37.5" customHeight="1" x14ac:dyDescent="0.35">
      <c r="A439" s="473"/>
      <c r="B439" s="459"/>
      <c r="C439" s="464"/>
      <c r="D439" s="178" t="s">
        <v>6</v>
      </c>
      <c r="E439" s="177"/>
      <c r="F439" s="179"/>
      <c r="G439" s="179"/>
      <c r="H439" s="180"/>
      <c r="I439" s="180">
        <f>H438</f>
        <v>100</v>
      </c>
      <c r="J439" s="181"/>
      <c r="K439" s="178" t="s">
        <v>6</v>
      </c>
      <c r="L439" s="179"/>
      <c r="M439" s="182"/>
      <c r="N439" s="182"/>
      <c r="O439" s="180"/>
      <c r="P439" s="180">
        <f>O438</f>
        <v>98.545442817519188</v>
      </c>
      <c r="Q439" s="180">
        <f>(I439+P439)/2</f>
        <v>99.272721408759594</v>
      </c>
      <c r="R439" s="345" t="s">
        <v>459</v>
      </c>
      <c r="S439" s="453"/>
      <c r="T439" s="156"/>
    </row>
    <row r="440" spans="1:20" ht="67.5" x14ac:dyDescent="0.35">
      <c r="A440" s="473">
        <v>40</v>
      </c>
      <c r="B440" s="459" t="s">
        <v>148</v>
      </c>
      <c r="C440" s="460" t="s">
        <v>12</v>
      </c>
      <c r="D440" s="160" t="s">
        <v>132</v>
      </c>
      <c r="E440" s="164"/>
      <c r="F440" s="164"/>
      <c r="G440" s="164"/>
      <c r="H440" s="163"/>
      <c r="I440" s="163"/>
      <c r="J440" s="164" t="s">
        <v>12</v>
      </c>
      <c r="K440" s="160" t="s">
        <v>132</v>
      </c>
      <c r="L440" s="165"/>
      <c r="M440" s="165"/>
      <c r="N440" s="165"/>
      <c r="O440" s="163"/>
      <c r="P440" s="188"/>
      <c r="Q440" s="167"/>
      <c r="R440" s="351"/>
      <c r="S440" s="453" t="s">
        <v>459</v>
      </c>
    </row>
    <row r="441" spans="1:20" ht="78.75" customHeight="1" x14ac:dyDescent="0.35">
      <c r="A441" s="473"/>
      <c r="B441" s="459"/>
      <c r="C441" s="462" t="s">
        <v>7</v>
      </c>
      <c r="D441" s="158" t="s">
        <v>133</v>
      </c>
      <c r="E441" s="165" t="s">
        <v>25</v>
      </c>
      <c r="F441" s="165">
        <v>100</v>
      </c>
      <c r="G441" s="165">
        <v>100</v>
      </c>
      <c r="H441" s="168">
        <f t="shared" ref="H441:H459" si="82">(G441/F441)*100</f>
        <v>100</v>
      </c>
      <c r="I441" s="165"/>
      <c r="J441" s="165" t="s">
        <v>7</v>
      </c>
      <c r="K441" s="169" t="s">
        <v>90</v>
      </c>
      <c r="L441" s="165" t="s">
        <v>38</v>
      </c>
      <c r="M441" s="165">
        <v>234</v>
      </c>
      <c r="N441" s="165">
        <v>232</v>
      </c>
      <c r="O441" s="168">
        <f>(N441/M441)*100</f>
        <v>99.145299145299148</v>
      </c>
      <c r="P441" s="188"/>
      <c r="Q441" s="167"/>
      <c r="R441" s="352"/>
      <c r="S441" s="453"/>
    </row>
    <row r="442" spans="1:20" ht="37.5" customHeight="1" x14ac:dyDescent="0.35">
      <c r="A442" s="473"/>
      <c r="B442" s="459"/>
      <c r="C442" s="462" t="s">
        <v>8</v>
      </c>
      <c r="D442" s="158" t="s">
        <v>134</v>
      </c>
      <c r="E442" s="165" t="s">
        <v>25</v>
      </c>
      <c r="F442" s="165">
        <v>100</v>
      </c>
      <c r="G442" s="165">
        <v>100</v>
      </c>
      <c r="H442" s="168">
        <f t="shared" si="82"/>
        <v>100</v>
      </c>
      <c r="I442" s="165"/>
      <c r="J442" s="165"/>
      <c r="K442" s="189"/>
      <c r="L442" s="165"/>
      <c r="M442" s="171"/>
      <c r="N442" s="171"/>
      <c r="O442" s="168"/>
      <c r="P442" s="188"/>
      <c r="Q442" s="167"/>
      <c r="R442" s="352"/>
      <c r="S442" s="453"/>
    </row>
    <row r="443" spans="1:20" ht="49.5" customHeight="1" x14ac:dyDescent="0.35">
      <c r="A443" s="473"/>
      <c r="B443" s="459"/>
      <c r="C443" s="462" t="s">
        <v>9</v>
      </c>
      <c r="D443" s="158" t="s">
        <v>135</v>
      </c>
      <c r="E443" s="165" t="s">
        <v>25</v>
      </c>
      <c r="F443" s="165">
        <v>100</v>
      </c>
      <c r="G443" s="165">
        <v>100</v>
      </c>
      <c r="H443" s="168">
        <f t="shared" si="82"/>
        <v>100</v>
      </c>
      <c r="I443" s="165"/>
      <c r="J443" s="172"/>
      <c r="K443" s="169"/>
      <c r="L443" s="165"/>
      <c r="M443" s="173"/>
      <c r="N443" s="173"/>
      <c r="O443" s="168"/>
      <c r="P443" s="188"/>
      <c r="Q443" s="167"/>
      <c r="R443" s="352"/>
      <c r="S443" s="453"/>
    </row>
    <row r="444" spans="1:20" ht="63.75" customHeight="1" x14ac:dyDescent="0.35">
      <c r="A444" s="473"/>
      <c r="B444" s="459"/>
      <c r="C444" s="462" t="s">
        <v>10</v>
      </c>
      <c r="D444" s="158" t="s">
        <v>89</v>
      </c>
      <c r="E444" s="165" t="s">
        <v>25</v>
      </c>
      <c r="F444" s="165">
        <v>90</v>
      </c>
      <c r="G444" s="165">
        <v>100</v>
      </c>
      <c r="H444" s="168">
        <v>100</v>
      </c>
      <c r="I444" s="165"/>
      <c r="J444" s="172"/>
      <c r="K444" s="169"/>
      <c r="L444" s="165"/>
      <c r="M444" s="173"/>
      <c r="N444" s="173"/>
      <c r="O444" s="168"/>
      <c r="P444" s="188"/>
      <c r="Q444" s="167"/>
      <c r="R444" s="352"/>
      <c r="S444" s="453"/>
    </row>
    <row r="445" spans="1:20" ht="114" customHeight="1" x14ac:dyDescent="0.35">
      <c r="A445" s="473"/>
      <c r="B445" s="459"/>
      <c r="C445" s="462" t="s">
        <v>35</v>
      </c>
      <c r="D445" s="158" t="s">
        <v>136</v>
      </c>
      <c r="E445" s="165" t="s">
        <v>25</v>
      </c>
      <c r="F445" s="165">
        <v>100</v>
      </c>
      <c r="G445" s="165">
        <v>100</v>
      </c>
      <c r="H445" s="168">
        <f t="shared" si="82"/>
        <v>100</v>
      </c>
      <c r="I445" s="165"/>
      <c r="J445" s="172"/>
      <c r="K445" s="169"/>
      <c r="L445" s="165"/>
      <c r="M445" s="173"/>
      <c r="N445" s="173"/>
      <c r="O445" s="168"/>
      <c r="P445" s="188"/>
      <c r="Q445" s="167"/>
      <c r="R445" s="352"/>
      <c r="S445" s="453"/>
    </row>
    <row r="446" spans="1:20" s="184" customFormat="1" ht="40.5" customHeight="1" x14ac:dyDescent="0.35">
      <c r="A446" s="473"/>
      <c r="B446" s="459"/>
      <c r="C446" s="464"/>
      <c r="D446" s="178" t="s">
        <v>6</v>
      </c>
      <c r="E446" s="177"/>
      <c r="F446" s="179"/>
      <c r="G446" s="179"/>
      <c r="H446" s="180"/>
      <c r="I446" s="180">
        <f>(H441+H442+H443+H444+H445)/5</f>
        <v>100</v>
      </c>
      <c r="J446" s="181"/>
      <c r="K446" s="178" t="s">
        <v>6</v>
      </c>
      <c r="L446" s="179"/>
      <c r="M446" s="182"/>
      <c r="N446" s="182"/>
      <c r="O446" s="180"/>
      <c r="P446" s="180">
        <f>O441</f>
        <v>99.145299145299148</v>
      </c>
      <c r="Q446" s="180">
        <f>(I446+P446)/2</f>
        <v>99.572649572649567</v>
      </c>
      <c r="R446" s="345" t="s">
        <v>459</v>
      </c>
      <c r="S446" s="453"/>
      <c r="T446" s="156"/>
    </row>
    <row r="447" spans="1:20" ht="60" customHeight="1" x14ac:dyDescent="0.35">
      <c r="A447" s="473"/>
      <c r="B447" s="459"/>
      <c r="C447" s="460" t="s">
        <v>13</v>
      </c>
      <c r="D447" s="160" t="s">
        <v>137</v>
      </c>
      <c r="E447" s="165"/>
      <c r="F447" s="165"/>
      <c r="G447" s="165"/>
      <c r="H447" s="163"/>
      <c r="I447" s="163"/>
      <c r="J447" s="266" t="s">
        <v>13</v>
      </c>
      <c r="K447" s="160" t="str">
        <f>D447</f>
        <v>Реализация основных общеобразовательных программ основного общего образования</v>
      </c>
      <c r="L447" s="165"/>
      <c r="M447" s="173"/>
      <c r="N447" s="173"/>
      <c r="O447" s="163"/>
      <c r="P447" s="188"/>
      <c r="Q447" s="167"/>
      <c r="R447" s="351"/>
      <c r="S447" s="453"/>
    </row>
    <row r="448" spans="1:20" ht="75.75" customHeight="1" x14ac:dyDescent="0.35">
      <c r="A448" s="473"/>
      <c r="B448" s="459"/>
      <c r="C448" s="462" t="s">
        <v>14</v>
      </c>
      <c r="D448" s="158" t="s">
        <v>138</v>
      </c>
      <c r="E448" s="165" t="s">
        <v>25</v>
      </c>
      <c r="F448" s="165">
        <v>100</v>
      </c>
      <c r="G448" s="165">
        <v>100</v>
      </c>
      <c r="H448" s="168">
        <f t="shared" si="82"/>
        <v>100</v>
      </c>
      <c r="I448" s="165"/>
      <c r="J448" s="172" t="s">
        <v>14</v>
      </c>
      <c r="K448" s="169" t="s">
        <v>90</v>
      </c>
      <c r="L448" s="165" t="s">
        <v>38</v>
      </c>
      <c r="M448" s="165">
        <v>257</v>
      </c>
      <c r="N448" s="165">
        <v>252</v>
      </c>
      <c r="O448" s="168">
        <f>(N448/M448)*100</f>
        <v>98.054474708171199</v>
      </c>
      <c r="P448" s="162"/>
      <c r="Q448" s="167"/>
      <c r="R448" s="352"/>
      <c r="S448" s="453"/>
    </row>
    <row r="449" spans="1:20" ht="39.75" customHeight="1" x14ac:dyDescent="0.35">
      <c r="A449" s="473"/>
      <c r="B449" s="459"/>
      <c r="C449" s="462" t="s">
        <v>15</v>
      </c>
      <c r="D449" s="158" t="s">
        <v>139</v>
      </c>
      <c r="E449" s="165" t="s">
        <v>25</v>
      </c>
      <c r="F449" s="165">
        <v>100</v>
      </c>
      <c r="G449" s="165">
        <v>100</v>
      </c>
      <c r="H449" s="168">
        <f t="shared" si="82"/>
        <v>100</v>
      </c>
      <c r="I449" s="165"/>
      <c r="J449" s="172"/>
      <c r="K449" s="169"/>
      <c r="L449" s="165"/>
      <c r="M449" s="173"/>
      <c r="N449" s="173"/>
      <c r="O449" s="168"/>
      <c r="P449" s="188"/>
      <c r="Q449" s="167"/>
      <c r="R449" s="352"/>
      <c r="S449" s="453"/>
    </row>
    <row r="450" spans="1:20" ht="45.75" customHeight="1" x14ac:dyDescent="0.35">
      <c r="A450" s="473"/>
      <c r="B450" s="459"/>
      <c r="C450" s="462" t="s">
        <v>39</v>
      </c>
      <c r="D450" s="158" t="s">
        <v>135</v>
      </c>
      <c r="E450" s="165" t="s">
        <v>25</v>
      </c>
      <c r="F450" s="165">
        <v>100</v>
      </c>
      <c r="G450" s="165">
        <v>100</v>
      </c>
      <c r="H450" s="168">
        <f t="shared" si="82"/>
        <v>100</v>
      </c>
      <c r="I450" s="165"/>
      <c r="J450" s="172"/>
      <c r="K450" s="169"/>
      <c r="L450" s="165"/>
      <c r="M450" s="173"/>
      <c r="N450" s="173"/>
      <c r="O450" s="168"/>
      <c r="P450" s="188"/>
      <c r="Q450" s="167"/>
      <c r="R450" s="352"/>
      <c r="S450" s="453"/>
    </row>
    <row r="451" spans="1:20" ht="69.75" customHeight="1" x14ac:dyDescent="0.35">
      <c r="A451" s="473"/>
      <c r="B451" s="459"/>
      <c r="C451" s="462" t="s">
        <v>45</v>
      </c>
      <c r="D451" s="158" t="s">
        <v>89</v>
      </c>
      <c r="E451" s="165" t="s">
        <v>25</v>
      </c>
      <c r="F451" s="165">
        <v>90</v>
      </c>
      <c r="G451" s="165">
        <v>100</v>
      </c>
      <c r="H451" s="168">
        <v>100</v>
      </c>
      <c r="I451" s="165"/>
      <c r="J451" s="172"/>
      <c r="K451" s="169"/>
      <c r="L451" s="165"/>
      <c r="M451" s="173"/>
      <c r="N451" s="173"/>
      <c r="O451" s="168"/>
      <c r="P451" s="188"/>
      <c r="Q451" s="167"/>
      <c r="R451" s="352"/>
      <c r="S451" s="453"/>
    </row>
    <row r="452" spans="1:20" ht="116.25" customHeight="1" x14ac:dyDescent="0.35">
      <c r="A452" s="473"/>
      <c r="B452" s="459"/>
      <c r="C452" s="462" t="s">
        <v>66</v>
      </c>
      <c r="D452" s="158" t="s">
        <v>136</v>
      </c>
      <c r="E452" s="165" t="s">
        <v>25</v>
      </c>
      <c r="F452" s="165">
        <v>100</v>
      </c>
      <c r="G452" s="165">
        <v>100</v>
      </c>
      <c r="H452" s="168">
        <f t="shared" si="82"/>
        <v>100</v>
      </c>
      <c r="I452" s="165"/>
      <c r="J452" s="172"/>
      <c r="K452" s="169"/>
      <c r="L452" s="165"/>
      <c r="M452" s="173"/>
      <c r="N452" s="173"/>
      <c r="O452" s="168"/>
      <c r="P452" s="188"/>
      <c r="Q452" s="167"/>
      <c r="R452" s="352"/>
      <c r="S452" s="453"/>
    </row>
    <row r="453" spans="1:20" s="184" customFormat="1" ht="40.5" customHeight="1" x14ac:dyDescent="0.35">
      <c r="A453" s="473"/>
      <c r="B453" s="459"/>
      <c r="C453" s="464"/>
      <c r="D453" s="178" t="s">
        <v>6</v>
      </c>
      <c r="E453" s="177"/>
      <c r="F453" s="179"/>
      <c r="G453" s="179"/>
      <c r="H453" s="180"/>
      <c r="I453" s="180">
        <f>(H448+H449+H450+H451+H452)/5</f>
        <v>100</v>
      </c>
      <c r="J453" s="181"/>
      <c r="K453" s="178" t="s">
        <v>6</v>
      </c>
      <c r="L453" s="179"/>
      <c r="M453" s="182"/>
      <c r="N453" s="182"/>
      <c r="O453" s="180"/>
      <c r="P453" s="180">
        <f>O448</f>
        <v>98.054474708171199</v>
      </c>
      <c r="Q453" s="180">
        <f>(I453+P453)/2</f>
        <v>99.027237354085599</v>
      </c>
      <c r="R453" s="345" t="s">
        <v>459</v>
      </c>
      <c r="S453" s="453"/>
      <c r="T453" s="156"/>
    </row>
    <row r="454" spans="1:20" ht="54.75" customHeight="1" x14ac:dyDescent="0.35">
      <c r="A454" s="473"/>
      <c r="B454" s="459"/>
      <c r="C454" s="460" t="s">
        <v>28</v>
      </c>
      <c r="D454" s="160" t="s">
        <v>140</v>
      </c>
      <c r="E454" s="165"/>
      <c r="F454" s="165"/>
      <c r="G454" s="165"/>
      <c r="H454" s="163"/>
      <c r="I454" s="163"/>
      <c r="J454" s="266" t="s">
        <v>28</v>
      </c>
      <c r="K454" s="160" t="str">
        <f>D454</f>
        <v>Реализация основных общеобразовательных программ среднего общего образования</v>
      </c>
      <c r="L454" s="165"/>
      <c r="M454" s="173"/>
      <c r="N454" s="173"/>
      <c r="O454" s="163"/>
      <c r="P454" s="188"/>
      <c r="Q454" s="167"/>
      <c r="R454" s="351"/>
      <c r="S454" s="453"/>
    </row>
    <row r="455" spans="1:20" ht="71.25" customHeight="1" x14ac:dyDescent="0.35">
      <c r="A455" s="473"/>
      <c r="B455" s="459"/>
      <c r="C455" s="462" t="s">
        <v>29</v>
      </c>
      <c r="D455" s="158" t="s">
        <v>141</v>
      </c>
      <c r="E455" s="165" t="s">
        <v>25</v>
      </c>
      <c r="F455" s="165">
        <v>100</v>
      </c>
      <c r="G455" s="165">
        <v>100</v>
      </c>
      <c r="H455" s="168">
        <f t="shared" si="82"/>
        <v>100</v>
      </c>
      <c r="I455" s="165"/>
      <c r="J455" s="172" t="s">
        <v>29</v>
      </c>
      <c r="K455" s="169" t="s">
        <v>90</v>
      </c>
      <c r="L455" s="165" t="s">
        <v>38</v>
      </c>
      <c r="M455" s="165">
        <v>93</v>
      </c>
      <c r="N455" s="165">
        <v>93</v>
      </c>
      <c r="O455" s="168">
        <f>(N455/M455)*100</f>
        <v>100</v>
      </c>
      <c r="P455" s="162"/>
      <c r="Q455" s="167"/>
      <c r="R455" s="352"/>
      <c r="S455" s="453"/>
    </row>
    <row r="456" spans="1:20" ht="38.25" customHeight="1" x14ac:dyDescent="0.35">
      <c r="A456" s="473"/>
      <c r="B456" s="459"/>
      <c r="C456" s="462" t="s">
        <v>30</v>
      </c>
      <c r="D456" s="158" t="s">
        <v>142</v>
      </c>
      <c r="E456" s="165" t="s">
        <v>25</v>
      </c>
      <c r="F456" s="165">
        <v>100</v>
      </c>
      <c r="G456" s="165">
        <v>100</v>
      </c>
      <c r="H456" s="168">
        <f t="shared" si="82"/>
        <v>100</v>
      </c>
      <c r="I456" s="165"/>
      <c r="J456" s="172"/>
      <c r="K456" s="169"/>
      <c r="L456" s="165"/>
      <c r="M456" s="173"/>
      <c r="N456" s="173"/>
      <c r="O456" s="168"/>
      <c r="P456" s="188"/>
      <c r="Q456" s="167"/>
      <c r="R456" s="352"/>
      <c r="S456" s="453"/>
    </row>
    <row r="457" spans="1:20" ht="47.25" customHeight="1" x14ac:dyDescent="0.35">
      <c r="A457" s="473"/>
      <c r="B457" s="459"/>
      <c r="C457" s="462" t="s">
        <v>52</v>
      </c>
      <c r="D457" s="158" t="s">
        <v>135</v>
      </c>
      <c r="E457" s="165" t="s">
        <v>25</v>
      </c>
      <c r="F457" s="165">
        <v>100</v>
      </c>
      <c r="G457" s="165">
        <v>100</v>
      </c>
      <c r="H457" s="168">
        <f t="shared" si="82"/>
        <v>100</v>
      </c>
      <c r="I457" s="165"/>
      <c r="J457" s="172"/>
      <c r="K457" s="169"/>
      <c r="L457" s="165"/>
      <c r="M457" s="173"/>
      <c r="N457" s="173"/>
      <c r="O457" s="168"/>
      <c r="P457" s="188"/>
      <c r="Q457" s="167"/>
      <c r="R457" s="352"/>
      <c r="S457" s="453"/>
    </row>
    <row r="458" spans="1:20" ht="65.25" customHeight="1" x14ac:dyDescent="0.35">
      <c r="A458" s="473"/>
      <c r="B458" s="459"/>
      <c r="C458" s="462" t="s">
        <v>53</v>
      </c>
      <c r="D458" s="158" t="s">
        <v>89</v>
      </c>
      <c r="E458" s="165" t="s">
        <v>25</v>
      </c>
      <c r="F458" s="165">
        <v>90</v>
      </c>
      <c r="G458" s="165">
        <v>100</v>
      </c>
      <c r="H458" s="168">
        <v>100</v>
      </c>
      <c r="I458" s="165"/>
      <c r="J458" s="172"/>
      <c r="K458" s="169"/>
      <c r="L458" s="165"/>
      <c r="M458" s="173"/>
      <c r="N458" s="173"/>
      <c r="O458" s="168"/>
      <c r="P458" s="188"/>
      <c r="Q458" s="167"/>
      <c r="R458" s="352"/>
      <c r="S458" s="453"/>
    </row>
    <row r="459" spans="1:20" ht="108" customHeight="1" x14ac:dyDescent="0.35">
      <c r="A459" s="473"/>
      <c r="B459" s="459"/>
      <c r="C459" s="462" t="s">
        <v>143</v>
      </c>
      <c r="D459" s="158" t="s">
        <v>136</v>
      </c>
      <c r="E459" s="165" t="s">
        <v>25</v>
      </c>
      <c r="F459" s="165">
        <v>100</v>
      </c>
      <c r="G459" s="165">
        <v>100</v>
      </c>
      <c r="H459" s="168">
        <f t="shared" si="82"/>
        <v>100</v>
      </c>
      <c r="I459" s="165"/>
      <c r="J459" s="172"/>
      <c r="K459" s="169"/>
      <c r="L459" s="165"/>
      <c r="M459" s="173"/>
      <c r="N459" s="173"/>
      <c r="O459" s="168"/>
      <c r="P459" s="188"/>
      <c r="Q459" s="167"/>
      <c r="R459" s="352"/>
      <c r="S459" s="453"/>
    </row>
    <row r="460" spans="1:20" s="184" customFormat="1" ht="40.5" customHeight="1" x14ac:dyDescent="0.35">
      <c r="A460" s="473"/>
      <c r="B460" s="459"/>
      <c r="C460" s="464"/>
      <c r="D460" s="178" t="s">
        <v>6</v>
      </c>
      <c r="E460" s="177"/>
      <c r="F460" s="179"/>
      <c r="G460" s="179"/>
      <c r="H460" s="180"/>
      <c r="I460" s="180">
        <f>(H455+H456+H457+H458+H459)/5</f>
        <v>100</v>
      </c>
      <c r="J460" s="181"/>
      <c r="K460" s="178" t="s">
        <v>6</v>
      </c>
      <c r="L460" s="179"/>
      <c r="M460" s="182"/>
      <c r="N460" s="182"/>
      <c r="O460" s="180"/>
      <c r="P460" s="180">
        <f>O455</f>
        <v>100</v>
      </c>
      <c r="Q460" s="180">
        <f>(I460+P460)/2</f>
        <v>100</v>
      </c>
      <c r="R460" s="345" t="s">
        <v>31</v>
      </c>
      <c r="S460" s="453"/>
      <c r="T460" s="156"/>
    </row>
    <row r="461" spans="1:20" ht="35.25" customHeight="1" x14ac:dyDescent="0.35">
      <c r="A461" s="473"/>
      <c r="B461" s="459"/>
      <c r="C461" s="460" t="s">
        <v>42</v>
      </c>
      <c r="D461" s="160" t="s">
        <v>91</v>
      </c>
      <c r="E461" s="165"/>
      <c r="F461" s="165"/>
      <c r="G461" s="165"/>
      <c r="H461" s="163"/>
      <c r="I461" s="163"/>
      <c r="J461" s="266" t="s">
        <v>42</v>
      </c>
      <c r="K461" s="160" t="s">
        <v>91</v>
      </c>
      <c r="L461" s="165"/>
      <c r="M461" s="173"/>
      <c r="N461" s="173"/>
      <c r="O461" s="163"/>
      <c r="P461" s="188"/>
      <c r="Q461" s="167"/>
      <c r="R461" s="351"/>
      <c r="S461" s="453"/>
    </row>
    <row r="462" spans="1:20" ht="51" customHeight="1" x14ac:dyDescent="0.35">
      <c r="A462" s="473"/>
      <c r="B462" s="459"/>
      <c r="C462" s="462" t="s">
        <v>43</v>
      </c>
      <c r="D462" s="158" t="s">
        <v>144</v>
      </c>
      <c r="E462" s="165" t="s">
        <v>25</v>
      </c>
      <c r="F462" s="165">
        <v>100</v>
      </c>
      <c r="G462" s="165">
        <v>100</v>
      </c>
      <c r="H462" s="168">
        <f>(G462/F462)*100</f>
        <v>100</v>
      </c>
      <c r="I462" s="165"/>
      <c r="J462" s="172" t="s">
        <v>43</v>
      </c>
      <c r="K462" s="169" t="s">
        <v>90</v>
      </c>
      <c r="L462" s="165" t="s">
        <v>38</v>
      </c>
      <c r="M462" s="165">
        <v>144</v>
      </c>
      <c r="N462" s="165">
        <v>144</v>
      </c>
      <c r="O462" s="168">
        <f>(N462/M462)*100</f>
        <v>100</v>
      </c>
      <c r="P462" s="188"/>
      <c r="Q462" s="167"/>
      <c r="R462" s="352"/>
      <c r="S462" s="453"/>
    </row>
    <row r="463" spans="1:20" ht="93" customHeight="1" x14ac:dyDescent="0.35">
      <c r="A463" s="473"/>
      <c r="B463" s="459"/>
      <c r="C463" s="462" t="s">
        <v>145</v>
      </c>
      <c r="D463" s="158" t="s">
        <v>146</v>
      </c>
      <c r="E463" s="165" t="s">
        <v>25</v>
      </c>
      <c r="F463" s="165">
        <v>90</v>
      </c>
      <c r="G463" s="165">
        <v>90</v>
      </c>
      <c r="H463" s="168">
        <f>(G463/F463)*100</f>
        <v>100</v>
      </c>
      <c r="I463" s="165"/>
      <c r="J463" s="172"/>
      <c r="K463" s="169"/>
      <c r="L463" s="165"/>
      <c r="M463" s="173"/>
      <c r="N463" s="173"/>
      <c r="O463" s="168"/>
      <c r="P463" s="188"/>
      <c r="Q463" s="167"/>
      <c r="R463" s="352"/>
      <c r="S463" s="453"/>
    </row>
    <row r="464" spans="1:20" s="184" customFormat="1" ht="40.5" customHeight="1" x14ac:dyDescent="0.35">
      <c r="A464" s="473"/>
      <c r="B464" s="459"/>
      <c r="C464" s="464"/>
      <c r="D464" s="178" t="s">
        <v>6</v>
      </c>
      <c r="E464" s="177"/>
      <c r="F464" s="179"/>
      <c r="G464" s="179"/>
      <c r="H464" s="180"/>
      <c r="I464" s="180">
        <f>(H462+H463)/2</f>
        <v>100</v>
      </c>
      <c r="J464" s="181"/>
      <c r="K464" s="178" t="s">
        <v>6</v>
      </c>
      <c r="L464" s="179"/>
      <c r="M464" s="182"/>
      <c r="N464" s="182"/>
      <c r="O464" s="180"/>
      <c r="P464" s="180">
        <f>O462</f>
        <v>100</v>
      </c>
      <c r="Q464" s="180">
        <f>(I464+P464)/2</f>
        <v>100</v>
      </c>
      <c r="R464" s="345" t="s">
        <v>31</v>
      </c>
      <c r="S464" s="453"/>
      <c r="T464" s="156"/>
    </row>
    <row r="465" spans="1:20" ht="46.5" customHeight="1" x14ac:dyDescent="0.35">
      <c r="A465" s="473"/>
      <c r="B465" s="459"/>
      <c r="C465" s="460" t="s">
        <v>172</v>
      </c>
      <c r="D465" s="160" t="s">
        <v>228</v>
      </c>
      <c r="E465" s="165"/>
      <c r="F465" s="165"/>
      <c r="G465" s="165"/>
      <c r="H465" s="163"/>
      <c r="I465" s="163"/>
      <c r="J465" s="266" t="s">
        <v>172</v>
      </c>
      <c r="K465" s="160" t="str">
        <f>D465</f>
        <v>Реализация дополнительных общеразвивающих программ</v>
      </c>
      <c r="L465" s="165"/>
      <c r="M465" s="173"/>
      <c r="N465" s="173"/>
      <c r="O465" s="163"/>
      <c r="P465" s="188"/>
      <c r="Q465" s="167"/>
      <c r="R465" s="351"/>
      <c r="S465" s="453"/>
    </row>
    <row r="466" spans="1:20" ht="49.5" customHeight="1" x14ac:dyDescent="0.35">
      <c r="A466" s="473"/>
      <c r="B466" s="459"/>
      <c r="C466" s="462" t="s">
        <v>173</v>
      </c>
      <c r="D466" s="158" t="s">
        <v>146</v>
      </c>
      <c r="E466" s="165" t="s">
        <v>25</v>
      </c>
      <c r="F466" s="165">
        <v>90</v>
      </c>
      <c r="G466" s="165">
        <v>90</v>
      </c>
      <c r="H466" s="168">
        <f>(G466/F466)*100</f>
        <v>100</v>
      </c>
      <c r="I466" s="165"/>
      <c r="J466" s="172" t="s">
        <v>173</v>
      </c>
      <c r="K466" s="169" t="s">
        <v>219</v>
      </c>
      <c r="L466" s="165" t="s">
        <v>398</v>
      </c>
      <c r="M466" s="165">
        <v>51408</v>
      </c>
      <c r="N466" s="165">
        <v>51393</v>
      </c>
      <c r="O466" s="168">
        <f>(N466/M466)*100</f>
        <v>99.97082166199813</v>
      </c>
      <c r="P466" s="188"/>
      <c r="Q466" s="167"/>
      <c r="R466" s="352"/>
      <c r="S466" s="453"/>
    </row>
    <row r="467" spans="1:20" s="184" customFormat="1" ht="43.5" customHeight="1" x14ac:dyDescent="0.35">
      <c r="A467" s="473"/>
      <c r="B467" s="459"/>
      <c r="C467" s="464"/>
      <c r="D467" s="178" t="s">
        <v>6</v>
      </c>
      <c r="E467" s="177"/>
      <c r="F467" s="179"/>
      <c r="G467" s="179"/>
      <c r="H467" s="180"/>
      <c r="I467" s="180">
        <f>H466</f>
        <v>100</v>
      </c>
      <c r="J467" s="181"/>
      <c r="K467" s="178" t="s">
        <v>6</v>
      </c>
      <c r="L467" s="179"/>
      <c r="M467" s="182"/>
      <c r="N467" s="182"/>
      <c r="O467" s="180"/>
      <c r="P467" s="180">
        <f>O466</f>
        <v>99.97082166199813</v>
      </c>
      <c r="Q467" s="180">
        <f>(I467+P467)/2</f>
        <v>99.985410830999058</v>
      </c>
      <c r="R467" s="345" t="s">
        <v>31</v>
      </c>
      <c r="S467" s="453"/>
      <c r="T467" s="156"/>
    </row>
    <row r="468" spans="1:20" ht="77.25" customHeight="1" x14ac:dyDescent="0.35">
      <c r="A468" s="473">
        <v>41</v>
      </c>
      <c r="B468" s="459" t="s">
        <v>149</v>
      </c>
      <c r="C468" s="460" t="s">
        <v>12</v>
      </c>
      <c r="D468" s="160" t="s">
        <v>132</v>
      </c>
      <c r="E468" s="164"/>
      <c r="F468" s="164"/>
      <c r="G468" s="164"/>
      <c r="H468" s="163"/>
      <c r="I468" s="163"/>
      <c r="J468" s="164" t="s">
        <v>12</v>
      </c>
      <c r="K468" s="160" t="s">
        <v>132</v>
      </c>
      <c r="L468" s="165"/>
      <c r="M468" s="165"/>
      <c r="N468" s="165"/>
      <c r="O468" s="163"/>
      <c r="P468" s="188"/>
      <c r="Q468" s="223"/>
      <c r="R468" s="353"/>
      <c r="S468" s="453" t="s">
        <v>459</v>
      </c>
    </row>
    <row r="469" spans="1:20" ht="58.5" customHeight="1" x14ac:dyDescent="0.35">
      <c r="A469" s="473"/>
      <c r="B469" s="459"/>
      <c r="C469" s="462" t="s">
        <v>7</v>
      </c>
      <c r="D469" s="158" t="s">
        <v>133</v>
      </c>
      <c r="E469" s="165" t="s">
        <v>25</v>
      </c>
      <c r="F469" s="165">
        <v>100</v>
      </c>
      <c r="G469" s="165">
        <v>100</v>
      </c>
      <c r="H469" s="168">
        <f>(G469/F469)*100</f>
        <v>100</v>
      </c>
      <c r="I469" s="165"/>
      <c r="J469" s="165" t="s">
        <v>7</v>
      </c>
      <c r="K469" s="169" t="s">
        <v>90</v>
      </c>
      <c r="L469" s="165" t="s">
        <v>38</v>
      </c>
      <c r="M469" s="165">
        <v>461</v>
      </c>
      <c r="N469" s="165">
        <v>458</v>
      </c>
      <c r="O469" s="168">
        <f>(N469/M469)*100</f>
        <v>99.34924078091106</v>
      </c>
      <c r="P469" s="188"/>
      <c r="Q469" s="167"/>
      <c r="R469" s="352"/>
      <c r="S469" s="453"/>
    </row>
    <row r="470" spans="1:20" ht="47.25" customHeight="1" x14ac:dyDescent="0.35">
      <c r="A470" s="473"/>
      <c r="B470" s="459"/>
      <c r="C470" s="462" t="s">
        <v>8</v>
      </c>
      <c r="D470" s="158" t="s">
        <v>134</v>
      </c>
      <c r="E470" s="165" t="s">
        <v>25</v>
      </c>
      <c r="F470" s="165">
        <v>100</v>
      </c>
      <c r="G470" s="165">
        <v>100</v>
      </c>
      <c r="H470" s="168">
        <f t="shared" ref="H470:H497" si="83">(G470/F470)*100</f>
        <v>100</v>
      </c>
      <c r="I470" s="165"/>
      <c r="J470" s="165"/>
      <c r="K470" s="189"/>
      <c r="L470" s="165"/>
      <c r="M470" s="171"/>
      <c r="N470" s="171"/>
      <c r="O470" s="168"/>
      <c r="P470" s="188"/>
      <c r="Q470" s="167"/>
      <c r="R470" s="352"/>
      <c r="S470" s="453"/>
    </row>
    <row r="471" spans="1:20" ht="53.25" customHeight="1" x14ac:dyDescent="0.35">
      <c r="A471" s="473"/>
      <c r="B471" s="459"/>
      <c r="C471" s="462" t="s">
        <v>9</v>
      </c>
      <c r="D471" s="158" t="s">
        <v>135</v>
      </c>
      <c r="E471" s="165" t="s">
        <v>25</v>
      </c>
      <c r="F471" s="165">
        <v>100</v>
      </c>
      <c r="G471" s="165">
        <v>100</v>
      </c>
      <c r="H471" s="168">
        <f t="shared" si="83"/>
        <v>100</v>
      </c>
      <c r="I471" s="165"/>
      <c r="J471" s="172"/>
      <c r="K471" s="169"/>
      <c r="L471" s="165"/>
      <c r="M471" s="173"/>
      <c r="N471" s="173"/>
      <c r="O471" s="168"/>
      <c r="P471" s="188"/>
      <c r="Q471" s="167"/>
      <c r="R471" s="352"/>
      <c r="S471" s="453"/>
    </row>
    <row r="472" spans="1:20" ht="66" customHeight="1" x14ac:dyDescent="0.35">
      <c r="A472" s="473"/>
      <c r="B472" s="459"/>
      <c r="C472" s="462" t="s">
        <v>10</v>
      </c>
      <c r="D472" s="158" t="s">
        <v>89</v>
      </c>
      <c r="E472" s="165" t="s">
        <v>25</v>
      </c>
      <c r="F472" s="165">
        <v>90</v>
      </c>
      <c r="G472" s="165">
        <v>100</v>
      </c>
      <c r="H472" s="168">
        <v>100</v>
      </c>
      <c r="I472" s="165"/>
      <c r="J472" s="172"/>
      <c r="K472" s="169"/>
      <c r="L472" s="165"/>
      <c r="M472" s="173"/>
      <c r="N472" s="173"/>
      <c r="O472" s="168"/>
      <c r="P472" s="188"/>
      <c r="Q472" s="167"/>
      <c r="R472" s="352"/>
      <c r="S472" s="453"/>
    </row>
    <row r="473" spans="1:20" ht="117.75" customHeight="1" x14ac:dyDescent="0.35">
      <c r="A473" s="473"/>
      <c r="B473" s="459"/>
      <c r="C473" s="462" t="s">
        <v>35</v>
      </c>
      <c r="D473" s="158" t="s">
        <v>136</v>
      </c>
      <c r="E473" s="165" t="s">
        <v>25</v>
      </c>
      <c r="F473" s="165">
        <v>100</v>
      </c>
      <c r="G473" s="165">
        <v>100</v>
      </c>
      <c r="H473" s="168">
        <f t="shared" si="83"/>
        <v>100</v>
      </c>
      <c r="I473" s="165"/>
      <c r="J473" s="172"/>
      <c r="K473" s="169"/>
      <c r="L473" s="165"/>
      <c r="M473" s="173"/>
      <c r="N473" s="173"/>
      <c r="O473" s="168"/>
      <c r="P473" s="188"/>
      <c r="Q473" s="167"/>
      <c r="R473" s="352"/>
      <c r="S473" s="453"/>
    </row>
    <row r="474" spans="1:20" s="184" customFormat="1" ht="40.5" customHeight="1" x14ac:dyDescent="0.35">
      <c r="A474" s="473"/>
      <c r="B474" s="459"/>
      <c r="C474" s="464"/>
      <c r="D474" s="178" t="s">
        <v>6</v>
      </c>
      <c r="E474" s="177"/>
      <c r="F474" s="179"/>
      <c r="G474" s="179"/>
      <c r="H474" s="180"/>
      <c r="I474" s="180">
        <f>(H469+H470+H471+H472+H473)/5</f>
        <v>100</v>
      </c>
      <c r="J474" s="181"/>
      <c r="K474" s="178" t="s">
        <v>6</v>
      </c>
      <c r="L474" s="179"/>
      <c r="M474" s="182"/>
      <c r="N474" s="182"/>
      <c r="O474" s="180"/>
      <c r="P474" s="180">
        <f>O469</f>
        <v>99.34924078091106</v>
      </c>
      <c r="Q474" s="180">
        <f>(I474+P474)/2</f>
        <v>99.67462039045553</v>
      </c>
      <c r="R474" s="345" t="s">
        <v>459</v>
      </c>
      <c r="S474" s="453"/>
      <c r="T474" s="156"/>
    </row>
    <row r="475" spans="1:20" ht="72" customHeight="1" x14ac:dyDescent="0.35">
      <c r="A475" s="473"/>
      <c r="B475" s="459"/>
      <c r="C475" s="460" t="s">
        <v>13</v>
      </c>
      <c r="D475" s="160" t="s">
        <v>137</v>
      </c>
      <c r="E475" s="165"/>
      <c r="F475" s="165"/>
      <c r="G475" s="165"/>
      <c r="H475" s="163"/>
      <c r="I475" s="163"/>
      <c r="J475" s="266" t="s">
        <v>13</v>
      </c>
      <c r="K475" s="160" t="s">
        <v>137</v>
      </c>
      <c r="L475" s="165"/>
      <c r="M475" s="173"/>
      <c r="N475" s="173"/>
      <c r="O475" s="163"/>
      <c r="P475" s="188"/>
      <c r="Q475" s="163"/>
      <c r="R475" s="351"/>
      <c r="S475" s="453"/>
    </row>
    <row r="476" spans="1:20" ht="72" customHeight="1" x14ac:dyDescent="0.35">
      <c r="A476" s="473"/>
      <c r="B476" s="459"/>
      <c r="C476" s="462" t="s">
        <v>14</v>
      </c>
      <c r="D476" s="158" t="s">
        <v>138</v>
      </c>
      <c r="E476" s="165" t="s">
        <v>25</v>
      </c>
      <c r="F476" s="165">
        <v>100</v>
      </c>
      <c r="G476" s="165">
        <v>100</v>
      </c>
      <c r="H476" s="168">
        <f t="shared" si="83"/>
        <v>100</v>
      </c>
      <c r="I476" s="165"/>
      <c r="J476" s="172" t="s">
        <v>14</v>
      </c>
      <c r="K476" s="169" t="s">
        <v>90</v>
      </c>
      <c r="L476" s="165" t="s">
        <v>38</v>
      </c>
      <c r="M476" s="165">
        <v>462</v>
      </c>
      <c r="N476" s="165">
        <v>466</v>
      </c>
      <c r="O476" s="168">
        <f>(N476/M476)*100</f>
        <v>100.86580086580086</v>
      </c>
      <c r="P476" s="162"/>
      <c r="Q476" s="167"/>
      <c r="R476" s="352"/>
      <c r="S476" s="453"/>
    </row>
    <row r="477" spans="1:20" ht="33.75" customHeight="1" x14ac:dyDescent="0.35">
      <c r="A477" s="473"/>
      <c r="B477" s="459"/>
      <c r="C477" s="462" t="s">
        <v>15</v>
      </c>
      <c r="D477" s="158" t="s">
        <v>139</v>
      </c>
      <c r="E477" s="165" t="s">
        <v>25</v>
      </c>
      <c r="F477" s="165">
        <v>100</v>
      </c>
      <c r="G477" s="165">
        <v>100</v>
      </c>
      <c r="H477" s="168">
        <f t="shared" si="83"/>
        <v>100</v>
      </c>
      <c r="I477" s="165"/>
      <c r="J477" s="172"/>
      <c r="K477" s="169"/>
      <c r="L477" s="165"/>
      <c r="M477" s="173"/>
      <c r="N477" s="173"/>
      <c r="O477" s="168"/>
      <c r="P477" s="188"/>
      <c r="Q477" s="167"/>
      <c r="R477" s="352"/>
      <c r="S477" s="453"/>
    </row>
    <row r="478" spans="1:20" ht="43.5" customHeight="1" x14ac:dyDescent="0.35">
      <c r="A478" s="473"/>
      <c r="B478" s="459"/>
      <c r="C478" s="462" t="s">
        <v>39</v>
      </c>
      <c r="D478" s="158" t="s">
        <v>135</v>
      </c>
      <c r="E478" s="165" t="s">
        <v>25</v>
      </c>
      <c r="F478" s="165">
        <v>100</v>
      </c>
      <c r="G478" s="165">
        <v>100</v>
      </c>
      <c r="H478" s="168">
        <f t="shared" si="83"/>
        <v>100</v>
      </c>
      <c r="I478" s="165"/>
      <c r="J478" s="172"/>
      <c r="K478" s="169"/>
      <c r="L478" s="165"/>
      <c r="M478" s="173"/>
      <c r="N478" s="173"/>
      <c r="O478" s="168"/>
      <c r="P478" s="188"/>
      <c r="Q478" s="167"/>
      <c r="R478" s="352"/>
      <c r="S478" s="453"/>
    </row>
    <row r="479" spans="1:20" ht="53.25" customHeight="1" x14ac:dyDescent="0.35">
      <c r="A479" s="473"/>
      <c r="B479" s="459"/>
      <c r="C479" s="462" t="s">
        <v>45</v>
      </c>
      <c r="D479" s="158" t="s">
        <v>89</v>
      </c>
      <c r="E479" s="165" t="s">
        <v>25</v>
      </c>
      <c r="F479" s="165">
        <v>90</v>
      </c>
      <c r="G479" s="165">
        <v>100</v>
      </c>
      <c r="H479" s="168">
        <v>100</v>
      </c>
      <c r="I479" s="165"/>
      <c r="J479" s="172"/>
      <c r="K479" s="169"/>
      <c r="L479" s="165"/>
      <c r="M479" s="173"/>
      <c r="N479" s="173"/>
      <c r="O479" s="168"/>
      <c r="P479" s="188"/>
      <c r="Q479" s="167"/>
      <c r="R479" s="352"/>
      <c r="S479" s="453"/>
    </row>
    <row r="480" spans="1:20" ht="108" customHeight="1" x14ac:dyDescent="0.35">
      <c r="A480" s="473"/>
      <c r="B480" s="459"/>
      <c r="C480" s="462" t="s">
        <v>66</v>
      </c>
      <c r="D480" s="158" t="s">
        <v>136</v>
      </c>
      <c r="E480" s="165" t="s">
        <v>25</v>
      </c>
      <c r="F480" s="165">
        <v>100</v>
      </c>
      <c r="G480" s="165">
        <v>100</v>
      </c>
      <c r="H480" s="168">
        <f t="shared" si="83"/>
        <v>100</v>
      </c>
      <c r="I480" s="165"/>
      <c r="J480" s="172"/>
      <c r="K480" s="169"/>
      <c r="L480" s="165"/>
      <c r="M480" s="173"/>
      <c r="N480" s="173"/>
      <c r="O480" s="168"/>
      <c r="P480" s="188"/>
      <c r="Q480" s="167"/>
      <c r="R480" s="352"/>
      <c r="S480" s="453"/>
    </row>
    <row r="481" spans="1:20" s="184" customFormat="1" ht="40.5" customHeight="1" x14ac:dyDescent="0.35">
      <c r="A481" s="473"/>
      <c r="B481" s="459"/>
      <c r="C481" s="464"/>
      <c r="D481" s="178" t="s">
        <v>6</v>
      </c>
      <c r="E481" s="177"/>
      <c r="F481" s="179"/>
      <c r="G481" s="179"/>
      <c r="H481" s="180"/>
      <c r="I481" s="180">
        <f>(H476+H477+H478+H479+H480)/5</f>
        <v>100</v>
      </c>
      <c r="J481" s="181"/>
      <c r="K481" s="178" t="s">
        <v>6</v>
      </c>
      <c r="L481" s="179"/>
      <c r="M481" s="182"/>
      <c r="N481" s="182"/>
      <c r="O481" s="180"/>
      <c r="P481" s="180">
        <f>O476</f>
        <v>100.86580086580086</v>
      </c>
      <c r="Q481" s="180">
        <f>(I481+P481)/2</f>
        <v>100.43290043290042</v>
      </c>
      <c r="R481" s="345" t="s">
        <v>31</v>
      </c>
      <c r="S481" s="453"/>
      <c r="T481" s="156"/>
    </row>
    <row r="482" spans="1:20" ht="63" customHeight="1" x14ac:dyDescent="0.35">
      <c r="A482" s="473"/>
      <c r="B482" s="459"/>
      <c r="C482" s="460" t="s">
        <v>28</v>
      </c>
      <c r="D482" s="160" t="s">
        <v>140</v>
      </c>
      <c r="E482" s="165"/>
      <c r="F482" s="165"/>
      <c r="G482" s="165"/>
      <c r="H482" s="163"/>
      <c r="I482" s="163"/>
      <c r="J482" s="266" t="s">
        <v>28</v>
      </c>
      <c r="K482" s="160" t="str">
        <f>D482</f>
        <v>Реализация основных общеобразовательных программ среднего общего образования</v>
      </c>
      <c r="L482" s="165"/>
      <c r="M482" s="173"/>
      <c r="N482" s="173"/>
      <c r="O482" s="163"/>
      <c r="P482" s="188"/>
      <c r="Q482" s="163"/>
      <c r="R482" s="353"/>
      <c r="S482" s="453"/>
    </row>
    <row r="483" spans="1:20" ht="65.25" customHeight="1" x14ac:dyDescent="0.35">
      <c r="A483" s="473"/>
      <c r="B483" s="459"/>
      <c r="C483" s="462" t="s">
        <v>29</v>
      </c>
      <c r="D483" s="158" t="s">
        <v>141</v>
      </c>
      <c r="E483" s="165" t="s">
        <v>25</v>
      </c>
      <c r="F483" s="165">
        <v>100</v>
      </c>
      <c r="G483" s="165">
        <v>100</v>
      </c>
      <c r="H483" s="168">
        <f t="shared" si="83"/>
        <v>100</v>
      </c>
      <c r="I483" s="165"/>
      <c r="J483" s="172" t="s">
        <v>29</v>
      </c>
      <c r="K483" s="169" t="s">
        <v>90</v>
      </c>
      <c r="L483" s="165" t="s">
        <v>38</v>
      </c>
      <c r="M483" s="165">
        <v>97</v>
      </c>
      <c r="N483" s="165">
        <v>98</v>
      </c>
      <c r="O483" s="168">
        <f>(N483/M483)*100</f>
        <v>101.03092783505154</v>
      </c>
      <c r="P483" s="162"/>
      <c r="Q483" s="167"/>
      <c r="R483" s="352"/>
      <c r="S483" s="453"/>
    </row>
    <row r="484" spans="1:20" ht="39.75" customHeight="1" x14ac:dyDescent="0.35">
      <c r="A484" s="473"/>
      <c r="B484" s="459"/>
      <c r="C484" s="462" t="s">
        <v>30</v>
      </c>
      <c r="D484" s="158" t="s">
        <v>142</v>
      </c>
      <c r="E484" s="165" t="s">
        <v>25</v>
      </c>
      <c r="F484" s="165">
        <v>100</v>
      </c>
      <c r="G484" s="165">
        <v>100</v>
      </c>
      <c r="H484" s="168">
        <f t="shared" si="83"/>
        <v>100</v>
      </c>
      <c r="I484" s="165"/>
      <c r="J484" s="172"/>
      <c r="K484" s="169"/>
      <c r="L484" s="165"/>
      <c r="M484" s="173"/>
      <c r="N484" s="173"/>
      <c r="O484" s="168"/>
      <c r="P484" s="188"/>
      <c r="Q484" s="167"/>
      <c r="R484" s="352"/>
      <c r="S484" s="453"/>
    </row>
    <row r="485" spans="1:20" ht="39.75" customHeight="1" x14ac:dyDescent="0.35">
      <c r="A485" s="473"/>
      <c r="B485" s="459"/>
      <c r="C485" s="462" t="s">
        <v>52</v>
      </c>
      <c r="D485" s="158" t="s">
        <v>135</v>
      </c>
      <c r="E485" s="165" t="s">
        <v>25</v>
      </c>
      <c r="F485" s="165">
        <v>100</v>
      </c>
      <c r="G485" s="165">
        <v>100</v>
      </c>
      <c r="H485" s="168">
        <f t="shared" si="83"/>
        <v>100</v>
      </c>
      <c r="I485" s="165"/>
      <c r="J485" s="172"/>
      <c r="K485" s="169"/>
      <c r="L485" s="165"/>
      <c r="M485" s="173"/>
      <c r="N485" s="173"/>
      <c r="O485" s="168"/>
      <c r="P485" s="188"/>
      <c r="Q485" s="167"/>
      <c r="R485" s="352"/>
      <c r="S485" s="453"/>
    </row>
    <row r="486" spans="1:20" ht="78" customHeight="1" x14ac:dyDescent="0.35">
      <c r="A486" s="473"/>
      <c r="B486" s="459"/>
      <c r="C486" s="462" t="s">
        <v>53</v>
      </c>
      <c r="D486" s="158" t="s">
        <v>89</v>
      </c>
      <c r="E486" s="165" t="s">
        <v>25</v>
      </c>
      <c r="F486" s="165">
        <v>90</v>
      </c>
      <c r="G486" s="165">
        <v>100</v>
      </c>
      <c r="H486" s="168">
        <v>100</v>
      </c>
      <c r="I486" s="165"/>
      <c r="J486" s="172"/>
      <c r="K486" s="169"/>
      <c r="L486" s="165"/>
      <c r="M486" s="173"/>
      <c r="N486" s="173"/>
      <c r="O486" s="168"/>
      <c r="P486" s="188"/>
      <c r="Q486" s="167"/>
      <c r="R486" s="352"/>
      <c r="S486" s="453"/>
    </row>
    <row r="487" spans="1:20" ht="106.5" customHeight="1" x14ac:dyDescent="0.35">
      <c r="A487" s="473"/>
      <c r="B487" s="459"/>
      <c r="C487" s="462" t="s">
        <v>143</v>
      </c>
      <c r="D487" s="158" t="s">
        <v>136</v>
      </c>
      <c r="E487" s="165" t="s">
        <v>25</v>
      </c>
      <c r="F487" s="165">
        <v>100</v>
      </c>
      <c r="G487" s="165">
        <v>100</v>
      </c>
      <c r="H487" s="168">
        <f t="shared" si="83"/>
        <v>100</v>
      </c>
      <c r="I487" s="165"/>
      <c r="J487" s="172"/>
      <c r="K487" s="169"/>
      <c r="L487" s="165"/>
      <c r="M487" s="173"/>
      <c r="N487" s="173"/>
      <c r="O487" s="168"/>
      <c r="P487" s="188"/>
      <c r="Q487" s="167"/>
      <c r="R487" s="352"/>
      <c r="S487" s="453"/>
    </row>
    <row r="488" spans="1:20" s="184" customFormat="1" ht="40.5" customHeight="1" x14ac:dyDescent="0.35">
      <c r="A488" s="473"/>
      <c r="B488" s="459"/>
      <c r="C488" s="464"/>
      <c r="D488" s="178" t="s">
        <v>6</v>
      </c>
      <c r="E488" s="177"/>
      <c r="F488" s="179"/>
      <c r="G488" s="179"/>
      <c r="H488" s="180"/>
      <c r="I488" s="180">
        <f>(H483+H484+H485+H486+H487)/5</f>
        <v>100</v>
      </c>
      <c r="J488" s="181"/>
      <c r="K488" s="178" t="s">
        <v>6</v>
      </c>
      <c r="L488" s="179"/>
      <c r="M488" s="182"/>
      <c r="N488" s="182"/>
      <c r="O488" s="180"/>
      <c r="P488" s="180">
        <f>O483</f>
        <v>101.03092783505154</v>
      </c>
      <c r="Q488" s="180">
        <f>(I488+P488)/2</f>
        <v>100.51546391752578</v>
      </c>
      <c r="R488" s="345" t="s">
        <v>31</v>
      </c>
      <c r="S488" s="453"/>
      <c r="T488" s="156"/>
    </row>
    <row r="489" spans="1:20" ht="37.5" customHeight="1" x14ac:dyDescent="0.35">
      <c r="A489" s="473"/>
      <c r="B489" s="459"/>
      <c r="C489" s="460" t="s">
        <v>42</v>
      </c>
      <c r="D489" s="160" t="s">
        <v>91</v>
      </c>
      <c r="E489" s="165"/>
      <c r="F489" s="165"/>
      <c r="G489" s="165"/>
      <c r="H489" s="163"/>
      <c r="I489" s="163"/>
      <c r="J489" s="266" t="s">
        <v>42</v>
      </c>
      <c r="K489" s="160" t="s">
        <v>91</v>
      </c>
      <c r="L489" s="165"/>
      <c r="M489" s="173"/>
      <c r="N489" s="173"/>
      <c r="O489" s="163"/>
      <c r="P489" s="188"/>
      <c r="Q489" s="167"/>
      <c r="R489" s="353"/>
      <c r="S489" s="453"/>
    </row>
    <row r="490" spans="1:20" ht="48.75" customHeight="1" x14ac:dyDescent="0.35">
      <c r="A490" s="473"/>
      <c r="B490" s="459"/>
      <c r="C490" s="462" t="s">
        <v>43</v>
      </c>
      <c r="D490" s="158" t="s">
        <v>144</v>
      </c>
      <c r="E490" s="165" t="s">
        <v>25</v>
      </c>
      <c r="F490" s="165">
        <v>100</v>
      </c>
      <c r="G490" s="165">
        <v>100</v>
      </c>
      <c r="H490" s="168">
        <f t="shared" si="83"/>
        <v>100</v>
      </c>
      <c r="I490" s="165"/>
      <c r="J490" s="172" t="s">
        <v>43</v>
      </c>
      <c r="K490" s="169" t="s">
        <v>90</v>
      </c>
      <c r="L490" s="165" t="s">
        <v>38</v>
      </c>
      <c r="M490" s="165">
        <v>93</v>
      </c>
      <c r="N490" s="165">
        <v>93</v>
      </c>
      <c r="O490" s="168">
        <f>(N490/M490)*100</f>
        <v>100</v>
      </c>
      <c r="P490" s="188"/>
      <c r="Q490" s="167"/>
      <c r="R490" s="352"/>
      <c r="S490" s="453"/>
    </row>
    <row r="491" spans="1:20" ht="93.75" customHeight="1" x14ac:dyDescent="0.35">
      <c r="A491" s="473"/>
      <c r="B491" s="459"/>
      <c r="C491" s="462" t="s">
        <v>145</v>
      </c>
      <c r="D491" s="158" t="s">
        <v>146</v>
      </c>
      <c r="E491" s="165" t="s">
        <v>25</v>
      </c>
      <c r="F491" s="165">
        <v>90</v>
      </c>
      <c r="G491" s="165">
        <v>90</v>
      </c>
      <c r="H491" s="168">
        <f t="shared" si="83"/>
        <v>100</v>
      </c>
      <c r="I491" s="165"/>
      <c r="J491" s="172"/>
      <c r="K491" s="169"/>
      <c r="L491" s="165"/>
      <c r="M491" s="173"/>
      <c r="N491" s="173"/>
      <c r="O491" s="168"/>
      <c r="P491" s="188"/>
      <c r="Q491" s="167"/>
      <c r="R491" s="352"/>
      <c r="S491" s="453"/>
    </row>
    <row r="492" spans="1:20" s="184" customFormat="1" ht="40.5" customHeight="1" x14ac:dyDescent="0.35">
      <c r="A492" s="473"/>
      <c r="B492" s="459"/>
      <c r="C492" s="464"/>
      <c r="D492" s="178" t="s">
        <v>6</v>
      </c>
      <c r="E492" s="177"/>
      <c r="F492" s="179"/>
      <c r="G492" s="179"/>
      <c r="H492" s="180"/>
      <c r="I492" s="180">
        <f>(H490+H491)/2</f>
        <v>100</v>
      </c>
      <c r="J492" s="181"/>
      <c r="K492" s="178" t="s">
        <v>6</v>
      </c>
      <c r="L492" s="179"/>
      <c r="M492" s="182"/>
      <c r="N492" s="182"/>
      <c r="O492" s="180"/>
      <c r="P492" s="180">
        <f>O490</f>
        <v>100</v>
      </c>
      <c r="Q492" s="180">
        <f>(I492+P492)/2</f>
        <v>100</v>
      </c>
      <c r="R492" s="345" t="s">
        <v>31</v>
      </c>
      <c r="S492" s="453"/>
      <c r="T492" s="156"/>
    </row>
    <row r="493" spans="1:20" ht="57" customHeight="1" x14ac:dyDescent="0.35">
      <c r="A493" s="473"/>
      <c r="B493" s="459"/>
      <c r="C493" s="460" t="s">
        <v>172</v>
      </c>
      <c r="D493" s="160" t="s">
        <v>228</v>
      </c>
      <c r="E493" s="165"/>
      <c r="F493" s="165"/>
      <c r="G493" s="165"/>
      <c r="H493" s="163"/>
      <c r="I493" s="163"/>
      <c r="J493" s="266" t="str">
        <f>C493</f>
        <v>V</v>
      </c>
      <c r="K493" s="160" t="str">
        <f>D493</f>
        <v>Реализация дополнительных общеразвивающих программ</v>
      </c>
      <c r="L493" s="165"/>
      <c r="M493" s="173"/>
      <c r="N493" s="173"/>
      <c r="O493" s="163"/>
      <c r="P493" s="188"/>
      <c r="Q493" s="167"/>
      <c r="R493" s="353"/>
      <c r="S493" s="453"/>
    </row>
    <row r="494" spans="1:20" ht="49.5" customHeight="1" x14ac:dyDescent="0.35">
      <c r="A494" s="473"/>
      <c r="B494" s="459"/>
      <c r="C494" s="462" t="s">
        <v>173</v>
      </c>
      <c r="D494" s="158" t="s">
        <v>146</v>
      </c>
      <c r="E494" s="165" t="s">
        <v>25</v>
      </c>
      <c r="F494" s="165">
        <v>90</v>
      </c>
      <c r="G494" s="165">
        <v>90</v>
      </c>
      <c r="H494" s="168">
        <f t="shared" si="83"/>
        <v>100</v>
      </c>
      <c r="I494" s="165"/>
      <c r="J494" s="172" t="str">
        <f>C494</f>
        <v>5.1.</v>
      </c>
      <c r="K494" s="169" t="s">
        <v>219</v>
      </c>
      <c r="L494" s="165" t="s">
        <v>399</v>
      </c>
      <c r="M494" s="165">
        <v>78939</v>
      </c>
      <c r="N494" s="165">
        <v>76059</v>
      </c>
      <c r="O494" s="168">
        <f>(N494/M494)*100</f>
        <v>96.351613271006727</v>
      </c>
      <c r="P494" s="188"/>
      <c r="Q494" s="167"/>
      <c r="R494" s="352"/>
      <c r="S494" s="453"/>
    </row>
    <row r="495" spans="1:20" s="184" customFormat="1" ht="40.5" customHeight="1" x14ac:dyDescent="0.35">
      <c r="A495" s="473"/>
      <c r="B495" s="459"/>
      <c r="C495" s="464"/>
      <c r="D495" s="178" t="s">
        <v>6</v>
      </c>
      <c r="E495" s="177"/>
      <c r="F495" s="179"/>
      <c r="G495" s="179"/>
      <c r="H495" s="180"/>
      <c r="I495" s="180">
        <f>H494</f>
        <v>100</v>
      </c>
      <c r="J495" s="181"/>
      <c r="K495" s="178" t="s">
        <v>6</v>
      </c>
      <c r="L495" s="179"/>
      <c r="M495" s="182"/>
      <c r="N495" s="182"/>
      <c r="O495" s="180"/>
      <c r="P495" s="180">
        <f>O494</f>
        <v>96.351613271006727</v>
      </c>
      <c r="Q495" s="180">
        <f>(I495+P495)/2</f>
        <v>98.175806635503363</v>
      </c>
      <c r="R495" s="345" t="s">
        <v>459</v>
      </c>
      <c r="S495" s="453"/>
      <c r="T495" s="156"/>
    </row>
    <row r="496" spans="1:20" ht="76.5" customHeight="1" x14ac:dyDescent="0.35">
      <c r="A496" s="473"/>
      <c r="B496" s="459"/>
      <c r="C496" s="460" t="s">
        <v>178</v>
      </c>
      <c r="D496" s="160" t="s">
        <v>602</v>
      </c>
      <c r="E496" s="165"/>
      <c r="F496" s="165"/>
      <c r="G496" s="165"/>
      <c r="H496" s="163"/>
      <c r="I496" s="163"/>
      <c r="J496" s="266" t="str">
        <f>C496</f>
        <v>VI</v>
      </c>
      <c r="K496" s="160" t="str">
        <f>D496</f>
        <v>Психолого-медико-педагогическое обследование детей начальное общее образование</v>
      </c>
      <c r="L496" s="165"/>
      <c r="M496" s="173"/>
      <c r="N496" s="173"/>
      <c r="O496" s="163"/>
      <c r="P496" s="188"/>
      <c r="Q496" s="167"/>
      <c r="R496" s="353"/>
      <c r="S496" s="453"/>
    </row>
    <row r="497" spans="1:20" ht="49.5" customHeight="1" x14ac:dyDescent="0.35">
      <c r="A497" s="473"/>
      <c r="B497" s="459"/>
      <c r="C497" s="462" t="s">
        <v>179</v>
      </c>
      <c r="D497" s="158" t="s">
        <v>301</v>
      </c>
      <c r="E497" s="165" t="s">
        <v>25</v>
      </c>
      <c r="F497" s="165">
        <v>100</v>
      </c>
      <c r="G497" s="165">
        <v>100</v>
      </c>
      <c r="H497" s="168">
        <f t="shared" si="83"/>
        <v>100</v>
      </c>
      <c r="I497" s="165"/>
      <c r="J497" s="172" t="str">
        <f>C497</f>
        <v>6.1.</v>
      </c>
      <c r="K497" s="169" t="s">
        <v>90</v>
      </c>
      <c r="L497" s="165" t="s">
        <v>38</v>
      </c>
      <c r="M497" s="165">
        <v>510</v>
      </c>
      <c r="N497" s="165">
        <v>504</v>
      </c>
      <c r="O497" s="168">
        <f>(N497/M497)*100</f>
        <v>98.82352941176471</v>
      </c>
      <c r="P497" s="188"/>
      <c r="Q497" s="167"/>
      <c r="R497" s="352"/>
      <c r="S497" s="453"/>
    </row>
    <row r="498" spans="1:20" s="184" customFormat="1" ht="49.5" customHeight="1" x14ac:dyDescent="0.35">
      <c r="A498" s="473"/>
      <c r="B498" s="459"/>
      <c r="C498" s="464"/>
      <c r="D498" s="178" t="s">
        <v>6</v>
      </c>
      <c r="E498" s="177"/>
      <c r="F498" s="179"/>
      <c r="G498" s="179"/>
      <c r="H498" s="180"/>
      <c r="I498" s="180">
        <f>H497</f>
        <v>100</v>
      </c>
      <c r="J498" s="181"/>
      <c r="K498" s="178" t="s">
        <v>6</v>
      </c>
      <c r="L498" s="179"/>
      <c r="M498" s="182"/>
      <c r="N498" s="182"/>
      <c r="O498" s="180"/>
      <c r="P498" s="180">
        <f>O497</f>
        <v>98.82352941176471</v>
      </c>
      <c r="Q498" s="180">
        <f>(I498+P498)/2</f>
        <v>99.411764705882348</v>
      </c>
      <c r="R498" s="345" t="s">
        <v>459</v>
      </c>
      <c r="S498" s="453"/>
      <c r="T498" s="156"/>
    </row>
    <row r="499" spans="1:20" ht="76.5" customHeight="1" x14ac:dyDescent="0.35">
      <c r="A499" s="473"/>
      <c r="B499" s="459"/>
      <c r="C499" s="460" t="s">
        <v>223</v>
      </c>
      <c r="D499" s="160" t="s">
        <v>603</v>
      </c>
      <c r="E499" s="165"/>
      <c r="F499" s="165"/>
      <c r="G499" s="165"/>
      <c r="H499" s="163"/>
      <c r="I499" s="163"/>
      <c r="J499" s="332" t="str">
        <f>C499</f>
        <v>VII</v>
      </c>
      <c r="K499" s="160" t="str">
        <f>D499</f>
        <v xml:space="preserve">Психолого-медико-педагогическое обследование детей основное общее образование </v>
      </c>
      <c r="L499" s="165"/>
      <c r="M499" s="173"/>
      <c r="N499" s="173"/>
      <c r="O499" s="163"/>
      <c r="P499" s="188"/>
      <c r="Q499" s="167"/>
      <c r="R499" s="353"/>
      <c r="S499" s="453"/>
    </row>
    <row r="500" spans="1:20" ht="49.5" customHeight="1" x14ac:dyDescent="0.35">
      <c r="A500" s="473"/>
      <c r="B500" s="459"/>
      <c r="C500" s="462" t="s">
        <v>224</v>
      </c>
      <c r="D500" s="158" t="s">
        <v>301</v>
      </c>
      <c r="E500" s="165" t="s">
        <v>25</v>
      </c>
      <c r="F500" s="165">
        <v>100</v>
      </c>
      <c r="G500" s="165">
        <v>100</v>
      </c>
      <c r="H500" s="168">
        <f t="shared" ref="H500" si="84">(G500/F500)*100</f>
        <v>100</v>
      </c>
      <c r="I500" s="165"/>
      <c r="J500" s="172" t="str">
        <f>C500</f>
        <v>7.1.</v>
      </c>
      <c r="K500" s="169" t="s">
        <v>90</v>
      </c>
      <c r="L500" s="165" t="s">
        <v>38</v>
      </c>
      <c r="M500" s="165">
        <v>142</v>
      </c>
      <c r="N500" s="165">
        <v>146</v>
      </c>
      <c r="O500" s="168">
        <f>(N500/M500)*100</f>
        <v>102.8169014084507</v>
      </c>
      <c r="P500" s="188"/>
      <c r="Q500" s="167"/>
      <c r="R500" s="352"/>
      <c r="S500" s="453"/>
    </row>
    <row r="501" spans="1:20" s="184" customFormat="1" ht="49.5" customHeight="1" x14ac:dyDescent="0.35">
      <c r="A501" s="473"/>
      <c r="B501" s="459"/>
      <c r="C501" s="464"/>
      <c r="D501" s="178" t="s">
        <v>6</v>
      </c>
      <c r="E501" s="177"/>
      <c r="F501" s="179"/>
      <c r="G501" s="179"/>
      <c r="H501" s="180"/>
      <c r="I501" s="180">
        <f>H500</f>
        <v>100</v>
      </c>
      <c r="J501" s="181"/>
      <c r="K501" s="178" t="s">
        <v>6</v>
      </c>
      <c r="L501" s="179"/>
      <c r="M501" s="182"/>
      <c r="N501" s="182"/>
      <c r="O501" s="180"/>
      <c r="P501" s="180">
        <f>O500</f>
        <v>102.8169014084507</v>
      </c>
      <c r="Q501" s="180">
        <f>(I501+P501)/2</f>
        <v>101.40845070422534</v>
      </c>
      <c r="R501" s="345" t="s">
        <v>31</v>
      </c>
      <c r="S501" s="453"/>
      <c r="T501" s="156"/>
    </row>
    <row r="502" spans="1:20" ht="76.5" customHeight="1" x14ac:dyDescent="0.35">
      <c r="A502" s="473"/>
      <c r="B502" s="459"/>
      <c r="C502" s="460" t="s">
        <v>225</v>
      </c>
      <c r="D502" s="160" t="s">
        <v>604</v>
      </c>
      <c r="E502" s="165"/>
      <c r="F502" s="165"/>
      <c r="G502" s="165"/>
      <c r="H502" s="163"/>
      <c r="I502" s="163"/>
      <c r="J502" s="332" t="str">
        <f>C502</f>
        <v>VIII</v>
      </c>
      <c r="K502" s="160" t="str">
        <f>D502</f>
        <v xml:space="preserve">Психолого-медико-педагогическое обследование детей среднее общее образование </v>
      </c>
      <c r="L502" s="165"/>
      <c r="M502" s="173"/>
      <c r="N502" s="173"/>
      <c r="O502" s="163"/>
      <c r="P502" s="188"/>
      <c r="Q502" s="167"/>
      <c r="R502" s="353"/>
      <c r="S502" s="453"/>
    </row>
    <row r="503" spans="1:20" ht="49.5" customHeight="1" x14ac:dyDescent="0.35">
      <c r="A503" s="473"/>
      <c r="B503" s="459"/>
      <c r="C503" s="462" t="s">
        <v>226</v>
      </c>
      <c r="D503" s="158" t="s">
        <v>301</v>
      </c>
      <c r="E503" s="165" t="s">
        <v>25</v>
      </c>
      <c r="F503" s="165">
        <v>100</v>
      </c>
      <c r="G503" s="165">
        <v>100</v>
      </c>
      <c r="H503" s="168">
        <f t="shared" ref="H503" si="85">(G503/F503)*100</f>
        <v>100</v>
      </c>
      <c r="I503" s="165"/>
      <c r="J503" s="172" t="str">
        <f>C503</f>
        <v>8.1.</v>
      </c>
      <c r="K503" s="169" t="s">
        <v>90</v>
      </c>
      <c r="L503" s="165" t="s">
        <v>38</v>
      </c>
      <c r="M503" s="165">
        <v>21</v>
      </c>
      <c r="N503" s="165">
        <v>22</v>
      </c>
      <c r="O503" s="168">
        <f>(N503/M503)*100</f>
        <v>104.76190476190477</v>
      </c>
      <c r="P503" s="188"/>
      <c r="Q503" s="167"/>
      <c r="R503" s="352"/>
      <c r="S503" s="453"/>
    </row>
    <row r="504" spans="1:20" s="184" customFormat="1" ht="49.5" customHeight="1" x14ac:dyDescent="0.35">
      <c r="A504" s="473"/>
      <c r="B504" s="459"/>
      <c r="C504" s="464"/>
      <c r="D504" s="178" t="s">
        <v>6</v>
      </c>
      <c r="E504" s="177"/>
      <c r="F504" s="179"/>
      <c r="G504" s="179"/>
      <c r="H504" s="180"/>
      <c r="I504" s="180">
        <f>H503</f>
        <v>100</v>
      </c>
      <c r="J504" s="181"/>
      <c r="K504" s="178" t="s">
        <v>6</v>
      </c>
      <c r="L504" s="179"/>
      <c r="M504" s="182"/>
      <c r="N504" s="182"/>
      <c r="O504" s="180"/>
      <c r="P504" s="180">
        <f>O503</f>
        <v>104.76190476190477</v>
      </c>
      <c r="Q504" s="180">
        <f>(I504+P504)/2</f>
        <v>102.38095238095238</v>
      </c>
      <c r="R504" s="345" t="s">
        <v>31</v>
      </c>
      <c r="S504" s="453"/>
      <c r="T504" s="156"/>
    </row>
    <row r="505" spans="1:20" ht="76.5" customHeight="1" x14ac:dyDescent="0.35">
      <c r="A505" s="473"/>
      <c r="B505" s="459"/>
      <c r="C505" s="460" t="s">
        <v>455</v>
      </c>
      <c r="D505" s="160" t="s">
        <v>605</v>
      </c>
      <c r="E505" s="165"/>
      <c r="F505" s="165"/>
      <c r="G505" s="165"/>
      <c r="H505" s="163"/>
      <c r="I505" s="163"/>
      <c r="J505" s="332" t="str">
        <f>C505</f>
        <v>IX</v>
      </c>
      <c r="K505" s="160" t="str">
        <f>D505</f>
        <v>Психолого-медико-педагогическое обследование детей дошкольное общее образование</v>
      </c>
      <c r="L505" s="165"/>
      <c r="M505" s="173"/>
      <c r="N505" s="173"/>
      <c r="O505" s="163"/>
      <c r="P505" s="188"/>
      <c r="Q505" s="167"/>
      <c r="R505" s="353"/>
      <c r="S505" s="453"/>
    </row>
    <row r="506" spans="1:20" ht="49.5" customHeight="1" x14ac:dyDescent="0.35">
      <c r="A506" s="473"/>
      <c r="B506" s="459"/>
      <c r="C506" s="462" t="s">
        <v>456</v>
      </c>
      <c r="D506" s="158" t="s">
        <v>301</v>
      </c>
      <c r="E506" s="165" t="s">
        <v>25</v>
      </c>
      <c r="F506" s="165">
        <v>100</v>
      </c>
      <c r="G506" s="165">
        <v>100</v>
      </c>
      <c r="H506" s="168">
        <f t="shared" ref="H506" si="86">(G506/F506)*100</f>
        <v>100</v>
      </c>
      <c r="I506" s="165"/>
      <c r="J506" s="172" t="str">
        <f>C506</f>
        <v>9.1.</v>
      </c>
      <c r="K506" s="169" t="s">
        <v>90</v>
      </c>
      <c r="L506" s="165" t="s">
        <v>38</v>
      </c>
      <c r="M506" s="165">
        <v>854</v>
      </c>
      <c r="N506" s="165">
        <v>850</v>
      </c>
      <c r="O506" s="168">
        <f>(N506/M506)*100</f>
        <v>99.531615925058546</v>
      </c>
      <c r="P506" s="188"/>
      <c r="Q506" s="167"/>
      <c r="R506" s="352"/>
      <c r="S506" s="453"/>
    </row>
    <row r="507" spans="1:20" s="184" customFormat="1" ht="49.5" customHeight="1" x14ac:dyDescent="0.35">
      <c r="A507" s="473"/>
      <c r="B507" s="459"/>
      <c r="C507" s="464"/>
      <c r="D507" s="178" t="s">
        <v>6</v>
      </c>
      <c r="E507" s="177"/>
      <c r="F507" s="179"/>
      <c r="G507" s="179"/>
      <c r="H507" s="180"/>
      <c r="I507" s="180">
        <f>H506</f>
        <v>100</v>
      </c>
      <c r="J507" s="181"/>
      <c r="K507" s="178" t="s">
        <v>6</v>
      </c>
      <c r="L507" s="179"/>
      <c r="M507" s="182"/>
      <c r="N507" s="182"/>
      <c r="O507" s="180"/>
      <c r="P507" s="180">
        <f>O506</f>
        <v>99.531615925058546</v>
      </c>
      <c r="Q507" s="180">
        <f>(I507+P507)/2</f>
        <v>99.765807962529266</v>
      </c>
      <c r="R507" s="345" t="s">
        <v>459</v>
      </c>
      <c r="S507" s="453"/>
      <c r="T507" s="156"/>
    </row>
    <row r="508" spans="1:20" ht="62.25" customHeight="1" x14ac:dyDescent="0.35">
      <c r="A508" s="473">
        <v>42</v>
      </c>
      <c r="B508" s="459" t="s">
        <v>150</v>
      </c>
      <c r="C508" s="460" t="s">
        <v>12</v>
      </c>
      <c r="D508" s="160" t="s">
        <v>132</v>
      </c>
      <c r="E508" s="164"/>
      <c r="F508" s="164"/>
      <c r="G508" s="164"/>
      <c r="H508" s="163"/>
      <c r="I508" s="163"/>
      <c r="J508" s="164" t="s">
        <v>12</v>
      </c>
      <c r="K508" s="160" t="s">
        <v>132</v>
      </c>
      <c r="L508" s="165"/>
      <c r="M508" s="165"/>
      <c r="N508" s="165"/>
      <c r="O508" s="163"/>
      <c r="P508" s="188"/>
      <c r="Q508" s="167"/>
      <c r="R508" s="353"/>
      <c r="S508" s="453" t="s">
        <v>459</v>
      </c>
    </row>
    <row r="509" spans="1:20" ht="73.5" customHeight="1" x14ac:dyDescent="0.35">
      <c r="A509" s="473"/>
      <c r="B509" s="459"/>
      <c r="C509" s="462" t="s">
        <v>7</v>
      </c>
      <c r="D509" s="158" t="s">
        <v>133</v>
      </c>
      <c r="E509" s="165" t="s">
        <v>25</v>
      </c>
      <c r="F509" s="165">
        <v>100</v>
      </c>
      <c r="G509" s="165">
        <v>100</v>
      </c>
      <c r="H509" s="168">
        <f t="shared" ref="H509:H534" si="87">(G509/F509)*100</f>
        <v>100</v>
      </c>
      <c r="I509" s="165"/>
      <c r="J509" s="165" t="s">
        <v>7</v>
      </c>
      <c r="K509" s="169" t="s">
        <v>90</v>
      </c>
      <c r="L509" s="165" t="s">
        <v>38</v>
      </c>
      <c r="M509" s="165">
        <v>367</v>
      </c>
      <c r="N509" s="165">
        <v>361</v>
      </c>
      <c r="O509" s="168">
        <f>(N509/M509)*100</f>
        <v>98.365122615803813</v>
      </c>
      <c r="P509" s="188"/>
      <c r="Q509" s="167"/>
      <c r="R509" s="352"/>
      <c r="S509" s="453"/>
    </row>
    <row r="510" spans="1:20" ht="38.25" customHeight="1" x14ac:dyDescent="0.35">
      <c r="A510" s="473"/>
      <c r="B510" s="459"/>
      <c r="C510" s="462" t="s">
        <v>8</v>
      </c>
      <c r="D510" s="158" t="s">
        <v>134</v>
      </c>
      <c r="E510" s="165" t="s">
        <v>25</v>
      </c>
      <c r="F510" s="165">
        <v>100</v>
      </c>
      <c r="G510" s="165">
        <v>100</v>
      </c>
      <c r="H510" s="168">
        <f t="shared" si="87"/>
        <v>100</v>
      </c>
      <c r="I510" s="165"/>
      <c r="J510" s="165"/>
      <c r="K510" s="189"/>
      <c r="L510" s="165"/>
      <c r="M510" s="171"/>
      <c r="N510" s="171"/>
      <c r="O510" s="168"/>
      <c r="P510" s="188"/>
      <c r="Q510" s="167"/>
      <c r="R510" s="352"/>
      <c r="S510" s="453"/>
    </row>
    <row r="511" spans="1:20" ht="54" customHeight="1" x14ac:dyDescent="0.35">
      <c r="A511" s="473"/>
      <c r="B511" s="459"/>
      <c r="C511" s="462" t="s">
        <v>9</v>
      </c>
      <c r="D511" s="158" t="s">
        <v>135</v>
      </c>
      <c r="E511" s="165" t="s">
        <v>25</v>
      </c>
      <c r="F511" s="165">
        <v>100</v>
      </c>
      <c r="G511" s="165">
        <v>100</v>
      </c>
      <c r="H511" s="168">
        <f t="shared" si="87"/>
        <v>100</v>
      </c>
      <c r="I511" s="165"/>
      <c r="J511" s="172"/>
      <c r="K511" s="169"/>
      <c r="L511" s="165"/>
      <c r="M511" s="173"/>
      <c r="N511" s="173"/>
      <c r="O511" s="168"/>
      <c r="P511" s="188"/>
      <c r="Q511" s="167"/>
      <c r="R511" s="352"/>
      <c r="S511" s="453"/>
    </row>
    <row r="512" spans="1:20" ht="63.75" customHeight="1" x14ac:dyDescent="0.35">
      <c r="A512" s="473"/>
      <c r="B512" s="459"/>
      <c r="C512" s="462" t="s">
        <v>10</v>
      </c>
      <c r="D512" s="158" t="s">
        <v>89</v>
      </c>
      <c r="E512" s="165" t="s">
        <v>25</v>
      </c>
      <c r="F512" s="165">
        <v>90</v>
      </c>
      <c r="G512" s="165">
        <v>90</v>
      </c>
      <c r="H512" s="168">
        <f t="shared" si="87"/>
        <v>100</v>
      </c>
      <c r="I512" s="165"/>
      <c r="J512" s="172"/>
      <c r="K512" s="169"/>
      <c r="L512" s="165"/>
      <c r="M512" s="173"/>
      <c r="N512" s="173"/>
      <c r="O512" s="168"/>
      <c r="P512" s="188"/>
      <c r="Q512" s="167"/>
      <c r="R512" s="352"/>
      <c r="S512" s="453"/>
    </row>
    <row r="513" spans="1:20" ht="116.25" customHeight="1" x14ac:dyDescent="0.35">
      <c r="A513" s="473"/>
      <c r="B513" s="459"/>
      <c r="C513" s="462" t="s">
        <v>35</v>
      </c>
      <c r="D513" s="158" t="s">
        <v>136</v>
      </c>
      <c r="E513" s="165" t="s">
        <v>25</v>
      </c>
      <c r="F513" s="165">
        <v>100</v>
      </c>
      <c r="G513" s="165">
        <v>100</v>
      </c>
      <c r="H513" s="168">
        <f t="shared" si="87"/>
        <v>100</v>
      </c>
      <c r="I513" s="165"/>
      <c r="J513" s="172"/>
      <c r="K513" s="169"/>
      <c r="L513" s="165"/>
      <c r="M513" s="173"/>
      <c r="N513" s="173"/>
      <c r="O513" s="168"/>
      <c r="P513" s="188"/>
      <c r="Q513" s="167"/>
      <c r="R513" s="352"/>
      <c r="S513" s="453"/>
    </row>
    <row r="514" spans="1:20" s="184" customFormat="1" ht="40.5" customHeight="1" x14ac:dyDescent="0.35">
      <c r="A514" s="473"/>
      <c r="B514" s="459"/>
      <c r="C514" s="464"/>
      <c r="D514" s="178" t="s">
        <v>6</v>
      </c>
      <c r="E514" s="177"/>
      <c r="F514" s="179"/>
      <c r="G514" s="179"/>
      <c r="H514" s="180"/>
      <c r="I514" s="180">
        <f>(H509+H510+H511+H512+H513)/5</f>
        <v>100</v>
      </c>
      <c r="J514" s="181"/>
      <c r="K514" s="178" t="s">
        <v>6</v>
      </c>
      <c r="L514" s="179"/>
      <c r="M514" s="182"/>
      <c r="N514" s="182"/>
      <c r="O514" s="180"/>
      <c r="P514" s="180">
        <f>O509</f>
        <v>98.365122615803813</v>
      </c>
      <c r="Q514" s="180">
        <f>(I514+P514)/2</f>
        <v>99.182561307901906</v>
      </c>
      <c r="R514" s="345" t="s">
        <v>459</v>
      </c>
      <c r="S514" s="453"/>
      <c r="T514" s="156"/>
    </row>
    <row r="515" spans="1:20" ht="60.75" customHeight="1" x14ac:dyDescent="0.35">
      <c r="A515" s="473"/>
      <c r="B515" s="459"/>
      <c r="C515" s="460" t="s">
        <v>13</v>
      </c>
      <c r="D515" s="160" t="s">
        <v>137</v>
      </c>
      <c r="E515" s="165"/>
      <c r="F515" s="165"/>
      <c r="G515" s="165"/>
      <c r="H515" s="163"/>
      <c r="I515" s="163"/>
      <c r="J515" s="266" t="s">
        <v>13</v>
      </c>
      <c r="K515" s="160" t="s">
        <v>137</v>
      </c>
      <c r="L515" s="165"/>
      <c r="M515" s="173"/>
      <c r="N515" s="173"/>
      <c r="O515" s="163"/>
      <c r="P515" s="188"/>
      <c r="Q515" s="167"/>
      <c r="R515" s="353"/>
      <c r="S515" s="453"/>
    </row>
    <row r="516" spans="1:20" ht="67.5" customHeight="1" x14ac:dyDescent="0.35">
      <c r="A516" s="473"/>
      <c r="B516" s="459"/>
      <c r="C516" s="462" t="s">
        <v>14</v>
      </c>
      <c r="D516" s="158" t="s">
        <v>138</v>
      </c>
      <c r="E516" s="165" t="s">
        <v>25</v>
      </c>
      <c r="F516" s="165">
        <v>100</v>
      </c>
      <c r="G516" s="165">
        <v>100</v>
      </c>
      <c r="H516" s="168">
        <f t="shared" si="87"/>
        <v>100</v>
      </c>
      <c r="I516" s="165"/>
      <c r="J516" s="172" t="s">
        <v>14</v>
      </c>
      <c r="K516" s="169" t="s">
        <v>90</v>
      </c>
      <c r="L516" s="165" t="s">
        <v>38</v>
      </c>
      <c r="M516" s="165">
        <v>368</v>
      </c>
      <c r="N516" s="165">
        <v>367</v>
      </c>
      <c r="O516" s="168">
        <f>(N516/M516)*100</f>
        <v>99.728260869565219</v>
      </c>
      <c r="P516" s="162"/>
      <c r="Q516" s="167"/>
      <c r="R516" s="352"/>
      <c r="S516" s="453"/>
    </row>
    <row r="517" spans="1:20" ht="42.75" customHeight="1" x14ac:dyDescent="0.35">
      <c r="A517" s="473"/>
      <c r="B517" s="459"/>
      <c r="C517" s="462" t="s">
        <v>15</v>
      </c>
      <c r="D517" s="158" t="s">
        <v>139</v>
      </c>
      <c r="E517" s="165" t="s">
        <v>25</v>
      </c>
      <c r="F517" s="165">
        <v>100</v>
      </c>
      <c r="G517" s="165">
        <v>100</v>
      </c>
      <c r="H517" s="168">
        <f t="shared" si="87"/>
        <v>100</v>
      </c>
      <c r="I517" s="165"/>
      <c r="J517" s="172"/>
      <c r="K517" s="169"/>
      <c r="L517" s="165"/>
      <c r="M517" s="173"/>
      <c r="N517" s="173"/>
      <c r="O517" s="168"/>
      <c r="P517" s="188"/>
      <c r="Q517" s="167"/>
      <c r="R517" s="352"/>
      <c r="S517" s="453"/>
    </row>
    <row r="518" spans="1:20" ht="51" customHeight="1" x14ac:dyDescent="0.35">
      <c r="A518" s="473"/>
      <c r="B518" s="459"/>
      <c r="C518" s="462" t="s">
        <v>39</v>
      </c>
      <c r="D518" s="158" t="s">
        <v>135</v>
      </c>
      <c r="E518" s="165" t="s">
        <v>25</v>
      </c>
      <c r="F518" s="165">
        <v>100</v>
      </c>
      <c r="G518" s="165">
        <v>100</v>
      </c>
      <c r="H518" s="168">
        <f t="shared" si="87"/>
        <v>100</v>
      </c>
      <c r="I518" s="165"/>
      <c r="J518" s="172"/>
      <c r="K518" s="169"/>
      <c r="L518" s="165"/>
      <c r="M518" s="173"/>
      <c r="N518" s="173"/>
      <c r="O518" s="168"/>
      <c r="P518" s="188"/>
      <c r="Q518" s="167"/>
      <c r="R518" s="352"/>
      <c r="S518" s="453"/>
    </row>
    <row r="519" spans="1:20" ht="77.25" customHeight="1" x14ac:dyDescent="0.35">
      <c r="A519" s="473"/>
      <c r="B519" s="459"/>
      <c r="C519" s="462" t="s">
        <v>45</v>
      </c>
      <c r="D519" s="158" t="s">
        <v>89</v>
      </c>
      <c r="E519" s="165" t="s">
        <v>25</v>
      </c>
      <c r="F519" s="165">
        <v>90</v>
      </c>
      <c r="G519" s="165">
        <v>90</v>
      </c>
      <c r="H519" s="168">
        <f t="shared" si="87"/>
        <v>100</v>
      </c>
      <c r="I519" s="165"/>
      <c r="J519" s="172"/>
      <c r="K519" s="169"/>
      <c r="L519" s="165"/>
      <c r="M519" s="173"/>
      <c r="N519" s="173"/>
      <c r="O519" s="168"/>
      <c r="P519" s="188"/>
      <c r="Q519" s="167"/>
      <c r="R519" s="352"/>
      <c r="S519" s="453"/>
    </row>
    <row r="520" spans="1:20" ht="121.5" customHeight="1" x14ac:dyDescent="0.35">
      <c r="A520" s="473"/>
      <c r="B520" s="459"/>
      <c r="C520" s="462" t="s">
        <v>66</v>
      </c>
      <c r="D520" s="158" t="s">
        <v>136</v>
      </c>
      <c r="E520" s="165" t="s">
        <v>25</v>
      </c>
      <c r="F520" s="165">
        <v>100</v>
      </c>
      <c r="G520" s="165">
        <v>100</v>
      </c>
      <c r="H520" s="168">
        <f t="shared" si="87"/>
        <v>100</v>
      </c>
      <c r="I520" s="165"/>
      <c r="J520" s="172"/>
      <c r="K520" s="169"/>
      <c r="L520" s="165"/>
      <c r="M520" s="173"/>
      <c r="N520" s="173"/>
      <c r="O520" s="168"/>
      <c r="P520" s="188"/>
      <c r="Q520" s="167"/>
      <c r="R520" s="352"/>
      <c r="S520" s="453"/>
    </row>
    <row r="521" spans="1:20" s="184" customFormat="1" ht="40.5" customHeight="1" x14ac:dyDescent="0.35">
      <c r="A521" s="473"/>
      <c r="B521" s="459"/>
      <c r="C521" s="464"/>
      <c r="D521" s="178" t="s">
        <v>6</v>
      </c>
      <c r="E521" s="177"/>
      <c r="F521" s="179"/>
      <c r="G521" s="179"/>
      <c r="H521" s="180"/>
      <c r="I521" s="180">
        <f>(H516+H517+H518+H519+H520)/5</f>
        <v>100</v>
      </c>
      <c r="J521" s="181"/>
      <c r="K521" s="178" t="s">
        <v>6</v>
      </c>
      <c r="L521" s="179"/>
      <c r="M521" s="182"/>
      <c r="N521" s="182"/>
      <c r="O521" s="180"/>
      <c r="P521" s="180">
        <f>O516</f>
        <v>99.728260869565219</v>
      </c>
      <c r="Q521" s="180">
        <f>(I521+P521)/2</f>
        <v>99.864130434782609</v>
      </c>
      <c r="R521" s="345" t="s">
        <v>459</v>
      </c>
      <c r="S521" s="453"/>
      <c r="T521" s="156"/>
    </row>
    <row r="522" spans="1:20" ht="81" customHeight="1" x14ac:dyDescent="0.35">
      <c r="A522" s="473"/>
      <c r="B522" s="459"/>
      <c r="C522" s="460" t="s">
        <v>28</v>
      </c>
      <c r="D522" s="160" t="s">
        <v>140</v>
      </c>
      <c r="E522" s="165"/>
      <c r="F522" s="165"/>
      <c r="G522" s="165"/>
      <c r="H522" s="163"/>
      <c r="I522" s="163"/>
      <c r="J522" s="266" t="s">
        <v>28</v>
      </c>
      <c r="K522" s="160" t="str">
        <f>D522</f>
        <v>Реализация основных общеобразовательных программ среднего общего образования</v>
      </c>
      <c r="L522" s="165"/>
      <c r="M522" s="173"/>
      <c r="N522" s="173"/>
      <c r="O522" s="163"/>
      <c r="P522" s="188"/>
      <c r="Q522" s="167"/>
      <c r="R522" s="353"/>
      <c r="S522" s="453"/>
    </row>
    <row r="523" spans="1:20" ht="77.25" customHeight="1" x14ac:dyDescent="0.35">
      <c r="A523" s="473"/>
      <c r="B523" s="459"/>
      <c r="C523" s="462" t="s">
        <v>29</v>
      </c>
      <c r="D523" s="158" t="s">
        <v>141</v>
      </c>
      <c r="E523" s="165" t="s">
        <v>25</v>
      </c>
      <c r="F523" s="165">
        <v>100</v>
      </c>
      <c r="G523" s="165">
        <v>100</v>
      </c>
      <c r="H523" s="168">
        <f t="shared" si="87"/>
        <v>100</v>
      </c>
      <c r="I523" s="165"/>
      <c r="J523" s="172" t="s">
        <v>29</v>
      </c>
      <c r="K523" s="169" t="s">
        <v>90</v>
      </c>
      <c r="L523" s="165" t="s">
        <v>38</v>
      </c>
      <c r="M523" s="165">
        <v>54</v>
      </c>
      <c r="N523" s="165">
        <v>54</v>
      </c>
      <c r="O523" s="168">
        <f>(N523/M523)*100</f>
        <v>100</v>
      </c>
      <c r="P523" s="162"/>
      <c r="Q523" s="167"/>
      <c r="R523" s="352"/>
      <c r="S523" s="453"/>
    </row>
    <row r="524" spans="1:20" ht="50.25" customHeight="1" x14ac:dyDescent="0.35">
      <c r="A524" s="473"/>
      <c r="B524" s="459"/>
      <c r="C524" s="462" t="s">
        <v>30</v>
      </c>
      <c r="D524" s="158" t="s">
        <v>142</v>
      </c>
      <c r="E524" s="165" t="s">
        <v>25</v>
      </c>
      <c r="F524" s="165">
        <v>100</v>
      </c>
      <c r="G524" s="165">
        <v>100</v>
      </c>
      <c r="H524" s="168">
        <f t="shared" si="87"/>
        <v>100</v>
      </c>
      <c r="I524" s="165"/>
      <c r="J524" s="172"/>
      <c r="K524" s="169"/>
      <c r="L524" s="165"/>
      <c r="M524" s="173"/>
      <c r="N524" s="173"/>
      <c r="O524" s="168"/>
      <c r="P524" s="188"/>
      <c r="Q524" s="167"/>
      <c r="R524" s="352"/>
      <c r="S524" s="453"/>
    </row>
    <row r="525" spans="1:20" ht="54.75" customHeight="1" x14ac:dyDescent="0.35">
      <c r="A525" s="473"/>
      <c r="B525" s="459"/>
      <c r="C525" s="462" t="s">
        <v>52</v>
      </c>
      <c r="D525" s="158" t="s">
        <v>135</v>
      </c>
      <c r="E525" s="165" t="s">
        <v>25</v>
      </c>
      <c r="F525" s="165">
        <v>100</v>
      </c>
      <c r="G525" s="165">
        <v>100</v>
      </c>
      <c r="H525" s="168">
        <f t="shared" si="87"/>
        <v>100</v>
      </c>
      <c r="I525" s="165"/>
      <c r="J525" s="172"/>
      <c r="K525" s="169"/>
      <c r="L525" s="165"/>
      <c r="M525" s="173"/>
      <c r="N525" s="173"/>
      <c r="O525" s="168"/>
      <c r="P525" s="188"/>
      <c r="Q525" s="167"/>
      <c r="R525" s="352"/>
      <c r="S525" s="453"/>
    </row>
    <row r="526" spans="1:20" ht="69" customHeight="1" x14ac:dyDescent="0.35">
      <c r="A526" s="473"/>
      <c r="B526" s="459"/>
      <c r="C526" s="462" t="s">
        <v>53</v>
      </c>
      <c r="D526" s="158" t="s">
        <v>89</v>
      </c>
      <c r="E526" s="165" t="s">
        <v>25</v>
      </c>
      <c r="F526" s="165">
        <v>90</v>
      </c>
      <c r="G526" s="165">
        <v>90</v>
      </c>
      <c r="H526" s="168">
        <f t="shared" si="87"/>
        <v>100</v>
      </c>
      <c r="I526" s="165"/>
      <c r="J526" s="172"/>
      <c r="K526" s="169"/>
      <c r="L526" s="165"/>
      <c r="M526" s="173"/>
      <c r="N526" s="173"/>
      <c r="O526" s="168"/>
      <c r="P526" s="188"/>
      <c r="Q526" s="167"/>
      <c r="R526" s="352"/>
      <c r="S526" s="453"/>
    </row>
    <row r="527" spans="1:20" ht="111.75" customHeight="1" x14ac:dyDescent="0.35">
      <c r="A527" s="473"/>
      <c r="B527" s="459"/>
      <c r="C527" s="462" t="s">
        <v>143</v>
      </c>
      <c r="D527" s="158" t="s">
        <v>136</v>
      </c>
      <c r="E527" s="165" t="s">
        <v>25</v>
      </c>
      <c r="F527" s="165">
        <v>100</v>
      </c>
      <c r="G527" s="165">
        <v>100</v>
      </c>
      <c r="H527" s="168">
        <f t="shared" si="87"/>
        <v>100</v>
      </c>
      <c r="I527" s="165"/>
      <c r="J527" s="172"/>
      <c r="K527" s="169"/>
      <c r="L527" s="165"/>
      <c r="M527" s="173"/>
      <c r="N527" s="173"/>
      <c r="O527" s="168"/>
      <c r="P527" s="188"/>
      <c r="Q527" s="167"/>
      <c r="R527" s="352"/>
      <c r="S527" s="453"/>
    </row>
    <row r="528" spans="1:20" s="184" customFormat="1" ht="40.5" customHeight="1" x14ac:dyDescent="0.35">
      <c r="A528" s="473"/>
      <c r="B528" s="459"/>
      <c r="C528" s="464"/>
      <c r="D528" s="178" t="s">
        <v>6</v>
      </c>
      <c r="E528" s="177"/>
      <c r="F528" s="179"/>
      <c r="G528" s="179"/>
      <c r="H528" s="180"/>
      <c r="I528" s="180">
        <f>(H523+H524+H525+H526+H527)/5</f>
        <v>100</v>
      </c>
      <c r="J528" s="181"/>
      <c r="K528" s="178" t="s">
        <v>6</v>
      </c>
      <c r="L528" s="179"/>
      <c r="M528" s="182"/>
      <c r="N528" s="182"/>
      <c r="O528" s="180"/>
      <c r="P528" s="180">
        <f>O523</f>
        <v>100</v>
      </c>
      <c r="Q528" s="180">
        <f>(I528+P528)/2</f>
        <v>100</v>
      </c>
      <c r="R528" s="345" t="s">
        <v>31</v>
      </c>
      <c r="S528" s="453"/>
      <c r="T528" s="156"/>
    </row>
    <row r="529" spans="1:20" ht="45" customHeight="1" x14ac:dyDescent="0.35">
      <c r="A529" s="473"/>
      <c r="B529" s="459"/>
      <c r="C529" s="460" t="s">
        <v>42</v>
      </c>
      <c r="D529" s="160" t="s">
        <v>91</v>
      </c>
      <c r="E529" s="165"/>
      <c r="F529" s="165"/>
      <c r="G529" s="165"/>
      <c r="H529" s="163"/>
      <c r="I529" s="163"/>
      <c r="J529" s="266" t="s">
        <v>42</v>
      </c>
      <c r="K529" s="160" t="s">
        <v>91</v>
      </c>
      <c r="L529" s="165"/>
      <c r="M529" s="173"/>
      <c r="N529" s="173"/>
      <c r="O529" s="163"/>
      <c r="P529" s="188"/>
      <c r="Q529" s="167"/>
      <c r="R529" s="353"/>
      <c r="S529" s="453"/>
    </row>
    <row r="530" spans="1:20" ht="43.5" customHeight="1" x14ac:dyDescent="0.35">
      <c r="A530" s="473"/>
      <c r="B530" s="459"/>
      <c r="C530" s="462" t="s">
        <v>43</v>
      </c>
      <c r="D530" s="158" t="s">
        <v>144</v>
      </c>
      <c r="E530" s="165" t="s">
        <v>25</v>
      </c>
      <c r="F530" s="165">
        <v>100</v>
      </c>
      <c r="G530" s="165">
        <v>100</v>
      </c>
      <c r="H530" s="168">
        <f t="shared" si="87"/>
        <v>100</v>
      </c>
      <c r="I530" s="165"/>
      <c r="J530" s="172" t="s">
        <v>43</v>
      </c>
      <c r="K530" s="169" t="s">
        <v>90</v>
      </c>
      <c r="L530" s="165" t="s">
        <v>38</v>
      </c>
      <c r="M530" s="165">
        <v>174</v>
      </c>
      <c r="N530" s="165">
        <v>174</v>
      </c>
      <c r="O530" s="168">
        <f>(N530/M530)*100</f>
        <v>100</v>
      </c>
      <c r="P530" s="188"/>
      <c r="Q530" s="167"/>
      <c r="R530" s="190"/>
      <c r="S530" s="453"/>
    </row>
    <row r="531" spans="1:20" ht="79.5" customHeight="1" x14ac:dyDescent="0.35">
      <c r="A531" s="473"/>
      <c r="B531" s="459"/>
      <c r="C531" s="462" t="s">
        <v>145</v>
      </c>
      <c r="D531" s="158" t="s">
        <v>146</v>
      </c>
      <c r="E531" s="165" t="s">
        <v>25</v>
      </c>
      <c r="F531" s="165">
        <v>90</v>
      </c>
      <c r="G531" s="165">
        <v>90</v>
      </c>
      <c r="H531" s="168">
        <f t="shared" si="87"/>
        <v>100</v>
      </c>
      <c r="I531" s="165"/>
      <c r="J531" s="172"/>
      <c r="K531" s="169"/>
      <c r="L531" s="165"/>
      <c r="M531" s="173"/>
      <c r="N531" s="173"/>
      <c r="O531" s="168"/>
      <c r="P531" s="188"/>
      <c r="Q531" s="167"/>
      <c r="R531" s="352"/>
      <c r="S531" s="453"/>
    </row>
    <row r="532" spans="1:20" s="184" customFormat="1" ht="40.5" customHeight="1" x14ac:dyDescent="0.35">
      <c r="A532" s="473"/>
      <c r="B532" s="459"/>
      <c r="C532" s="464"/>
      <c r="D532" s="178" t="s">
        <v>6</v>
      </c>
      <c r="E532" s="177"/>
      <c r="F532" s="179"/>
      <c r="G532" s="179"/>
      <c r="H532" s="180"/>
      <c r="I532" s="180">
        <f>(H530+H531)/2</f>
        <v>100</v>
      </c>
      <c r="J532" s="181"/>
      <c r="K532" s="178" t="s">
        <v>6</v>
      </c>
      <c r="L532" s="179"/>
      <c r="M532" s="182"/>
      <c r="N532" s="182"/>
      <c r="O532" s="180"/>
      <c r="P532" s="180">
        <f>O530</f>
        <v>100</v>
      </c>
      <c r="Q532" s="180">
        <f>(I532+P532)/2</f>
        <v>100</v>
      </c>
      <c r="R532" s="345" t="s">
        <v>31</v>
      </c>
      <c r="S532" s="453"/>
      <c r="T532" s="156"/>
    </row>
    <row r="533" spans="1:20" ht="49.5" customHeight="1" x14ac:dyDescent="0.35">
      <c r="A533" s="473"/>
      <c r="B533" s="459"/>
      <c r="C533" s="460" t="s">
        <v>172</v>
      </c>
      <c r="D533" s="160" t="s">
        <v>228</v>
      </c>
      <c r="E533" s="165"/>
      <c r="F533" s="165"/>
      <c r="G533" s="165"/>
      <c r="H533" s="163"/>
      <c r="I533" s="163"/>
      <c r="J533" s="266" t="s">
        <v>172</v>
      </c>
      <c r="K533" s="160" t="str">
        <f>D533</f>
        <v>Реализация дополнительных общеразвивающих программ</v>
      </c>
      <c r="L533" s="165"/>
      <c r="M533" s="173"/>
      <c r="N533" s="173"/>
      <c r="O533" s="163"/>
      <c r="P533" s="188"/>
      <c r="Q533" s="163"/>
      <c r="R533" s="353"/>
      <c r="S533" s="453"/>
    </row>
    <row r="534" spans="1:20" ht="74.25" customHeight="1" x14ac:dyDescent="0.35">
      <c r="A534" s="473"/>
      <c r="B534" s="459"/>
      <c r="C534" s="462" t="s">
        <v>173</v>
      </c>
      <c r="D534" s="158" t="s">
        <v>146</v>
      </c>
      <c r="E534" s="165" t="s">
        <v>25</v>
      </c>
      <c r="F534" s="165">
        <v>90</v>
      </c>
      <c r="G534" s="165">
        <v>90</v>
      </c>
      <c r="H534" s="168">
        <f t="shared" si="87"/>
        <v>100</v>
      </c>
      <c r="I534" s="165"/>
      <c r="J534" s="172" t="s">
        <v>173</v>
      </c>
      <c r="K534" s="169" t="s">
        <v>219</v>
      </c>
      <c r="L534" s="165" t="s">
        <v>397</v>
      </c>
      <c r="M534" s="165">
        <v>66640</v>
      </c>
      <c r="N534" s="165">
        <v>63506</v>
      </c>
      <c r="O534" s="168">
        <f>(N534/M534)*100</f>
        <v>95.297118847539025</v>
      </c>
      <c r="P534" s="188"/>
      <c r="Q534" s="167"/>
      <c r="R534" s="352"/>
      <c r="S534" s="453"/>
    </row>
    <row r="535" spans="1:20" s="184" customFormat="1" ht="39" customHeight="1" x14ac:dyDescent="0.35">
      <c r="A535" s="473"/>
      <c r="B535" s="459"/>
      <c r="C535" s="464"/>
      <c r="D535" s="178" t="s">
        <v>6</v>
      </c>
      <c r="E535" s="177"/>
      <c r="F535" s="179"/>
      <c r="G535" s="179"/>
      <c r="H535" s="180"/>
      <c r="I535" s="180">
        <f>H534</f>
        <v>100</v>
      </c>
      <c r="J535" s="181"/>
      <c r="K535" s="178" t="s">
        <v>6</v>
      </c>
      <c r="L535" s="179"/>
      <c r="M535" s="182"/>
      <c r="N535" s="182"/>
      <c r="O535" s="180"/>
      <c r="P535" s="180">
        <f>O534</f>
        <v>95.297118847539025</v>
      </c>
      <c r="Q535" s="180">
        <f>(I535+P535)/2</f>
        <v>97.648559423769512</v>
      </c>
      <c r="R535" s="345" t="s">
        <v>459</v>
      </c>
      <c r="S535" s="453"/>
      <c r="T535" s="156"/>
    </row>
    <row r="536" spans="1:20" ht="66.75" customHeight="1" x14ac:dyDescent="0.35">
      <c r="A536" s="473">
        <v>43</v>
      </c>
      <c r="B536" s="459" t="s">
        <v>151</v>
      </c>
      <c r="C536" s="460" t="s">
        <v>12</v>
      </c>
      <c r="D536" s="160" t="s">
        <v>132</v>
      </c>
      <c r="E536" s="164"/>
      <c r="F536" s="164"/>
      <c r="G536" s="164"/>
      <c r="H536" s="163"/>
      <c r="I536" s="163"/>
      <c r="J536" s="164" t="s">
        <v>12</v>
      </c>
      <c r="K536" s="160" t="s">
        <v>132</v>
      </c>
      <c r="L536" s="165"/>
      <c r="M536" s="165"/>
      <c r="N536" s="165"/>
      <c r="O536" s="163"/>
      <c r="P536" s="188"/>
      <c r="Q536" s="167"/>
      <c r="R536" s="353"/>
      <c r="S536" s="453" t="s">
        <v>459</v>
      </c>
    </row>
    <row r="537" spans="1:20" ht="66.75" customHeight="1" x14ac:dyDescent="0.35">
      <c r="A537" s="473"/>
      <c r="B537" s="459"/>
      <c r="C537" s="462" t="s">
        <v>7</v>
      </c>
      <c r="D537" s="158" t="s">
        <v>133</v>
      </c>
      <c r="E537" s="165" t="s">
        <v>25</v>
      </c>
      <c r="F537" s="165">
        <v>100</v>
      </c>
      <c r="G537" s="165">
        <v>100</v>
      </c>
      <c r="H537" s="168">
        <f>(G537/F537)*100</f>
        <v>100</v>
      </c>
      <c r="I537" s="165"/>
      <c r="J537" s="165" t="s">
        <v>7</v>
      </c>
      <c r="K537" s="169" t="s">
        <v>90</v>
      </c>
      <c r="L537" s="165" t="s">
        <v>38</v>
      </c>
      <c r="M537" s="165">
        <v>210</v>
      </c>
      <c r="N537" s="165">
        <v>207</v>
      </c>
      <c r="O537" s="168">
        <f>(N537/M537)*100</f>
        <v>98.571428571428584</v>
      </c>
      <c r="P537" s="188"/>
      <c r="Q537" s="167"/>
      <c r="R537" s="352"/>
      <c r="S537" s="453"/>
    </row>
    <row r="538" spans="1:20" ht="39.75" customHeight="1" x14ac:dyDescent="0.35">
      <c r="A538" s="473"/>
      <c r="B538" s="459"/>
      <c r="C538" s="462" t="s">
        <v>8</v>
      </c>
      <c r="D538" s="158" t="s">
        <v>134</v>
      </c>
      <c r="E538" s="165" t="s">
        <v>25</v>
      </c>
      <c r="F538" s="165">
        <v>100</v>
      </c>
      <c r="G538" s="165">
        <v>100</v>
      </c>
      <c r="H538" s="168">
        <f>(G538/F538)*100</f>
        <v>100</v>
      </c>
      <c r="I538" s="165"/>
      <c r="J538" s="165"/>
      <c r="K538" s="189"/>
      <c r="L538" s="165"/>
      <c r="M538" s="171"/>
      <c r="N538" s="171"/>
      <c r="O538" s="168"/>
      <c r="P538" s="188"/>
      <c r="Q538" s="167"/>
      <c r="R538" s="352"/>
      <c r="S538" s="453"/>
    </row>
    <row r="539" spans="1:20" ht="47.25" customHeight="1" x14ac:dyDescent="0.35">
      <c r="A539" s="473"/>
      <c r="B539" s="459"/>
      <c r="C539" s="462" t="s">
        <v>9</v>
      </c>
      <c r="D539" s="158" t="s">
        <v>135</v>
      </c>
      <c r="E539" s="165" t="s">
        <v>25</v>
      </c>
      <c r="F539" s="165">
        <v>100</v>
      </c>
      <c r="G539" s="165">
        <v>100</v>
      </c>
      <c r="H539" s="168">
        <f>(G539/F539)*100</f>
        <v>100</v>
      </c>
      <c r="I539" s="165"/>
      <c r="J539" s="172"/>
      <c r="K539" s="169"/>
      <c r="L539" s="165"/>
      <c r="M539" s="173"/>
      <c r="N539" s="173"/>
      <c r="O539" s="168"/>
      <c r="P539" s="188"/>
      <c r="Q539" s="167"/>
      <c r="R539" s="352"/>
      <c r="S539" s="453"/>
    </row>
    <row r="540" spans="1:20" ht="64.5" customHeight="1" x14ac:dyDescent="0.35">
      <c r="A540" s="473"/>
      <c r="B540" s="459"/>
      <c r="C540" s="462" t="s">
        <v>10</v>
      </c>
      <c r="D540" s="158" t="s">
        <v>89</v>
      </c>
      <c r="E540" s="165" t="s">
        <v>25</v>
      </c>
      <c r="F540" s="165">
        <v>90</v>
      </c>
      <c r="G540" s="165">
        <v>100</v>
      </c>
      <c r="H540" s="168">
        <v>100</v>
      </c>
      <c r="I540" s="165"/>
      <c r="J540" s="172"/>
      <c r="K540" s="169"/>
      <c r="L540" s="165"/>
      <c r="M540" s="173"/>
      <c r="N540" s="173"/>
      <c r="O540" s="168"/>
      <c r="P540" s="188"/>
      <c r="Q540" s="167"/>
      <c r="R540" s="352"/>
      <c r="S540" s="453"/>
    </row>
    <row r="541" spans="1:20" ht="119.25" customHeight="1" x14ac:dyDescent="0.35">
      <c r="A541" s="473"/>
      <c r="B541" s="459"/>
      <c r="C541" s="462" t="s">
        <v>35</v>
      </c>
      <c r="D541" s="158" t="s">
        <v>136</v>
      </c>
      <c r="E541" s="165" t="s">
        <v>25</v>
      </c>
      <c r="F541" s="165">
        <v>100</v>
      </c>
      <c r="G541" s="165">
        <v>100</v>
      </c>
      <c r="H541" s="168">
        <f>(G541/F541)*100</f>
        <v>100</v>
      </c>
      <c r="I541" s="165"/>
      <c r="J541" s="172"/>
      <c r="K541" s="169"/>
      <c r="L541" s="165"/>
      <c r="M541" s="173"/>
      <c r="N541" s="173"/>
      <c r="O541" s="168"/>
      <c r="P541" s="188"/>
      <c r="Q541" s="167"/>
      <c r="R541" s="352"/>
      <c r="S541" s="453"/>
    </row>
    <row r="542" spans="1:20" s="184" customFormat="1" ht="40.5" customHeight="1" x14ac:dyDescent="0.35">
      <c r="A542" s="473"/>
      <c r="B542" s="459"/>
      <c r="C542" s="464"/>
      <c r="D542" s="178" t="s">
        <v>6</v>
      </c>
      <c r="E542" s="177"/>
      <c r="F542" s="179"/>
      <c r="G542" s="179"/>
      <c r="H542" s="180"/>
      <c r="I542" s="180">
        <f>(H537+H538+H539+H540+H541)/5</f>
        <v>100</v>
      </c>
      <c r="J542" s="181"/>
      <c r="K542" s="178" t="s">
        <v>6</v>
      </c>
      <c r="L542" s="179"/>
      <c r="M542" s="182"/>
      <c r="N542" s="182"/>
      <c r="O542" s="180"/>
      <c r="P542" s="180">
        <f>O537</f>
        <v>98.571428571428584</v>
      </c>
      <c r="Q542" s="180">
        <f>(I542+P542)/2</f>
        <v>99.285714285714292</v>
      </c>
      <c r="R542" s="345" t="s">
        <v>459</v>
      </c>
      <c r="S542" s="453"/>
      <c r="T542" s="156"/>
    </row>
    <row r="543" spans="1:20" ht="57.75" customHeight="1" x14ac:dyDescent="0.35">
      <c r="A543" s="473"/>
      <c r="B543" s="459"/>
      <c r="C543" s="460" t="s">
        <v>13</v>
      </c>
      <c r="D543" s="160" t="s">
        <v>137</v>
      </c>
      <c r="E543" s="165"/>
      <c r="F543" s="165"/>
      <c r="G543" s="165"/>
      <c r="H543" s="163"/>
      <c r="I543" s="163"/>
      <c r="J543" s="266" t="s">
        <v>13</v>
      </c>
      <c r="K543" s="160" t="s">
        <v>137</v>
      </c>
      <c r="L543" s="165"/>
      <c r="M543" s="173"/>
      <c r="N543" s="173"/>
      <c r="O543" s="163"/>
      <c r="P543" s="188"/>
      <c r="Q543" s="167"/>
      <c r="R543" s="353"/>
      <c r="S543" s="453"/>
    </row>
    <row r="544" spans="1:20" ht="63.75" customHeight="1" x14ac:dyDescent="0.35">
      <c r="A544" s="473"/>
      <c r="B544" s="459"/>
      <c r="C544" s="462" t="s">
        <v>14</v>
      </c>
      <c r="D544" s="158" t="s">
        <v>138</v>
      </c>
      <c r="E544" s="165" t="s">
        <v>25</v>
      </c>
      <c r="F544" s="165">
        <v>100</v>
      </c>
      <c r="G544" s="165">
        <v>100</v>
      </c>
      <c r="H544" s="168">
        <f>(G544/F544)*100</f>
        <v>100</v>
      </c>
      <c r="I544" s="165"/>
      <c r="J544" s="172" t="s">
        <v>14</v>
      </c>
      <c r="K544" s="169" t="s">
        <v>90</v>
      </c>
      <c r="L544" s="165" t="s">
        <v>38</v>
      </c>
      <c r="M544" s="165">
        <v>244</v>
      </c>
      <c r="N544" s="165">
        <v>244</v>
      </c>
      <c r="O544" s="168">
        <f>(N544/M544)*100</f>
        <v>100</v>
      </c>
      <c r="P544" s="162"/>
      <c r="Q544" s="167"/>
      <c r="R544" s="352"/>
      <c r="S544" s="453"/>
    </row>
    <row r="545" spans="1:20" ht="45.75" customHeight="1" x14ac:dyDescent="0.35">
      <c r="A545" s="473"/>
      <c r="B545" s="459"/>
      <c r="C545" s="462" t="s">
        <v>15</v>
      </c>
      <c r="D545" s="158" t="s">
        <v>139</v>
      </c>
      <c r="E545" s="165" t="s">
        <v>25</v>
      </c>
      <c r="F545" s="165">
        <v>100</v>
      </c>
      <c r="G545" s="165">
        <v>100</v>
      </c>
      <c r="H545" s="168">
        <f>(G545/F545)*100</f>
        <v>100</v>
      </c>
      <c r="I545" s="165"/>
      <c r="J545" s="172"/>
      <c r="K545" s="169"/>
      <c r="L545" s="165"/>
      <c r="M545" s="173"/>
      <c r="N545" s="173"/>
      <c r="O545" s="168"/>
      <c r="P545" s="188"/>
      <c r="Q545" s="167"/>
      <c r="R545" s="352"/>
      <c r="S545" s="453"/>
    </row>
    <row r="546" spans="1:20" ht="54" customHeight="1" x14ac:dyDescent="0.35">
      <c r="A546" s="473"/>
      <c r="B546" s="459"/>
      <c r="C546" s="462" t="s">
        <v>39</v>
      </c>
      <c r="D546" s="158" t="s">
        <v>135</v>
      </c>
      <c r="E546" s="165" t="s">
        <v>25</v>
      </c>
      <c r="F546" s="165">
        <v>100</v>
      </c>
      <c r="G546" s="165">
        <v>100</v>
      </c>
      <c r="H546" s="168">
        <f>(G546/F546)*100</f>
        <v>100</v>
      </c>
      <c r="I546" s="165"/>
      <c r="J546" s="172"/>
      <c r="K546" s="169"/>
      <c r="L546" s="165"/>
      <c r="M546" s="173"/>
      <c r="N546" s="173"/>
      <c r="O546" s="168"/>
      <c r="P546" s="188"/>
      <c r="Q546" s="167"/>
      <c r="R546" s="352"/>
      <c r="S546" s="453"/>
    </row>
    <row r="547" spans="1:20" ht="63.75" customHeight="1" x14ac:dyDescent="0.35">
      <c r="A547" s="473"/>
      <c r="B547" s="459"/>
      <c r="C547" s="462" t="s">
        <v>45</v>
      </c>
      <c r="D547" s="158" t="s">
        <v>89</v>
      </c>
      <c r="E547" s="165" t="s">
        <v>25</v>
      </c>
      <c r="F547" s="165">
        <v>90</v>
      </c>
      <c r="G547" s="165">
        <v>100</v>
      </c>
      <c r="H547" s="168">
        <v>100</v>
      </c>
      <c r="I547" s="165"/>
      <c r="J547" s="172"/>
      <c r="K547" s="169"/>
      <c r="L547" s="165"/>
      <c r="M547" s="173"/>
      <c r="N547" s="173"/>
      <c r="O547" s="168"/>
      <c r="P547" s="188"/>
      <c r="Q547" s="167"/>
      <c r="R547" s="352"/>
      <c r="S547" s="453"/>
    </row>
    <row r="548" spans="1:20" ht="102.75" customHeight="1" x14ac:dyDescent="0.35">
      <c r="A548" s="473"/>
      <c r="B548" s="459"/>
      <c r="C548" s="462" t="s">
        <v>66</v>
      </c>
      <c r="D548" s="158" t="s">
        <v>136</v>
      </c>
      <c r="E548" s="165" t="s">
        <v>25</v>
      </c>
      <c r="F548" s="165">
        <v>100</v>
      </c>
      <c r="G548" s="165">
        <v>100</v>
      </c>
      <c r="H548" s="168">
        <f>(G548/F548)*100</f>
        <v>100</v>
      </c>
      <c r="I548" s="165"/>
      <c r="J548" s="172"/>
      <c r="K548" s="169"/>
      <c r="L548" s="165"/>
      <c r="M548" s="173"/>
      <c r="N548" s="173"/>
      <c r="O548" s="168"/>
      <c r="P548" s="188"/>
      <c r="Q548" s="167"/>
      <c r="R548" s="352"/>
      <c r="S548" s="453"/>
    </row>
    <row r="549" spans="1:20" s="184" customFormat="1" ht="40.5" customHeight="1" x14ac:dyDescent="0.35">
      <c r="A549" s="473"/>
      <c r="B549" s="459"/>
      <c r="C549" s="464"/>
      <c r="D549" s="178" t="s">
        <v>6</v>
      </c>
      <c r="E549" s="177"/>
      <c r="F549" s="179"/>
      <c r="G549" s="179"/>
      <c r="H549" s="180"/>
      <c r="I549" s="180">
        <f>(H544+H545+H546+H547+H548)/5</f>
        <v>100</v>
      </c>
      <c r="J549" s="181"/>
      <c r="K549" s="178" t="s">
        <v>6</v>
      </c>
      <c r="L549" s="179"/>
      <c r="M549" s="182"/>
      <c r="N549" s="182"/>
      <c r="O549" s="180"/>
      <c r="P549" s="180">
        <f>O544</f>
        <v>100</v>
      </c>
      <c r="Q549" s="180">
        <f>(I549+P549)/2</f>
        <v>100</v>
      </c>
      <c r="R549" s="345" t="s">
        <v>31</v>
      </c>
      <c r="S549" s="453"/>
      <c r="T549" s="156"/>
    </row>
    <row r="550" spans="1:20" ht="55.5" customHeight="1" x14ac:dyDescent="0.35">
      <c r="A550" s="473"/>
      <c r="B550" s="459"/>
      <c r="C550" s="460" t="s">
        <v>28</v>
      </c>
      <c r="D550" s="160" t="s">
        <v>140</v>
      </c>
      <c r="E550" s="165"/>
      <c r="F550" s="165"/>
      <c r="G550" s="165"/>
      <c r="H550" s="163"/>
      <c r="I550" s="163"/>
      <c r="J550" s="266" t="s">
        <v>28</v>
      </c>
      <c r="K550" s="160" t="str">
        <f>D550</f>
        <v>Реализация основных общеобразовательных программ среднего общего образования</v>
      </c>
      <c r="L550" s="165"/>
      <c r="M550" s="173"/>
      <c r="N550" s="173"/>
      <c r="O550" s="163"/>
      <c r="P550" s="188"/>
      <c r="Q550" s="167"/>
      <c r="R550" s="353"/>
      <c r="S550" s="453"/>
    </row>
    <row r="551" spans="1:20" ht="68.25" customHeight="1" x14ac:dyDescent="0.35">
      <c r="A551" s="473"/>
      <c r="B551" s="459"/>
      <c r="C551" s="462" t="s">
        <v>29</v>
      </c>
      <c r="D551" s="158" t="s">
        <v>141</v>
      </c>
      <c r="E551" s="165" t="s">
        <v>25</v>
      </c>
      <c r="F551" s="165">
        <v>100</v>
      </c>
      <c r="G551" s="165">
        <v>100</v>
      </c>
      <c r="H551" s="168">
        <f>(G551/F551)*100</f>
        <v>100</v>
      </c>
      <c r="I551" s="165"/>
      <c r="J551" s="172" t="s">
        <v>29</v>
      </c>
      <c r="K551" s="169" t="s">
        <v>90</v>
      </c>
      <c r="L551" s="165" t="s">
        <v>38</v>
      </c>
      <c r="M551" s="165">
        <v>67</v>
      </c>
      <c r="N551" s="165">
        <v>67</v>
      </c>
      <c r="O551" s="168">
        <f>(N551/M551)*100</f>
        <v>100</v>
      </c>
      <c r="P551" s="162"/>
      <c r="Q551" s="167"/>
      <c r="R551" s="352"/>
      <c r="S551" s="453"/>
    </row>
    <row r="552" spans="1:20" ht="49.5" customHeight="1" x14ac:dyDescent="0.35">
      <c r="A552" s="473"/>
      <c r="B552" s="459"/>
      <c r="C552" s="462" t="s">
        <v>30</v>
      </c>
      <c r="D552" s="158" t="s">
        <v>142</v>
      </c>
      <c r="E552" s="165" t="s">
        <v>25</v>
      </c>
      <c r="F552" s="165">
        <v>100</v>
      </c>
      <c r="G552" s="165">
        <v>100</v>
      </c>
      <c r="H552" s="168">
        <f>(G552/F552)*100</f>
        <v>100</v>
      </c>
      <c r="I552" s="165"/>
      <c r="J552" s="172"/>
      <c r="K552" s="169"/>
      <c r="L552" s="165"/>
      <c r="M552" s="173"/>
      <c r="N552" s="173"/>
      <c r="O552" s="168"/>
      <c r="P552" s="188"/>
      <c r="Q552" s="167"/>
      <c r="R552" s="352"/>
      <c r="S552" s="453"/>
    </row>
    <row r="553" spans="1:20" ht="66" customHeight="1" x14ac:dyDescent="0.35">
      <c r="A553" s="473"/>
      <c r="B553" s="459"/>
      <c r="C553" s="462" t="s">
        <v>52</v>
      </c>
      <c r="D553" s="158" t="s">
        <v>135</v>
      </c>
      <c r="E553" s="165" t="s">
        <v>25</v>
      </c>
      <c r="F553" s="165">
        <v>100</v>
      </c>
      <c r="G553" s="165">
        <v>100</v>
      </c>
      <c r="H553" s="168">
        <f>(G553/F553)*100</f>
        <v>100</v>
      </c>
      <c r="I553" s="165"/>
      <c r="J553" s="172"/>
      <c r="K553" s="169"/>
      <c r="L553" s="165"/>
      <c r="M553" s="173"/>
      <c r="N553" s="173"/>
      <c r="O553" s="168"/>
      <c r="P553" s="188"/>
      <c r="Q553" s="167"/>
      <c r="R553" s="352"/>
      <c r="S553" s="453"/>
    </row>
    <row r="554" spans="1:20" ht="60" customHeight="1" x14ac:dyDescent="0.35">
      <c r="A554" s="473"/>
      <c r="B554" s="459"/>
      <c r="C554" s="462" t="s">
        <v>53</v>
      </c>
      <c r="D554" s="158" t="s">
        <v>89</v>
      </c>
      <c r="E554" s="165" t="s">
        <v>25</v>
      </c>
      <c r="F554" s="165">
        <v>90</v>
      </c>
      <c r="G554" s="165">
        <v>100</v>
      </c>
      <c r="H554" s="168">
        <v>100</v>
      </c>
      <c r="I554" s="165"/>
      <c r="J554" s="172"/>
      <c r="K554" s="169"/>
      <c r="L554" s="165"/>
      <c r="M554" s="173"/>
      <c r="N554" s="173"/>
      <c r="O554" s="168"/>
      <c r="P554" s="188"/>
      <c r="Q554" s="167"/>
      <c r="R554" s="352"/>
      <c r="S554" s="453"/>
    </row>
    <row r="555" spans="1:20" ht="122.25" customHeight="1" x14ac:dyDescent="0.35">
      <c r="A555" s="473"/>
      <c r="B555" s="459"/>
      <c r="C555" s="462" t="s">
        <v>143</v>
      </c>
      <c r="D555" s="158" t="s">
        <v>136</v>
      </c>
      <c r="E555" s="165" t="s">
        <v>25</v>
      </c>
      <c r="F555" s="165">
        <v>100</v>
      </c>
      <c r="G555" s="165">
        <v>100</v>
      </c>
      <c r="H555" s="168">
        <f>(G555/F555)*100</f>
        <v>100</v>
      </c>
      <c r="I555" s="165"/>
      <c r="J555" s="172"/>
      <c r="K555" s="169"/>
      <c r="L555" s="165"/>
      <c r="M555" s="173"/>
      <c r="N555" s="173"/>
      <c r="O555" s="168"/>
      <c r="P555" s="188"/>
      <c r="Q555" s="167"/>
      <c r="R555" s="352"/>
      <c r="S555" s="453"/>
    </row>
    <row r="556" spans="1:20" s="184" customFormat="1" ht="40.5" customHeight="1" x14ac:dyDescent="0.35">
      <c r="A556" s="473"/>
      <c r="B556" s="459"/>
      <c r="C556" s="464"/>
      <c r="D556" s="178" t="s">
        <v>6</v>
      </c>
      <c r="E556" s="177"/>
      <c r="F556" s="179"/>
      <c r="G556" s="179"/>
      <c r="H556" s="180"/>
      <c r="I556" s="180">
        <f>(H551+H552+H553+H554+H555)/5</f>
        <v>100</v>
      </c>
      <c r="J556" s="181"/>
      <c r="K556" s="178" t="s">
        <v>6</v>
      </c>
      <c r="L556" s="179"/>
      <c r="M556" s="182"/>
      <c r="N556" s="182"/>
      <c r="O556" s="180"/>
      <c r="P556" s="180">
        <f>O551</f>
        <v>100</v>
      </c>
      <c r="Q556" s="180">
        <f>(I556+P556)/2</f>
        <v>100</v>
      </c>
      <c r="R556" s="345" t="s">
        <v>31</v>
      </c>
      <c r="S556" s="453"/>
      <c r="T556" s="156"/>
    </row>
    <row r="557" spans="1:20" ht="41.25" customHeight="1" x14ac:dyDescent="0.35">
      <c r="A557" s="473"/>
      <c r="B557" s="459"/>
      <c r="C557" s="460" t="s">
        <v>42</v>
      </c>
      <c r="D557" s="160" t="s">
        <v>91</v>
      </c>
      <c r="E557" s="165"/>
      <c r="F557" s="165"/>
      <c r="G557" s="165"/>
      <c r="H557" s="163"/>
      <c r="I557" s="163"/>
      <c r="J557" s="266" t="s">
        <v>42</v>
      </c>
      <c r="K557" s="160" t="s">
        <v>91</v>
      </c>
      <c r="L557" s="165"/>
      <c r="M557" s="173"/>
      <c r="N557" s="173"/>
      <c r="O557" s="163"/>
      <c r="P557" s="188"/>
      <c r="Q557" s="167"/>
      <c r="R557" s="353"/>
      <c r="S557" s="453"/>
    </row>
    <row r="558" spans="1:20" ht="57.75" customHeight="1" x14ac:dyDescent="0.35">
      <c r="A558" s="473"/>
      <c r="B558" s="459"/>
      <c r="C558" s="462" t="s">
        <v>43</v>
      </c>
      <c r="D558" s="158" t="s">
        <v>144</v>
      </c>
      <c r="E558" s="165" t="s">
        <v>25</v>
      </c>
      <c r="F558" s="165">
        <v>100</v>
      </c>
      <c r="G558" s="165">
        <v>100</v>
      </c>
      <c r="H558" s="168">
        <f>(G558/F558)*100</f>
        <v>100</v>
      </c>
      <c r="I558" s="165"/>
      <c r="J558" s="172" t="s">
        <v>43</v>
      </c>
      <c r="K558" s="169" t="s">
        <v>90</v>
      </c>
      <c r="L558" s="165" t="s">
        <v>38</v>
      </c>
      <c r="M558" s="165">
        <v>50</v>
      </c>
      <c r="N558" s="165">
        <v>50</v>
      </c>
      <c r="O558" s="168">
        <f>(N558/M558)*100</f>
        <v>100</v>
      </c>
      <c r="P558" s="188"/>
      <c r="Q558" s="167"/>
      <c r="R558" s="352"/>
      <c r="S558" s="453"/>
    </row>
    <row r="559" spans="1:20" ht="84.75" customHeight="1" x14ac:dyDescent="0.35">
      <c r="A559" s="473"/>
      <c r="B559" s="459"/>
      <c r="C559" s="462" t="s">
        <v>145</v>
      </c>
      <c r="D559" s="158" t="s">
        <v>146</v>
      </c>
      <c r="E559" s="165" t="s">
        <v>25</v>
      </c>
      <c r="F559" s="165">
        <v>90</v>
      </c>
      <c r="G559" s="165">
        <v>90</v>
      </c>
      <c r="H559" s="168">
        <f>(G559/F559)*100</f>
        <v>100</v>
      </c>
      <c r="I559" s="165"/>
      <c r="J559" s="172"/>
      <c r="K559" s="169"/>
      <c r="L559" s="165"/>
      <c r="M559" s="173"/>
      <c r="N559" s="173"/>
      <c r="O559" s="168"/>
      <c r="P559" s="188"/>
      <c r="Q559" s="167"/>
      <c r="R559" s="352"/>
      <c r="S559" s="453"/>
    </row>
    <row r="560" spans="1:20" s="184" customFormat="1" ht="40.5" customHeight="1" x14ac:dyDescent="0.35">
      <c r="A560" s="473"/>
      <c r="B560" s="459"/>
      <c r="C560" s="464"/>
      <c r="D560" s="178" t="s">
        <v>6</v>
      </c>
      <c r="E560" s="177"/>
      <c r="F560" s="179"/>
      <c r="G560" s="179"/>
      <c r="H560" s="180"/>
      <c r="I560" s="180">
        <f>(H558+H559)/2</f>
        <v>100</v>
      </c>
      <c r="J560" s="181"/>
      <c r="K560" s="178" t="s">
        <v>6</v>
      </c>
      <c r="L560" s="179"/>
      <c r="M560" s="182"/>
      <c r="N560" s="182"/>
      <c r="O560" s="180"/>
      <c r="P560" s="180">
        <f>O558</f>
        <v>100</v>
      </c>
      <c r="Q560" s="180">
        <f>(I560+P560)/2</f>
        <v>100</v>
      </c>
      <c r="R560" s="345" t="s">
        <v>31</v>
      </c>
      <c r="S560" s="453"/>
      <c r="T560" s="156"/>
    </row>
    <row r="561" spans="1:20" ht="49.5" customHeight="1" x14ac:dyDescent="0.35">
      <c r="A561" s="473"/>
      <c r="B561" s="459"/>
      <c r="C561" s="460" t="s">
        <v>172</v>
      </c>
      <c r="D561" s="160" t="s">
        <v>228</v>
      </c>
      <c r="E561" s="165"/>
      <c r="F561" s="165"/>
      <c r="G561" s="165"/>
      <c r="H561" s="163"/>
      <c r="I561" s="163"/>
      <c r="J561" s="266" t="s">
        <v>172</v>
      </c>
      <c r="K561" s="160" t="str">
        <f>D561</f>
        <v>Реализация дополнительных общеразвивающих программ</v>
      </c>
      <c r="L561" s="165"/>
      <c r="M561" s="173"/>
      <c r="N561" s="173"/>
      <c r="O561" s="163"/>
      <c r="P561" s="188"/>
      <c r="Q561" s="163"/>
      <c r="R561" s="351"/>
      <c r="S561" s="453"/>
    </row>
    <row r="562" spans="1:20" ht="49.5" customHeight="1" x14ac:dyDescent="0.35">
      <c r="A562" s="473"/>
      <c r="B562" s="459"/>
      <c r="C562" s="462" t="s">
        <v>173</v>
      </c>
      <c r="D562" s="158" t="s">
        <v>146</v>
      </c>
      <c r="E562" s="165" t="s">
        <v>25</v>
      </c>
      <c r="F562" s="165">
        <v>90</v>
      </c>
      <c r="G562" s="165">
        <v>90</v>
      </c>
      <c r="H562" s="168">
        <v>100</v>
      </c>
      <c r="I562" s="165"/>
      <c r="J562" s="172" t="s">
        <v>173</v>
      </c>
      <c r="K562" s="169" t="s">
        <v>219</v>
      </c>
      <c r="L562" s="165" t="s">
        <v>397</v>
      </c>
      <c r="M562" s="165">
        <v>49182</v>
      </c>
      <c r="N562" s="165">
        <v>47670</v>
      </c>
      <c r="O562" s="168">
        <f>(N562/M562)*100</f>
        <v>96.925704526046118</v>
      </c>
      <c r="P562" s="188"/>
      <c r="Q562" s="167"/>
      <c r="R562" s="352"/>
      <c r="S562" s="453"/>
    </row>
    <row r="563" spans="1:20" s="184" customFormat="1" ht="39" customHeight="1" x14ac:dyDescent="0.35">
      <c r="A563" s="473"/>
      <c r="B563" s="459"/>
      <c r="C563" s="464"/>
      <c r="D563" s="178" t="s">
        <v>6</v>
      </c>
      <c r="E563" s="177"/>
      <c r="F563" s="179"/>
      <c r="G563" s="179"/>
      <c r="H563" s="180"/>
      <c r="I563" s="180">
        <f>H562</f>
        <v>100</v>
      </c>
      <c r="J563" s="181"/>
      <c r="K563" s="178" t="s">
        <v>6</v>
      </c>
      <c r="L563" s="179"/>
      <c r="M563" s="182"/>
      <c r="N563" s="182"/>
      <c r="O563" s="180"/>
      <c r="P563" s="180">
        <f>O562</f>
        <v>96.925704526046118</v>
      </c>
      <c r="Q563" s="180">
        <f>(I563+P563)/2</f>
        <v>98.462852263023052</v>
      </c>
      <c r="R563" s="345" t="s">
        <v>459</v>
      </c>
      <c r="S563" s="453"/>
      <c r="T563" s="156"/>
    </row>
    <row r="564" spans="1:20" ht="69" customHeight="1" x14ac:dyDescent="0.35">
      <c r="A564" s="473">
        <v>44</v>
      </c>
      <c r="B564" s="459" t="s">
        <v>152</v>
      </c>
      <c r="C564" s="460" t="s">
        <v>12</v>
      </c>
      <c r="D564" s="207" t="s">
        <v>132</v>
      </c>
      <c r="E564" s="174"/>
      <c r="F564" s="174"/>
      <c r="G564" s="174"/>
      <c r="H564" s="167"/>
      <c r="I564" s="167"/>
      <c r="J564" s="174" t="s">
        <v>12</v>
      </c>
      <c r="K564" s="207" t="s">
        <v>132</v>
      </c>
      <c r="L564" s="170"/>
      <c r="M564" s="170"/>
      <c r="N564" s="170"/>
      <c r="O564" s="167"/>
      <c r="P564" s="208"/>
      <c r="Q564" s="167"/>
      <c r="R564" s="352"/>
      <c r="S564" s="453" t="s">
        <v>459</v>
      </c>
    </row>
    <row r="565" spans="1:20" ht="71.25" customHeight="1" x14ac:dyDescent="0.35">
      <c r="A565" s="473"/>
      <c r="B565" s="459"/>
      <c r="C565" s="462" t="s">
        <v>7</v>
      </c>
      <c r="D565" s="209" t="s">
        <v>133</v>
      </c>
      <c r="E565" s="170" t="s">
        <v>25</v>
      </c>
      <c r="F565" s="170">
        <v>100</v>
      </c>
      <c r="G565" s="170">
        <v>100</v>
      </c>
      <c r="H565" s="210">
        <f t="shared" ref="H565:H590" si="88">(G565/F565)*100</f>
        <v>100</v>
      </c>
      <c r="I565" s="170"/>
      <c r="J565" s="170" t="s">
        <v>7</v>
      </c>
      <c r="K565" s="209" t="s">
        <v>494</v>
      </c>
      <c r="L565" s="170" t="s">
        <v>38</v>
      </c>
      <c r="M565" s="170">
        <v>215</v>
      </c>
      <c r="N565" s="170">
        <v>216</v>
      </c>
      <c r="O565" s="210">
        <f t="shared" ref="O565" si="89">(N565/M565)*100</f>
        <v>100.46511627906978</v>
      </c>
      <c r="P565" s="208"/>
      <c r="Q565" s="167"/>
      <c r="R565" s="352"/>
      <c r="S565" s="453"/>
    </row>
    <row r="566" spans="1:20" ht="45.75" customHeight="1" x14ac:dyDescent="0.35">
      <c r="A566" s="473"/>
      <c r="B566" s="459"/>
      <c r="C566" s="462" t="s">
        <v>8</v>
      </c>
      <c r="D566" s="209" t="s">
        <v>134</v>
      </c>
      <c r="E566" s="170" t="s">
        <v>25</v>
      </c>
      <c r="F566" s="170">
        <v>100</v>
      </c>
      <c r="G566" s="170">
        <v>100</v>
      </c>
      <c r="H566" s="210">
        <f t="shared" si="88"/>
        <v>100</v>
      </c>
      <c r="I566" s="170"/>
      <c r="J566" s="170"/>
      <c r="K566" s="211"/>
      <c r="L566" s="170"/>
      <c r="M566" s="212"/>
      <c r="N566" s="212"/>
      <c r="O566" s="210"/>
      <c r="P566" s="208"/>
      <c r="Q566" s="167"/>
      <c r="R566" s="352"/>
      <c r="S566" s="453"/>
    </row>
    <row r="567" spans="1:20" ht="43.5" customHeight="1" x14ac:dyDescent="0.35">
      <c r="A567" s="473"/>
      <c r="B567" s="459"/>
      <c r="C567" s="462" t="s">
        <v>9</v>
      </c>
      <c r="D567" s="209" t="s">
        <v>135</v>
      </c>
      <c r="E567" s="170" t="s">
        <v>492</v>
      </c>
      <c r="F567" s="170">
        <v>100</v>
      </c>
      <c r="G567" s="170">
        <v>100</v>
      </c>
      <c r="H567" s="210">
        <f t="shared" si="88"/>
        <v>100</v>
      </c>
      <c r="I567" s="170"/>
      <c r="J567" s="213"/>
      <c r="K567" s="209"/>
      <c r="L567" s="170"/>
      <c r="M567" s="214"/>
      <c r="N567" s="214"/>
      <c r="O567" s="210"/>
      <c r="P567" s="208"/>
      <c r="Q567" s="167"/>
      <c r="R567" s="352"/>
      <c r="S567" s="453"/>
    </row>
    <row r="568" spans="1:20" ht="60" customHeight="1" x14ac:dyDescent="0.35">
      <c r="A568" s="473"/>
      <c r="B568" s="459"/>
      <c r="C568" s="462" t="s">
        <v>10</v>
      </c>
      <c r="D568" s="209" t="s">
        <v>493</v>
      </c>
      <c r="E568" s="170" t="s">
        <v>25</v>
      </c>
      <c r="F568" s="170">
        <v>90</v>
      </c>
      <c r="G568" s="170">
        <v>100</v>
      </c>
      <c r="H568" s="210">
        <v>100</v>
      </c>
      <c r="I568" s="170"/>
      <c r="J568" s="213"/>
      <c r="K568" s="209"/>
      <c r="L568" s="170"/>
      <c r="M568" s="214"/>
      <c r="N568" s="214"/>
      <c r="O568" s="210"/>
      <c r="P568" s="208"/>
      <c r="Q568" s="167"/>
      <c r="R568" s="352"/>
      <c r="S568" s="453"/>
    </row>
    <row r="569" spans="1:20" ht="111.75" customHeight="1" x14ac:dyDescent="0.35">
      <c r="A569" s="473"/>
      <c r="B569" s="459"/>
      <c r="C569" s="462" t="s">
        <v>35</v>
      </c>
      <c r="D569" s="209" t="s">
        <v>136</v>
      </c>
      <c r="E569" s="170" t="s">
        <v>25</v>
      </c>
      <c r="F569" s="170">
        <v>100</v>
      </c>
      <c r="G569" s="170">
        <v>100</v>
      </c>
      <c r="H569" s="210">
        <f t="shared" si="88"/>
        <v>100</v>
      </c>
      <c r="I569" s="170"/>
      <c r="J569" s="213"/>
      <c r="K569" s="209"/>
      <c r="L569" s="170"/>
      <c r="M569" s="214"/>
      <c r="N569" s="214"/>
      <c r="O569" s="210"/>
      <c r="P569" s="208"/>
      <c r="Q569" s="167"/>
      <c r="R569" s="352"/>
      <c r="S569" s="453"/>
    </row>
    <row r="570" spans="1:20" s="184" customFormat="1" ht="40.5" customHeight="1" x14ac:dyDescent="0.35">
      <c r="A570" s="473"/>
      <c r="B570" s="459"/>
      <c r="C570" s="464"/>
      <c r="D570" s="178" t="s">
        <v>6</v>
      </c>
      <c r="E570" s="177"/>
      <c r="F570" s="179"/>
      <c r="G570" s="179"/>
      <c r="H570" s="180"/>
      <c r="I570" s="180">
        <f>(H565+H566+H567+H568+H569)/5</f>
        <v>100</v>
      </c>
      <c r="J570" s="181"/>
      <c r="K570" s="178" t="s">
        <v>6</v>
      </c>
      <c r="L570" s="179"/>
      <c r="M570" s="182"/>
      <c r="N570" s="182"/>
      <c r="O570" s="180"/>
      <c r="P570" s="180">
        <f>O565</f>
        <v>100.46511627906978</v>
      </c>
      <c r="Q570" s="180">
        <f>(I570+P570)/2</f>
        <v>100.23255813953489</v>
      </c>
      <c r="R570" s="345" t="s">
        <v>31</v>
      </c>
      <c r="S570" s="453"/>
      <c r="T570" s="156"/>
    </row>
    <row r="571" spans="1:20" ht="66" customHeight="1" x14ac:dyDescent="0.35">
      <c r="A571" s="473"/>
      <c r="B571" s="459"/>
      <c r="C571" s="460" t="s">
        <v>13</v>
      </c>
      <c r="D571" s="207" t="s">
        <v>137</v>
      </c>
      <c r="E571" s="170"/>
      <c r="F571" s="170"/>
      <c r="G571" s="170"/>
      <c r="H571" s="167"/>
      <c r="I571" s="167"/>
      <c r="J571" s="174" t="s">
        <v>13</v>
      </c>
      <c r="K571" s="207" t="s">
        <v>137</v>
      </c>
      <c r="L571" s="170"/>
      <c r="M571" s="214"/>
      <c r="N571" s="214"/>
      <c r="O571" s="167"/>
      <c r="P571" s="208"/>
      <c r="Q571" s="167"/>
      <c r="R571" s="352"/>
      <c r="S571" s="453"/>
    </row>
    <row r="572" spans="1:20" ht="69.75" customHeight="1" x14ac:dyDescent="0.35">
      <c r="A572" s="473"/>
      <c r="B572" s="459"/>
      <c r="C572" s="462" t="s">
        <v>14</v>
      </c>
      <c r="D572" s="209" t="s">
        <v>138</v>
      </c>
      <c r="E572" s="170" t="s">
        <v>25</v>
      </c>
      <c r="F572" s="170">
        <v>100</v>
      </c>
      <c r="G572" s="170">
        <v>100</v>
      </c>
      <c r="H572" s="210">
        <f t="shared" si="88"/>
        <v>100</v>
      </c>
      <c r="I572" s="170"/>
      <c r="J572" s="213" t="s">
        <v>14</v>
      </c>
      <c r="K572" s="209" t="s">
        <v>494</v>
      </c>
      <c r="L572" s="170" t="s">
        <v>38</v>
      </c>
      <c r="M572" s="170">
        <v>265</v>
      </c>
      <c r="N572" s="170">
        <v>264</v>
      </c>
      <c r="O572" s="210">
        <f t="shared" ref="O572" si="90">(N572/M572)*100</f>
        <v>99.622641509433961</v>
      </c>
      <c r="P572" s="170"/>
      <c r="Q572" s="167"/>
      <c r="R572" s="352"/>
      <c r="S572" s="453"/>
    </row>
    <row r="573" spans="1:20" ht="51" customHeight="1" x14ac:dyDescent="0.35">
      <c r="A573" s="473"/>
      <c r="B573" s="459"/>
      <c r="C573" s="462" t="s">
        <v>15</v>
      </c>
      <c r="D573" s="209" t="s">
        <v>139</v>
      </c>
      <c r="E573" s="170" t="s">
        <v>25</v>
      </c>
      <c r="F573" s="170">
        <v>100</v>
      </c>
      <c r="G573" s="170">
        <v>100</v>
      </c>
      <c r="H573" s="210">
        <f t="shared" si="88"/>
        <v>100</v>
      </c>
      <c r="I573" s="170"/>
      <c r="J573" s="213"/>
      <c r="K573" s="209"/>
      <c r="L573" s="170"/>
      <c r="M573" s="214"/>
      <c r="N573" s="214"/>
      <c r="O573" s="210"/>
      <c r="P573" s="208"/>
      <c r="Q573" s="167"/>
      <c r="R573" s="352"/>
      <c r="S573" s="453"/>
    </row>
    <row r="574" spans="1:20" ht="60" customHeight="1" x14ac:dyDescent="0.35">
      <c r="A574" s="473"/>
      <c r="B574" s="459"/>
      <c r="C574" s="462" t="s">
        <v>39</v>
      </c>
      <c r="D574" s="209" t="s">
        <v>135</v>
      </c>
      <c r="E574" s="170" t="s">
        <v>492</v>
      </c>
      <c r="F574" s="170">
        <v>100</v>
      </c>
      <c r="G574" s="170">
        <v>100</v>
      </c>
      <c r="H574" s="210">
        <f t="shared" si="88"/>
        <v>100</v>
      </c>
      <c r="I574" s="170"/>
      <c r="J574" s="213"/>
      <c r="K574" s="209"/>
      <c r="L574" s="170"/>
      <c r="M574" s="214"/>
      <c r="N574" s="214"/>
      <c r="O574" s="210"/>
      <c r="P574" s="208"/>
      <c r="Q574" s="167"/>
      <c r="R574" s="352"/>
      <c r="S574" s="453"/>
    </row>
    <row r="575" spans="1:20" ht="67.5" customHeight="1" x14ac:dyDescent="0.35">
      <c r="A575" s="473"/>
      <c r="B575" s="459"/>
      <c r="C575" s="462" t="s">
        <v>45</v>
      </c>
      <c r="D575" s="209" t="s">
        <v>493</v>
      </c>
      <c r="E575" s="170" t="s">
        <v>25</v>
      </c>
      <c r="F575" s="170">
        <v>90</v>
      </c>
      <c r="G575" s="170">
        <v>100</v>
      </c>
      <c r="H575" s="210">
        <v>100</v>
      </c>
      <c r="I575" s="170"/>
      <c r="J575" s="213"/>
      <c r="K575" s="209"/>
      <c r="L575" s="170"/>
      <c r="M575" s="214"/>
      <c r="N575" s="214"/>
      <c r="O575" s="210"/>
      <c r="P575" s="208"/>
      <c r="Q575" s="167"/>
      <c r="R575" s="352"/>
      <c r="S575" s="453"/>
    </row>
    <row r="576" spans="1:20" ht="104.25" customHeight="1" x14ac:dyDescent="0.35">
      <c r="A576" s="473"/>
      <c r="B576" s="459"/>
      <c r="C576" s="462" t="s">
        <v>66</v>
      </c>
      <c r="D576" s="209" t="s">
        <v>136</v>
      </c>
      <c r="E576" s="170" t="s">
        <v>25</v>
      </c>
      <c r="F576" s="170">
        <v>100</v>
      </c>
      <c r="G576" s="170">
        <v>100</v>
      </c>
      <c r="H576" s="210">
        <f t="shared" si="88"/>
        <v>100</v>
      </c>
      <c r="I576" s="170"/>
      <c r="J576" s="213"/>
      <c r="K576" s="209"/>
      <c r="L576" s="170"/>
      <c r="M576" s="214"/>
      <c r="N576" s="214"/>
      <c r="O576" s="210"/>
      <c r="P576" s="208"/>
      <c r="Q576" s="167"/>
      <c r="R576" s="352"/>
      <c r="S576" s="453"/>
    </row>
    <row r="577" spans="1:20" s="184" customFormat="1" ht="40.5" customHeight="1" x14ac:dyDescent="0.35">
      <c r="A577" s="473"/>
      <c r="B577" s="459"/>
      <c r="C577" s="464"/>
      <c r="D577" s="178" t="s">
        <v>6</v>
      </c>
      <c r="E577" s="177"/>
      <c r="F577" s="179"/>
      <c r="G577" s="179"/>
      <c r="H577" s="180"/>
      <c r="I577" s="180">
        <f>(H572+H573+H574+H575+H576)/5</f>
        <v>100</v>
      </c>
      <c r="J577" s="181"/>
      <c r="K577" s="178" t="s">
        <v>6</v>
      </c>
      <c r="L577" s="179"/>
      <c r="M577" s="182"/>
      <c r="N577" s="182"/>
      <c r="O577" s="180"/>
      <c r="P577" s="180">
        <f>O572</f>
        <v>99.622641509433961</v>
      </c>
      <c r="Q577" s="180">
        <f>(I577+P577)/2</f>
        <v>99.811320754716974</v>
      </c>
      <c r="R577" s="345" t="s">
        <v>459</v>
      </c>
      <c r="S577" s="453"/>
      <c r="T577" s="156"/>
    </row>
    <row r="578" spans="1:20" ht="59.25" customHeight="1" x14ac:dyDescent="0.35">
      <c r="A578" s="473"/>
      <c r="B578" s="459"/>
      <c r="C578" s="460" t="s">
        <v>28</v>
      </c>
      <c r="D578" s="207" t="s">
        <v>140</v>
      </c>
      <c r="E578" s="170"/>
      <c r="F578" s="170"/>
      <c r="G578" s="170"/>
      <c r="H578" s="167"/>
      <c r="I578" s="167"/>
      <c r="J578" s="174" t="s">
        <v>28</v>
      </c>
      <c r="K578" s="207" t="str">
        <f>D578</f>
        <v>Реализация основных общеобразовательных программ среднего общего образования</v>
      </c>
      <c r="L578" s="170"/>
      <c r="M578" s="214"/>
      <c r="N578" s="214"/>
      <c r="O578" s="167"/>
      <c r="P578" s="208"/>
      <c r="Q578" s="167"/>
      <c r="R578" s="352"/>
      <c r="S578" s="453"/>
    </row>
    <row r="579" spans="1:20" ht="66" customHeight="1" x14ac:dyDescent="0.35">
      <c r="A579" s="473"/>
      <c r="B579" s="459"/>
      <c r="C579" s="462" t="s">
        <v>29</v>
      </c>
      <c r="D579" s="209" t="s">
        <v>141</v>
      </c>
      <c r="E579" s="170" t="s">
        <v>25</v>
      </c>
      <c r="F579" s="170">
        <v>100</v>
      </c>
      <c r="G579" s="170">
        <v>100</v>
      </c>
      <c r="H579" s="210">
        <f t="shared" si="88"/>
        <v>100</v>
      </c>
      <c r="I579" s="170"/>
      <c r="J579" s="213" t="s">
        <v>29</v>
      </c>
      <c r="K579" s="209" t="s">
        <v>494</v>
      </c>
      <c r="L579" s="170" t="s">
        <v>38</v>
      </c>
      <c r="M579" s="170">
        <v>83</v>
      </c>
      <c r="N579" s="170">
        <v>82</v>
      </c>
      <c r="O579" s="210">
        <f t="shared" ref="O579" si="91">(N579/M579)*100</f>
        <v>98.795180722891558</v>
      </c>
      <c r="P579" s="170"/>
      <c r="Q579" s="167"/>
      <c r="R579" s="352"/>
      <c r="S579" s="453"/>
    </row>
    <row r="580" spans="1:20" ht="54" customHeight="1" x14ac:dyDescent="0.35">
      <c r="A580" s="473"/>
      <c r="B580" s="459"/>
      <c r="C580" s="462" t="s">
        <v>30</v>
      </c>
      <c r="D580" s="209" t="s">
        <v>142</v>
      </c>
      <c r="E580" s="170" t="s">
        <v>25</v>
      </c>
      <c r="F580" s="170">
        <v>100</v>
      </c>
      <c r="G580" s="170">
        <v>100</v>
      </c>
      <c r="H580" s="210">
        <f t="shared" si="88"/>
        <v>100</v>
      </c>
      <c r="I580" s="170"/>
      <c r="J580" s="213"/>
      <c r="K580" s="209"/>
      <c r="L580" s="170"/>
      <c r="M580" s="214"/>
      <c r="N580" s="214"/>
      <c r="O580" s="210"/>
      <c r="P580" s="208"/>
      <c r="Q580" s="167"/>
      <c r="R580" s="352"/>
      <c r="S580" s="453"/>
    </row>
    <row r="581" spans="1:20" ht="63.75" customHeight="1" x14ac:dyDescent="0.35">
      <c r="A581" s="473"/>
      <c r="B581" s="459"/>
      <c r="C581" s="462" t="s">
        <v>52</v>
      </c>
      <c r="D581" s="209" t="s">
        <v>135</v>
      </c>
      <c r="E581" s="170" t="s">
        <v>492</v>
      </c>
      <c r="F581" s="170">
        <v>100</v>
      </c>
      <c r="G581" s="170">
        <v>100</v>
      </c>
      <c r="H581" s="210">
        <f t="shared" si="88"/>
        <v>100</v>
      </c>
      <c r="I581" s="170"/>
      <c r="J581" s="213"/>
      <c r="K581" s="209"/>
      <c r="L581" s="170"/>
      <c r="M581" s="214"/>
      <c r="N581" s="214"/>
      <c r="O581" s="210"/>
      <c r="P581" s="208"/>
      <c r="Q581" s="167"/>
      <c r="R581" s="352"/>
      <c r="S581" s="453"/>
    </row>
    <row r="582" spans="1:20" ht="81.75" customHeight="1" x14ac:dyDescent="0.35">
      <c r="A582" s="473"/>
      <c r="B582" s="459"/>
      <c r="C582" s="462" t="s">
        <v>53</v>
      </c>
      <c r="D582" s="209" t="s">
        <v>493</v>
      </c>
      <c r="E582" s="170" t="s">
        <v>25</v>
      </c>
      <c r="F582" s="170">
        <v>90</v>
      </c>
      <c r="G582" s="170">
        <v>100</v>
      </c>
      <c r="H582" s="210">
        <v>100</v>
      </c>
      <c r="I582" s="170"/>
      <c r="J582" s="213"/>
      <c r="K582" s="209"/>
      <c r="L582" s="170"/>
      <c r="M582" s="214"/>
      <c r="N582" s="214"/>
      <c r="O582" s="210"/>
      <c r="P582" s="208"/>
      <c r="Q582" s="167"/>
      <c r="R582" s="352"/>
      <c r="S582" s="453"/>
    </row>
    <row r="583" spans="1:20" ht="110.25" customHeight="1" x14ac:dyDescent="0.35">
      <c r="A583" s="473"/>
      <c r="B583" s="459"/>
      <c r="C583" s="462" t="s">
        <v>143</v>
      </c>
      <c r="D583" s="209" t="s">
        <v>136</v>
      </c>
      <c r="E583" s="170" t="s">
        <v>25</v>
      </c>
      <c r="F583" s="170">
        <v>100</v>
      </c>
      <c r="G583" s="170">
        <v>100</v>
      </c>
      <c r="H583" s="210">
        <f t="shared" si="88"/>
        <v>100</v>
      </c>
      <c r="I583" s="170"/>
      <c r="J583" s="213"/>
      <c r="K583" s="209"/>
      <c r="L583" s="170"/>
      <c r="M583" s="214"/>
      <c r="N583" s="214"/>
      <c r="O583" s="210"/>
      <c r="P583" s="208"/>
      <c r="Q583" s="167"/>
      <c r="R583" s="352"/>
      <c r="S583" s="453"/>
    </row>
    <row r="584" spans="1:20" s="184" customFormat="1" ht="40.5" customHeight="1" x14ac:dyDescent="0.35">
      <c r="A584" s="473"/>
      <c r="B584" s="459"/>
      <c r="C584" s="464"/>
      <c r="D584" s="178" t="s">
        <v>6</v>
      </c>
      <c r="E584" s="177"/>
      <c r="F584" s="179"/>
      <c r="G584" s="179"/>
      <c r="H584" s="180"/>
      <c r="I584" s="180">
        <f>(H579+H580+H581+H582+H583)/5</f>
        <v>100</v>
      </c>
      <c r="J584" s="181"/>
      <c r="K584" s="178" t="s">
        <v>6</v>
      </c>
      <c r="L584" s="179"/>
      <c r="M584" s="182"/>
      <c r="N584" s="182"/>
      <c r="O584" s="180"/>
      <c r="P584" s="180">
        <f>O579</f>
        <v>98.795180722891558</v>
      </c>
      <c r="Q584" s="180">
        <f>(I584+P584)/2</f>
        <v>99.397590361445779</v>
      </c>
      <c r="R584" s="345" t="s">
        <v>459</v>
      </c>
      <c r="S584" s="453"/>
      <c r="T584" s="156"/>
    </row>
    <row r="585" spans="1:20" ht="49.5" customHeight="1" x14ac:dyDescent="0.35">
      <c r="A585" s="473"/>
      <c r="B585" s="459"/>
      <c r="C585" s="460" t="s">
        <v>42</v>
      </c>
      <c r="D585" s="207" t="s">
        <v>91</v>
      </c>
      <c r="E585" s="170"/>
      <c r="F585" s="170"/>
      <c r="G585" s="170"/>
      <c r="H585" s="167"/>
      <c r="I585" s="167"/>
      <c r="J585" s="174" t="s">
        <v>42</v>
      </c>
      <c r="K585" s="207" t="s">
        <v>91</v>
      </c>
      <c r="L585" s="170"/>
      <c r="M585" s="214"/>
      <c r="N585" s="214"/>
      <c r="O585" s="167"/>
      <c r="P585" s="208"/>
      <c r="Q585" s="167"/>
      <c r="R585" s="352"/>
      <c r="S585" s="453"/>
    </row>
    <row r="586" spans="1:20" ht="81.75" customHeight="1" x14ac:dyDescent="0.35">
      <c r="A586" s="473"/>
      <c r="B586" s="459"/>
      <c r="C586" s="462" t="s">
        <v>43</v>
      </c>
      <c r="D586" s="209" t="s">
        <v>144</v>
      </c>
      <c r="E586" s="170" t="s">
        <v>25</v>
      </c>
      <c r="F586" s="170">
        <v>100</v>
      </c>
      <c r="G586" s="170">
        <v>100</v>
      </c>
      <c r="H586" s="210">
        <f t="shared" si="88"/>
        <v>100</v>
      </c>
      <c r="I586" s="170"/>
      <c r="J586" s="213" t="s">
        <v>43</v>
      </c>
      <c r="K586" s="209" t="s">
        <v>494</v>
      </c>
      <c r="L586" s="170" t="s">
        <v>38</v>
      </c>
      <c r="M586" s="170">
        <v>45</v>
      </c>
      <c r="N586" s="170">
        <v>46</v>
      </c>
      <c r="O586" s="210">
        <f t="shared" ref="O586" si="92">(N586/M586)*100</f>
        <v>102.22222222222221</v>
      </c>
      <c r="P586" s="208"/>
      <c r="Q586" s="167"/>
      <c r="R586" s="352"/>
      <c r="S586" s="453"/>
    </row>
    <row r="587" spans="1:20" ht="81.75" customHeight="1" x14ac:dyDescent="0.35">
      <c r="A587" s="473"/>
      <c r="B587" s="459"/>
      <c r="C587" s="462" t="s">
        <v>145</v>
      </c>
      <c r="D587" s="209" t="s">
        <v>146</v>
      </c>
      <c r="E587" s="170" t="s">
        <v>25</v>
      </c>
      <c r="F587" s="170">
        <v>90</v>
      </c>
      <c r="G587" s="170">
        <v>90</v>
      </c>
      <c r="H587" s="210">
        <f t="shared" si="88"/>
        <v>100</v>
      </c>
      <c r="I587" s="170"/>
      <c r="J587" s="213"/>
      <c r="K587" s="209"/>
      <c r="L587" s="170"/>
      <c r="M587" s="214"/>
      <c r="N587" s="214"/>
      <c r="O587" s="210"/>
      <c r="P587" s="208"/>
      <c r="Q587" s="167"/>
      <c r="R587" s="352"/>
      <c r="S587" s="453"/>
    </row>
    <row r="588" spans="1:20" s="184" customFormat="1" ht="40.5" customHeight="1" x14ac:dyDescent="0.35">
      <c r="A588" s="473"/>
      <c r="B588" s="459"/>
      <c r="C588" s="464"/>
      <c r="D588" s="178" t="s">
        <v>6</v>
      </c>
      <c r="E588" s="177"/>
      <c r="F588" s="179"/>
      <c r="G588" s="179"/>
      <c r="H588" s="180"/>
      <c r="I588" s="180">
        <f>(H586+H587)/2</f>
        <v>100</v>
      </c>
      <c r="J588" s="181"/>
      <c r="K588" s="178" t="s">
        <v>6</v>
      </c>
      <c r="L588" s="179"/>
      <c r="M588" s="182"/>
      <c r="N588" s="182"/>
      <c r="O588" s="180"/>
      <c r="P588" s="180">
        <f>O586</f>
        <v>102.22222222222221</v>
      </c>
      <c r="Q588" s="180">
        <f>(I588+P588)/2</f>
        <v>101.11111111111111</v>
      </c>
      <c r="R588" s="345" t="s">
        <v>31</v>
      </c>
      <c r="S588" s="453"/>
      <c r="T588" s="156"/>
    </row>
    <row r="589" spans="1:20" ht="51" customHeight="1" x14ac:dyDescent="0.35">
      <c r="A589" s="473"/>
      <c r="B589" s="459"/>
      <c r="C589" s="460" t="s">
        <v>172</v>
      </c>
      <c r="D589" s="207" t="s">
        <v>228</v>
      </c>
      <c r="E589" s="170"/>
      <c r="F589" s="170"/>
      <c r="G589" s="170"/>
      <c r="H589" s="167"/>
      <c r="I589" s="167"/>
      <c r="J589" s="174" t="s">
        <v>172</v>
      </c>
      <c r="K589" s="207" t="str">
        <f>D589</f>
        <v>Реализация дополнительных общеразвивающих программ</v>
      </c>
      <c r="L589" s="170"/>
      <c r="M589" s="214"/>
      <c r="N589" s="214"/>
      <c r="O589" s="167"/>
      <c r="P589" s="208"/>
      <c r="Q589" s="167"/>
      <c r="R589" s="352"/>
      <c r="S589" s="453"/>
    </row>
    <row r="590" spans="1:20" ht="49.5" customHeight="1" x14ac:dyDescent="0.35">
      <c r="A590" s="473"/>
      <c r="B590" s="459"/>
      <c r="C590" s="462" t="s">
        <v>173</v>
      </c>
      <c r="D590" s="209" t="s">
        <v>146</v>
      </c>
      <c r="E590" s="170" t="s">
        <v>25</v>
      </c>
      <c r="F590" s="170">
        <v>90</v>
      </c>
      <c r="G590" s="170">
        <v>90</v>
      </c>
      <c r="H590" s="210">
        <f t="shared" si="88"/>
        <v>100</v>
      </c>
      <c r="I590" s="170"/>
      <c r="J590" s="213" t="s">
        <v>173</v>
      </c>
      <c r="K590" s="209" t="s">
        <v>494</v>
      </c>
      <c r="L590" s="170" t="s">
        <v>199</v>
      </c>
      <c r="M590" s="170">
        <v>52291</v>
      </c>
      <c r="N590" s="170">
        <v>55452</v>
      </c>
      <c r="O590" s="210">
        <f t="shared" ref="O590" si="93">(N590/M590)*100</f>
        <v>106.04501730699356</v>
      </c>
      <c r="P590" s="208"/>
      <c r="Q590" s="167"/>
      <c r="R590" s="352"/>
      <c r="S590" s="453"/>
    </row>
    <row r="591" spans="1:20" s="184" customFormat="1" ht="43.5" customHeight="1" x14ac:dyDescent="0.35">
      <c r="A591" s="473"/>
      <c r="B591" s="459"/>
      <c r="C591" s="464"/>
      <c r="D591" s="178" t="s">
        <v>6</v>
      </c>
      <c r="E591" s="177"/>
      <c r="F591" s="179"/>
      <c r="G591" s="179"/>
      <c r="H591" s="180"/>
      <c r="I591" s="180">
        <f>H590</f>
        <v>100</v>
      </c>
      <c r="J591" s="181"/>
      <c r="K591" s="178" t="s">
        <v>6</v>
      </c>
      <c r="L591" s="179"/>
      <c r="M591" s="182"/>
      <c r="N591" s="182"/>
      <c r="O591" s="180"/>
      <c r="P591" s="180">
        <f>O590</f>
        <v>106.04501730699356</v>
      </c>
      <c r="Q591" s="180">
        <f>(I591+P591)/2</f>
        <v>103.02250865349677</v>
      </c>
      <c r="R591" s="345" t="s">
        <v>31</v>
      </c>
      <c r="S591" s="453"/>
      <c r="T591" s="156"/>
    </row>
    <row r="592" spans="1:20" ht="60" customHeight="1" x14ac:dyDescent="0.35">
      <c r="A592" s="473">
        <v>45</v>
      </c>
      <c r="B592" s="459" t="s">
        <v>153</v>
      </c>
      <c r="C592" s="460" t="s">
        <v>12</v>
      </c>
      <c r="D592" s="160" t="s">
        <v>132</v>
      </c>
      <c r="E592" s="164"/>
      <c r="F592" s="164"/>
      <c r="G592" s="164"/>
      <c r="H592" s="163"/>
      <c r="I592" s="163"/>
      <c r="J592" s="164" t="s">
        <v>12</v>
      </c>
      <c r="K592" s="160" t="s">
        <v>132</v>
      </c>
      <c r="L592" s="165"/>
      <c r="M592" s="165"/>
      <c r="N592" s="165"/>
      <c r="O592" s="163"/>
      <c r="P592" s="188"/>
      <c r="Q592" s="167"/>
      <c r="R592" s="351"/>
      <c r="S592" s="453" t="s">
        <v>31</v>
      </c>
    </row>
    <row r="593" spans="1:20" ht="60" customHeight="1" x14ac:dyDescent="0.35">
      <c r="A593" s="473"/>
      <c r="B593" s="459"/>
      <c r="C593" s="462" t="s">
        <v>7</v>
      </c>
      <c r="D593" s="158" t="s">
        <v>133</v>
      </c>
      <c r="E593" s="165" t="s">
        <v>25</v>
      </c>
      <c r="F593" s="165">
        <v>100</v>
      </c>
      <c r="G593" s="165">
        <v>100</v>
      </c>
      <c r="H593" s="168">
        <f>(G593/F593)*100</f>
        <v>100</v>
      </c>
      <c r="I593" s="165"/>
      <c r="J593" s="165" t="s">
        <v>7</v>
      </c>
      <c r="K593" s="169" t="s">
        <v>90</v>
      </c>
      <c r="L593" s="165" t="s">
        <v>38</v>
      </c>
      <c r="M593" s="165">
        <v>312</v>
      </c>
      <c r="N593" s="165">
        <v>313</v>
      </c>
      <c r="O593" s="168">
        <f>(N593/M593)*100</f>
        <v>100.32051282051282</v>
      </c>
      <c r="P593" s="188"/>
      <c r="Q593" s="167"/>
      <c r="R593" s="352"/>
      <c r="S593" s="453"/>
    </row>
    <row r="594" spans="1:20" ht="41.25" customHeight="1" x14ac:dyDescent="0.35">
      <c r="A594" s="473"/>
      <c r="B594" s="459"/>
      <c r="C594" s="462" t="s">
        <v>8</v>
      </c>
      <c r="D594" s="158" t="s">
        <v>134</v>
      </c>
      <c r="E594" s="165" t="s">
        <v>25</v>
      </c>
      <c r="F594" s="165">
        <v>100</v>
      </c>
      <c r="G594" s="165">
        <v>100</v>
      </c>
      <c r="H594" s="168">
        <f t="shared" ref="H594:H618" si="94">(G594/F594)*100</f>
        <v>100</v>
      </c>
      <c r="I594" s="165"/>
      <c r="J594" s="165"/>
      <c r="K594" s="189"/>
      <c r="L594" s="165"/>
      <c r="M594" s="171"/>
      <c r="N594" s="171"/>
      <c r="O594" s="168"/>
      <c r="P594" s="188"/>
      <c r="Q594" s="167"/>
      <c r="R594" s="352"/>
      <c r="S594" s="453"/>
    </row>
    <row r="595" spans="1:20" ht="60" customHeight="1" x14ac:dyDescent="0.35">
      <c r="A595" s="473"/>
      <c r="B595" s="459"/>
      <c r="C595" s="462" t="s">
        <v>9</v>
      </c>
      <c r="D595" s="158" t="s">
        <v>135</v>
      </c>
      <c r="E595" s="165" t="s">
        <v>25</v>
      </c>
      <c r="F595" s="165">
        <v>100</v>
      </c>
      <c r="G595" s="165">
        <v>100</v>
      </c>
      <c r="H595" s="168">
        <f t="shared" si="94"/>
        <v>100</v>
      </c>
      <c r="I595" s="165"/>
      <c r="J595" s="172"/>
      <c r="K595" s="169"/>
      <c r="L595" s="165"/>
      <c r="M595" s="173"/>
      <c r="N595" s="173"/>
      <c r="O595" s="168"/>
      <c r="P595" s="188"/>
      <c r="Q595" s="167"/>
      <c r="R595" s="352"/>
      <c r="S595" s="453"/>
    </row>
    <row r="596" spans="1:20" ht="60" customHeight="1" x14ac:dyDescent="0.35">
      <c r="A596" s="473"/>
      <c r="B596" s="459"/>
      <c r="C596" s="462" t="s">
        <v>10</v>
      </c>
      <c r="D596" s="158" t="s">
        <v>89</v>
      </c>
      <c r="E596" s="165" t="s">
        <v>25</v>
      </c>
      <c r="F596" s="165">
        <v>90</v>
      </c>
      <c r="G596" s="165">
        <v>90</v>
      </c>
      <c r="H596" s="168">
        <v>100</v>
      </c>
      <c r="I596" s="165"/>
      <c r="J596" s="172"/>
      <c r="K596" s="169"/>
      <c r="L596" s="165"/>
      <c r="M596" s="173"/>
      <c r="N596" s="173"/>
      <c r="O596" s="168"/>
      <c r="P596" s="188"/>
      <c r="Q596" s="167"/>
      <c r="R596" s="352"/>
      <c r="S596" s="453"/>
    </row>
    <row r="597" spans="1:20" ht="112.5" customHeight="1" x14ac:dyDescent="0.35">
      <c r="A597" s="473"/>
      <c r="B597" s="459"/>
      <c r="C597" s="462" t="s">
        <v>35</v>
      </c>
      <c r="D597" s="158" t="s">
        <v>136</v>
      </c>
      <c r="E597" s="165" t="s">
        <v>25</v>
      </c>
      <c r="F597" s="165">
        <v>100</v>
      </c>
      <c r="G597" s="165">
        <v>100</v>
      </c>
      <c r="H597" s="168">
        <f t="shared" si="94"/>
        <v>100</v>
      </c>
      <c r="I597" s="165"/>
      <c r="J597" s="172"/>
      <c r="K597" s="169"/>
      <c r="L597" s="165"/>
      <c r="M597" s="173"/>
      <c r="N597" s="173"/>
      <c r="O597" s="168"/>
      <c r="P597" s="188"/>
      <c r="Q597" s="167"/>
      <c r="R597" s="352"/>
      <c r="S597" s="453"/>
    </row>
    <row r="598" spans="1:20" s="184" customFormat="1" ht="40.5" customHeight="1" x14ac:dyDescent="0.35">
      <c r="A598" s="473"/>
      <c r="B598" s="459"/>
      <c r="C598" s="464"/>
      <c r="D598" s="178" t="s">
        <v>6</v>
      </c>
      <c r="E598" s="177"/>
      <c r="F598" s="179"/>
      <c r="G598" s="179"/>
      <c r="H598" s="180"/>
      <c r="I598" s="180">
        <f>(H593+H594+H595+H596+H597)/5</f>
        <v>100</v>
      </c>
      <c r="J598" s="181"/>
      <c r="K598" s="178" t="s">
        <v>6</v>
      </c>
      <c r="L598" s="179"/>
      <c r="M598" s="182"/>
      <c r="N598" s="182"/>
      <c r="O598" s="180"/>
      <c r="P598" s="180">
        <f>O593</f>
        <v>100.32051282051282</v>
      </c>
      <c r="Q598" s="180">
        <f>(I598+P598)/2</f>
        <v>100.16025641025641</v>
      </c>
      <c r="R598" s="345" t="s">
        <v>31</v>
      </c>
      <c r="S598" s="453"/>
      <c r="T598" s="156"/>
    </row>
    <row r="599" spans="1:20" ht="60" customHeight="1" x14ac:dyDescent="0.35">
      <c r="A599" s="473"/>
      <c r="B599" s="459"/>
      <c r="C599" s="460" t="s">
        <v>13</v>
      </c>
      <c r="D599" s="160" t="s">
        <v>137</v>
      </c>
      <c r="E599" s="165"/>
      <c r="F599" s="165"/>
      <c r="G599" s="165"/>
      <c r="H599" s="163"/>
      <c r="I599" s="163"/>
      <c r="J599" s="266" t="s">
        <v>13</v>
      </c>
      <c r="K599" s="160" t="s">
        <v>137</v>
      </c>
      <c r="L599" s="165"/>
      <c r="M599" s="173"/>
      <c r="N599" s="173"/>
      <c r="O599" s="163"/>
      <c r="P599" s="188"/>
      <c r="Q599" s="167"/>
      <c r="R599" s="351"/>
      <c r="S599" s="453"/>
    </row>
    <row r="600" spans="1:20" ht="60" customHeight="1" x14ac:dyDescent="0.35">
      <c r="A600" s="473"/>
      <c r="B600" s="459"/>
      <c r="C600" s="462" t="s">
        <v>14</v>
      </c>
      <c r="D600" s="158" t="s">
        <v>138</v>
      </c>
      <c r="E600" s="165" t="s">
        <v>25</v>
      </c>
      <c r="F600" s="165">
        <v>100</v>
      </c>
      <c r="G600" s="165">
        <v>100</v>
      </c>
      <c r="H600" s="168">
        <f t="shared" si="94"/>
        <v>100</v>
      </c>
      <c r="I600" s="165"/>
      <c r="J600" s="172" t="s">
        <v>14</v>
      </c>
      <c r="K600" s="169" t="s">
        <v>90</v>
      </c>
      <c r="L600" s="165" t="s">
        <v>38</v>
      </c>
      <c r="M600" s="165">
        <v>375</v>
      </c>
      <c r="N600" s="165">
        <v>377</v>
      </c>
      <c r="O600" s="168">
        <f>(N600/M600)*100</f>
        <v>100.53333333333335</v>
      </c>
      <c r="P600" s="162"/>
      <c r="Q600" s="167"/>
      <c r="R600" s="352"/>
      <c r="S600" s="453"/>
    </row>
    <row r="601" spans="1:20" ht="52.5" customHeight="1" x14ac:dyDescent="0.35">
      <c r="A601" s="473"/>
      <c r="B601" s="459"/>
      <c r="C601" s="462" t="s">
        <v>15</v>
      </c>
      <c r="D601" s="158" t="s">
        <v>139</v>
      </c>
      <c r="E601" s="165" t="s">
        <v>25</v>
      </c>
      <c r="F601" s="165">
        <v>100</v>
      </c>
      <c r="G601" s="165">
        <v>100</v>
      </c>
      <c r="H601" s="168">
        <f t="shared" si="94"/>
        <v>100</v>
      </c>
      <c r="I601" s="165"/>
      <c r="J601" s="172"/>
      <c r="K601" s="169"/>
      <c r="L601" s="165"/>
      <c r="M601" s="173"/>
      <c r="N601" s="173"/>
      <c r="O601" s="168"/>
      <c r="P601" s="188"/>
      <c r="Q601" s="167"/>
      <c r="R601" s="352"/>
      <c r="S601" s="453"/>
    </row>
    <row r="602" spans="1:20" ht="60" customHeight="1" x14ac:dyDescent="0.35">
      <c r="A602" s="473"/>
      <c r="B602" s="459"/>
      <c r="C602" s="462" t="s">
        <v>39</v>
      </c>
      <c r="D602" s="158" t="s">
        <v>135</v>
      </c>
      <c r="E602" s="165" t="s">
        <v>25</v>
      </c>
      <c r="F602" s="165">
        <v>100</v>
      </c>
      <c r="G602" s="165">
        <v>100</v>
      </c>
      <c r="H602" s="168">
        <f t="shared" si="94"/>
        <v>100</v>
      </c>
      <c r="I602" s="165"/>
      <c r="J602" s="172"/>
      <c r="K602" s="169"/>
      <c r="L602" s="165"/>
      <c r="M602" s="173"/>
      <c r="N602" s="173"/>
      <c r="O602" s="168"/>
      <c r="P602" s="188"/>
      <c r="Q602" s="167"/>
      <c r="R602" s="352"/>
      <c r="S602" s="453"/>
    </row>
    <row r="603" spans="1:20" ht="60" customHeight="1" x14ac:dyDescent="0.35">
      <c r="A603" s="473"/>
      <c r="B603" s="459"/>
      <c r="C603" s="462" t="s">
        <v>45</v>
      </c>
      <c r="D603" s="158" t="s">
        <v>89</v>
      </c>
      <c r="E603" s="165" t="s">
        <v>25</v>
      </c>
      <c r="F603" s="165">
        <v>90</v>
      </c>
      <c r="G603" s="165">
        <v>90</v>
      </c>
      <c r="H603" s="168">
        <v>100</v>
      </c>
      <c r="I603" s="165"/>
      <c r="J603" s="172"/>
      <c r="K603" s="169"/>
      <c r="L603" s="165"/>
      <c r="M603" s="173"/>
      <c r="N603" s="173"/>
      <c r="O603" s="168"/>
      <c r="P603" s="188"/>
      <c r="Q603" s="167"/>
      <c r="R603" s="352"/>
      <c r="S603" s="453"/>
    </row>
    <row r="604" spans="1:20" ht="120.75" customHeight="1" x14ac:dyDescent="0.35">
      <c r="A604" s="473"/>
      <c r="B604" s="459"/>
      <c r="C604" s="462" t="s">
        <v>66</v>
      </c>
      <c r="D604" s="158" t="s">
        <v>136</v>
      </c>
      <c r="E604" s="165" t="s">
        <v>25</v>
      </c>
      <c r="F604" s="165">
        <v>100</v>
      </c>
      <c r="G604" s="165">
        <v>100</v>
      </c>
      <c r="H604" s="168">
        <f t="shared" si="94"/>
        <v>100</v>
      </c>
      <c r="I604" s="165"/>
      <c r="J604" s="172"/>
      <c r="K604" s="169"/>
      <c r="L604" s="165"/>
      <c r="M604" s="173"/>
      <c r="N604" s="173"/>
      <c r="O604" s="168"/>
      <c r="P604" s="188"/>
      <c r="Q604" s="167"/>
      <c r="R604" s="352"/>
      <c r="S604" s="453"/>
    </row>
    <row r="605" spans="1:20" s="184" customFormat="1" ht="40.5" customHeight="1" x14ac:dyDescent="0.35">
      <c r="A605" s="473"/>
      <c r="B605" s="459"/>
      <c r="C605" s="464"/>
      <c r="D605" s="178" t="s">
        <v>6</v>
      </c>
      <c r="E605" s="177"/>
      <c r="F605" s="179"/>
      <c r="G605" s="179"/>
      <c r="H605" s="180"/>
      <c r="I605" s="180">
        <f>(H600+H601+H602+H603+H604)/5</f>
        <v>100</v>
      </c>
      <c r="J605" s="181"/>
      <c r="K605" s="178" t="s">
        <v>6</v>
      </c>
      <c r="L605" s="179"/>
      <c r="M605" s="182"/>
      <c r="N605" s="182"/>
      <c r="O605" s="180"/>
      <c r="P605" s="180">
        <f>O600</f>
        <v>100.53333333333335</v>
      </c>
      <c r="Q605" s="180">
        <f>(I605+P605)/2</f>
        <v>100.26666666666668</v>
      </c>
      <c r="R605" s="345" t="s">
        <v>31</v>
      </c>
      <c r="S605" s="453"/>
      <c r="T605" s="156"/>
    </row>
    <row r="606" spans="1:20" ht="60" customHeight="1" x14ac:dyDescent="0.35">
      <c r="A606" s="473"/>
      <c r="B606" s="459"/>
      <c r="C606" s="460" t="s">
        <v>28</v>
      </c>
      <c r="D606" s="160" t="s">
        <v>140</v>
      </c>
      <c r="E606" s="165"/>
      <c r="F606" s="165"/>
      <c r="G606" s="165"/>
      <c r="H606" s="163"/>
      <c r="I606" s="163"/>
      <c r="J606" s="266" t="s">
        <v>28</v>
      </c>
      <c r="K606" s="160" t="s">
        <v>137</v>
      </c>
      <c r="L606" s="165"/>
      <c r="M606" s="173"/>
      <c r="N606" s="173"/>
      <c r="O606" s="163"/>
      <c r="P606" s="188"/>
      <c r="Q606" s="167"/>
      <c r="R606" s="351"/>
      <c r="S606" s="453"/>
    </row>
    <row r="607" spans="1:20" ht="60" customHeight="1" x14ac:dyDescent="0.35">
      <c r="A607" s="473"/>
      <c r="B607" s="459"/>
      <c r="C607" s="462" t="s">
        <v>29</v>
      </c>
      <c r="D607" s="158" t="s">
        <v>141</v>
      </c>
      <c r="E607" s="165" t="s">
        <v>25</v>
      </c>
      <c r="F607" s="165">
        <v>100</v>
      </c>
      <c r="G607" s="165">
        <v>100</v>
      </c>
      <c r="H607" s="168">
        <f t="shared" si="94"/>
        <v>100</v>
      </c>
      <c r="I607" s="165"/>
      <c r="J607" s="172" t="s">
        <v>29</v>
      </c>
      <c r="K607" s="169" t="s">
        <v>90</v>
      </c>
      <c r="L607" s="165" t="s">
        <v>38</v>
      </c>
      <c r="M607" s="165">
        <v>86</v>
      </c>
      <c r="N607" s="165">
        <v>86</v>
      </c>
      <c r="O607" s="168">
        <f>(N607/M607)*100</f>
        <v>100</v>
      </c>
      <c r="P607" s="162"/>
      <c r="Q607" s="167"/>
      <c r="R607" s="352"/>
      <c r="S607" s="453"/>
    </row>
    <row r="608" spans="1:20" ht="45.75" customHeight="1" x14ac:dyDescent="0.35">
      <c r="A608" s="473"/>
      <c r="B608" s="459"/>
      <c r="C608" s="462" t="s">
        <v>30</v>
      </c>
      <c r="D608" s="158" t="s">
        <v>142</v>
      </c>
      <c r="E608" s="165" t="s">
        <v>25</v>
      </c>
      <c r="F608" s="165">
        <v>100</v>
      </c>
      <c r="G608" s="165">
        <v>100</v>
      </c>
      <c r="H608" s="168">
        <f t="shared" si="94"/>
        <v>100</v>
      </c>
      <c r="I608" s="165"/>
      <c r="J608" s="172"/>
      <c r="K608" s="169"/>
      <c r="L608" s="165"/>
      <c r="M608" s="173"/>
      <c r="N608" s="173"/>
      <c r="O608" s="168"/>
      <c r="P608" s="188"/>
      <c r="Q608" s="167"/>
      <c r="R608" s="352"/>
      <c r="S608" s="453"/>
    </row>
    <row r="609" spans="1:20" ht="51.75" customHeight="1" x14ac:dyDescent="0.35">
      <c r="A609" s="473"/>
      <c r="B609" s="459"/>
      <c r="C609" s="462" t="s">
        <v>52</v>
      </c>
      <c r="D609" s="158" t="s">
        <v>135</v>
      </c>
      <c r="E609" s="165" t="s">
        <v>25</v>
      </c>
      <c r="F609" s="165">
        <v>100</v>
      </c>
      <c r="G609" s="165">
        <v>100</v>
      </c>
      <c r="H609" s="168">
        <f t="shared" si="94"/>
        <v>100</v>
      </c>
      <c r="I609" s="165"/>
      <c r="J609" s="172"/>
      <c r="K609" s="169"/>
      <c r="L609" s="165"/>
      <c r="M609" s="173"/>
      <c r="N609" s="173"/>
      <c r="O609" s="168"/>
      <c r="P609" s="188"/>
      <c r="Q609" s="167"/>
      <c r="R609" s="352"/>
      <c r="S609" s="453"/>
    </row>
    <row r="610" spans="1:20" ht="60" customHeight="1" x14ac:dyDescent="0.35">
      <c r="A610" s="473"/>
      <c r="B610" s="459"/>
      <c r="C610" s="462" t="s">
        <v>53</v>
      </c>
      <c r="D610" s="158" t="s">
        <v>89</v>
      </c>
      <c r="E610" s="165" t="s">
        <v>25</v>
      </c>
      <c r="F610" s="165">
        <v>90</v>
      </c>
      <c r="G610" s="165">
        <v>90</v>
      </c>
      <c r="H610" s="168">
        <v>100</v>
      </c>
      <c r="I610" s="165"/>
      <c r="J610" s="172"/>
      <c r="K610" s="169"/>
      <c r="L610" s="165"/>
      <c r="M610" s="173"/>
      <c r="N610" s="173"/>
      <c r="O610" s="168"/>
      <c r="P610" s="188"/>
      <c r="Q610" s="167"/>
      <c r="R610" s="352"/>
      <c r="S610" s="453"/>
    </row>
    <row r="611" spans="1:20" ht="110.25" customHeight="1" x14ac:dyDescent="0.35">
      <c r="A611" s="473"/>
      <c r="B611" s="459"/>
      <c r="C611" s="462" t="s">
        <v>143</v>
      </c>
      <c r="D611" s="158" t="s">
        <v>136</v>
      </c>
      <c r="E611" s="165" t="s">
        <v>25</v>
      </c>
      <c r="F611" s="165">
        <v>100</v>
      </c>
      <c r="G611" s="165">
        <v>100</v>
      </c>
      <c r="H611" s="168">
        <f t="shared" si="94"/>
        <v>100</v>
      </c>
      <c r="I611" s="165"/>
      <c r="J611" s="172"/>
      <c r="K611" s="169"/>
      <c r="L611" s="165"/>
      <c r="M611" s="173"/>
      <c r="N611" s="173"/>
      <c r="O611" s="168"/>
      <c r="P611" s="188"/>
      <c r="Q611" s="167"/>
      <c r="R611" s="352"/>
      <c r="S611" s="453"/>
    </row>
    <row r="612" spans="1:20" s="184" customFormat="1" ht="40.5" customHeight="1" x14ac:dyDescent="0.35">
      <c r="A612" s="473"/>
      <c r="B612" s="459"/>
      <c r="C612" s="464"/>
      <c r="D612" s="178" t="s">
        <v>6</v>
      </c>
      <c r="E612" s="177"/>
      <c r="F612" s="179"/>
      <c r="G612" s="179"/>
      <c r="H612" s="180"/>
      <c r="I612" s="180">
        <f>(H607+H608+H609+H610+H611)/5</f>
        <v>100</v>
      </c>
      <c r="J612" s="181"/>
      <c r="K612" s="178" t="s">
        <v>6</v>
      </c>
      <c r="L612" s="179"/>
      <c r="M612" s="182"/>
      <c r="N612" s="182"/>
      <c r="O612" s="180"/>
      <c r="P612" s="180">
        <f>O607</f>
        <v>100</v>
      </c>
      <c r="Q612" s="180">
        <f>(I612+P612)/2</f>
        <v>100</v>
      </c>
      <c r="R612" s="345" t="s">
        <v>31</v>
      </c>
      <c r="S612" s="453"/>
      <c r="T612" s="156"/>
    </row>
    <row r="613" spans="1:20" ht="39.75" customHeight="1" x14ac:dyDescent="0.35">
      <c r="A613" s="473"/>
      <c r="B613" s="459"/>
      <c r="C613" s="460" t="s">
        <v>42</v>
      </c>
      <c r="D613" s="160" t="s">
        <v>91</v>
      </c>
      <c r="E613" s="165"/>
      <c r="F613" s="165"/>
      <c r="G613" s="165"/>
      <c r="H613" s="163"/>
      <c r="I613" s="163"/>
      <c r="J613" s="266" t="s">
        <v>42</v>
      </c>
      <c r="K613" s="160" t="s">
        <v>91</v>
      </c>
      <c r="L613" s="165"/>
      <c r="M613" s="173"/>
      <c r="N613" s="173"/>
      <c r="O613" s="163"/>
      <c r="P613" s="188"/>
      <c r="Q613" s="167"/>
      <c r="R613" s="351"/>
      <c r="S613" s="453"/>
    </row>
    <row r="614" spans="1:20" ht="60" customHeight="1" x14ac:dyDescent="0.35">
      <c r="A614" s="473"/>
      <c r="B614" s="459"/>
      <c r="C614" s="462" t="s">
        <v>43</v>
      </c>
      <c r="D614" s="158" t="s">
        <v>144</v>
      </c>
      <c r="E614" s="165" t="s">
        <v>25</v>
      </c>
      <c r="F614" s="165">
        <v>100</v>
      </c>
      <c r="G614" s="165">
        <v>100</v>
      </c>
      <c r="H614" s="168">
        <f t="shared" si="94"/>
        <v>100</v>
      </c>
      <c r="I614" s="165"/>
      <c r="J614" s="172" t="s">
        <v>43</v>
      </c>
      <c r="K614" s="169" t="s">
        <v>90</v>
      </c>
      <c r="L614" s="165" t="s">
        <v>38</v>
      </c>
      <c r="M614" s="165">
        <v>179</v>
      </c>
      <c r="N614" s="165">
        <v>179</v>
      </c>
      <c r="O614" s="168">
        <f>(N614/M614)*100</f>
        <v>100</v>
      </c>
      <c r="P614" s="188"/>
      <c r="Q614" s="167"/>
      <c r="R614" s="352"/>
      <c r="S614" s="453"/>
    </row>
    <row r="615" spans="1:20" ht="92.25" customHeight="1" x14ac:dyDescent="0.35">
      <c r="A615" s="473"/>
      <c r="B615" s="459"/>
      <c r="C615" s="462" t="s">
        <v>145</v>
      </c>
      <c r="D615" s="158" t="s">
        <v>146</v>
      </c>
      <c r="E615" s="165" t="s">
        <v>25</v>
      </c>
      <c r="F615" s="165">
        <v>90</v>
      </c>
      <c r="G615" s="165">
        <v>90</v>
      </c>
      <c r="H615" s="168">
        <f t="shared" si="94"/>
        <v>100</v>
      </c>
      <c r="I615" s="165"/>
      <c r="J615" s="172"/>
      <c r="K615" s="169"/>
      <c r="L615" s="165"/>
      <c r="M615" s="173"/>
      <c r="N615" s="173"/>
      <c r="O615" s="168"/>
      <c r="P615" s="188"/>
      <c r="Q615" s="167"/>
      <c r="R615" s="352"/>
      <c r="S615" s="453"/>
    </row>
    <row r="616" spans="1:20" s="184" customFormat="1" ht="40.5" customHeight="1" x14ac:dyDescent="0.35">
      <c r="A616" s="473"/>
      <c r="B616" s="459"/>
      <c r="C616" s="464"/>
      <c r="D616" s="178" t="s">
        <v>6</v>
      </c>
      <c r="E616" s="177"/>
      <c r="F616" s="179"/>
      <c r="G616" s="179"/>
      <c r="H616" s="180"/>
      <c r="I616" s="180">
        <f>(H614+H615)/2</f>
        <v>100</v>
      </c>
      <c r="J616" s="181"/>
      <c r="K616" s="178" t="s">
        <v>6</v>
      </c>
      <c r="L616" s="179"/>
      <c r="M616" s="182"/>
      <c r="N616" s="182"/>
      <c r="O616" s="180"/>
      <c r="P616" s="180">
        <f>O614</f>
        <v>100</v>
      </c>
      <c r="Q616" s="180">
        <f>(I616+P616)/2</f>
        <v>100</v>
      </c>
      <c r="R616" s="345" t="s">
        <v>31</v>
      </c>
      <c r="S616" s="453"/>
      <c r="T616" s="156"/>
    </row>
    <row r="617" spans="1:20" ht="46.5" customHeight="1" x14ac:dyDescent="0.35">
      <c r="A617" s="473"/>
      <c r="B617" s="459"/>
      <c r="C617" s="460" t="s">
        <v>172</v>
      </c>
      <c r="D617" s="160" t="s">
        <v>228</v>
      </c>
      <c r="E617" s="165"/>
      <c r="F617" s="165"/>
      <c r="G617" s="165"/>
      <c r="H617" s="163"/>
      <c r="I617" s="163"/>
      <c r="J617" s="266" t="s">
        <v>172</v>
      </c>
      <c r="K617" s="160" t="str">
        <f>D617</f>
        <v>Реализация дополнительных общеразвивающих программ</v>
      </c>
      <c r="L617" s="165"/>
      <c r="M617" s="173"/>
      <c r="N617" s="173"/>
      <c r="O617" s="163"/>
      <c r="P617" s="188"/>
      <c r="Q617" s="167"/>
      <c r="R617" s="351"/>
      <c r="S617" s="453"/>
    </row>
    <row r="618" spans="1:20" ht="49.5" customHeight="1" x14ac:dyDescent="0.35">
      <c r="A618" s="473"/>
      <c r="B618" s="459"/>
      <c r="C618" s="462" t="s">
        <v>173</v>
      </c>
      <c r="D618" s="158" t="s">
        <v>146</v>
      </c>
      <c r="E618" s="165" t="s">
        <v>25</v>
      </c>
      <c r="F618" s="165">
        <v>90</v>
      </c>
      <c r="G618" s="165">
        <v>90</v>
      </c>
      <c r="H618" s="168">
        <f t="shared" si="94"/>
        <v>100</v>
      </c>
      <c r="I618" s="165"/>
      <c r="J618" s="172" t="s">
        <v>173</v>
      </c>
      <c r="K618" s="169" t="s">
        <v>219</v>
      </c>
      <c r="L618" s="165" t="s">
        <v>397</v>
      </c>
      <c r="M618" s="165">
        <v>62174</v>
      </c>
      <c r="N618" s="165">
        <v>63746</v>
      </c>
      <c r="O618" s="168">
        <f>(N618/M618)*100</f>
        <v>102.52838807218451</v>
      </c>
      <c r="P618" s="188"/>
      <c r="Q618" s="167"/>
      <c r="R618" s="352"/>
      <c r="S618" s="453"/>
    </row>
    <row r="619" spans="1:20" s="184" customFormat="1" ht="40.5" customHeight="1" x14ac:dyDescent="0.35">
      <c r="A619" s="473"/>
      <c r="B619" s="459"/>
      <c r="C619" s="464"/>
      <c r="D619" s="178" t="s">
        <v>6</v>
      </c>
      <c r="E619" s="177"/>
      <c r="F619" s="179"/>
      <c r="G619" s="179"/>
      <c r="H619" s="180"/>
      <c r="I619" s="180">
        <f>H618</f>
        <v>100</v>
      </c>
      <c r="J619" s="181"/>
      <c r="K619" s="178" t="s">
        <v>6</v>
      </c>
      <c r="L619" s="179"/>
      <c r="M619" s="182"/>
      <c r="N619" s="182"/>
      <c r="O619" s="180"/>
      <c r="P619" s="180">
        <f>O618</f>
        <v>102.52838807218451</v>
      </c>
      <c r="Q619" s="180">
        <f>(I619+P619)/2</f>
        <v>101.26419403609225</v>
      </c>
      <c r="R619" s="345" t="s">
        <v>31</v>
      </c>
      <c r="S619" s="453"/>
      <c r="T619" s="156"/>
    </row>
    <row r="620" spans="1:20" ht="73.5" customHeight="1" x14ac:dyDescent="0.35">
      <c r="A620" s="473">
        <v>46</v>
      </c>
      <c r="B620" s="459" t="s">
        <v>154</v>
      </c>
      <c r="C620" s="460" t="s">
        <v>12</v>
      </c>
      <c r="D620" s="160" t="s">
        <v>132</v>
      </c>
      <c r="E620" s="164"/>
      <c r="F620" s="164"/>
      <c r="G620" s="164"/>
      <c r="H620" s="163"/>
      <c r="I620" s="163"/>
      <c r="J620" s="164" t="s">
        <v>12</v>
      </c>
      <c r="K620" s="160" t="s">
        <v>132</v>
      </c>
      <c r="L620" s="165"/>
      <c r="M620" s="165"/>
      <c r="N620" s="165"/>
      <c r="O620" s="163"/>
      <c r="P620" s="188"/>
      <c r="Q620" s="167"/>
      <c r="R620" s="351"/>
      <c r="S620" s="453" t="s">
        <v>31</v>
      </c>
    </row>
    <row r="621" spans="1:20" ht="69" customHeight="1" x14ac:dyDescent="0.35">
      <c r="A621" s="473"/>
      <c r="B621" s="459"/>
      <c r="C621" s="462" t="s">
        <v>7</v>
      </c>
      <c r="D621" s="158" t="s">
        <v>133</v>
      </c>
      <c r="E621" s="165" t="s">
        <v>25</v>
      </c>
      <c r="F621" s="165">
        <v>100</v>
      </c>
      <c r="G621" s="165">
        <v>100</v>
      </c>
      <c r="H621" s="168">
        <f>G621/F621*100</f>
        <v>100</v>
      </c>
      <c r="I621" s="165"/>
      <c r="J621" s="165" t="s">
        <v>7</v>
      </c>
      <c r="K621" s="169" t="s">
        <v>90</v>
      </c>
      <c r="L621" s="165" t="s">
        <v>38</v>
      </c>
      <c r="M621" s="165">
        <v>189</v>
      </c>
      <c r="N621" s="165">
        <v>189</v>
      </c>
      <c r="O621" s="168">
        <f>N621/M621*100</f>
        <v>100</v>
      </c>
      <c r="P621" s="188"/>
      <c r="Q621" s="167"/>
      <c r="R621" s="352"/>
      <c r="S621" s="453"/>
    </row>
    <row r="622" spans="1:20" ht="40.5" customHeight="1" x14ac:dyDescent="0.35">
      <c r="A622" s="473"/>
      <c r="B622" s="459"/>
      <c r="C622" s="462" t="s">
        <v>8</v>
      </c>
      <c r="D622" s="158" t="s">
        <v>134</v>
      </c>
      <c r="E622" s="165" t="s">
        <v>25</v>
      </c>
      <c r="F622" s="165">
        <v>100</v>
      </c>
      <c r="G622" s="165">
        <v>100</v>
      </c>
      <c r="H622" s="168">
        <f t="shared" ref="H622:H625" si="95">G622/F622*100</f>
        <v>100</v>
      </c>
      <c r="I622" s="165"/>
      <c r="J622" s="165"/>
      <c r="K622" s="189"/>
      <c r="L622" s="165"/>
      <c r="M622" s="171"/>
      <c r="N622" s="171"/>
      <c r="O622" s="168"/>
      <c r="P622" s="188"/>
      <c r="Q622" s="167"/>
      <c r="R622" s="352"/>
      <c r="S622" s="453"/>
    </row>
    <row r="623" spans="1:20" ht="57.75" customHeight="1" x14ac:dyDescent="0.35">
      <c r="A623" s="473"/>
      <c r="B623" s="459"/>
      <c r="C623" s="462" t="s">
        <v>9</v>
      </c>
      <c r="D623" s="158" t="s">
        <v>135</v>
      </c>
      <c r="E623" s="165" t="s">
        <v>25</v>
      </c>
      <c r="F623" s="165">
        <v>100</v>
      </c>
      <c r="G623" s="165">
        <v>100</v>
      </c>
      <c r="H623" s="168">
        <f t="shared" si="95"/>
        <v>100</v>
      </c>
      <c r="I623" s="165"/>
      <c r="J623" s="172"/>
      <c r="K623" s="169"/>
      <c r="L623" s="165"/>
      <c r="M623" s="173"/>
      <c r="N623" s="173"/>
      <c r="O623" s="168"/>
      <c r="P623" s="188"/>
      <c r="Q623" s="167"/>
      <c r="R623" s="352"/>
      <c r="S623" s="453"/>
    </row>
    <row r="624" spans="1:20" ht="84" customHeight="1" x14ac:dyDescent="0.35">
      <c r="A624" s="473"/>
      <c r="B624" s="459"/>
      <c r="C624" s="462" t="s">
        <v>10</v>
      </c>
      <c r="D624" s="158" t="s">
        <v>89</v>
      </c>
      <c r="E624" s="165" t="s">
        <v>25</v>
      </c>
      <c r="F624" s="165">
        <v>90</v>
      </c>
      <c r="G624" s="165">
        <v>90</v>
      </c>
      <c r="H624" s="168">
        <v>100</v>
      </c>
      <c r="I624" s="165"/>
      <c r="J624" s="172"/>
      <c r="K624" s="169"/>
      <c r="L624" s="165"/>
      <c r="M624" s="173"/>
      <c r="N624" s="173"/>
      <c r="O624" s="168"/>
      <c r="P624" s="188"/>
      <c r="Q624" s="167"/>
      <c r="R624" s="352"/>
      <c r="S624" s="453"/>
    </row>
    <row r="625" spans="1:20" ht="112.5" customHeight="1" x14ac:dyDescent="0.35">
      <c r="A625" s="473"/>
      <c r="B625" s="459"/>
      <c r="C625" s="462" t="s">
        <v>35</v>
      </c>
      <c r="D625" s="158" t="s">
        <v>136</v>
      </c>
      <c r="E625" s="165" t="s">
        <v>25</v>
      </c>
      <c r="F625" s="165">
        <v>100</v>
      </c>
      <c r="G625" s="165">
        <v>100</v>
      </c>
      <c r="H625" s="168">
        <f t="shared" si="95"/>
        <v>100</v>
      </c>
      <c r="I625" s="165"/>
      <c r="J625" s="172"/>
      <c r="K625" s="169"/>
      <c r="L625" s="165"/>
      <c r="M625" s="173"/>
      <c r="N625" s="173"/>
      <c r="O625" s="168"/>
      <c r="P625" s="188"/>
      <c r="Q625" s="167"/>
      <c r="R625" s="352"/>
      <c r="S625" s="453"/>
    </row>
    <row r="626" spans="1:20" s="184" customFormat="1" ht="40.5" customHeight="1" x14ac:dyDescent="0.35">
      <c r="A626" s="473"/>
      <c r="B626" s="459"/>
      <c r="C626" s="464"/>
      <c r="D626" s="178" t="s">
        <v>6</v>
      </c>
      <c r="E626" s="177"/>
      <c r="F626" s="179"/>
      <c r="G626" s="179"/>
      <c r="H626" s="180"/>
      <c r="I626" s="180">
        <f>(H621+H622+H623+H624+H625)/5</f>
        <v>100</v>
      </c>
      <c r="J626" s="181"/>
      <c r="K626" s="178" t="s">
        <v>6</v>
      </c>
      <c r="L626" s="179"/>
      <c r="M626" s="182"/>
      <c r="N626" s="182"/>
      <c r="O626" s="180"/>
      <c r="P626" s="180">
        <f>O621</f>
        <v>100</v>
      </c>
      <c r="Q626" s="180">
        <f>(I626+P626)/2</f>
        <v>100</v>
      </c>
      <c r="R626" s="345" t="s">
        <v>31</v>
      </c>
      <c r="S626" s="453"/>
      <c r="T626" s="156"/>
    </row>
    <row r="627" spans="1:20" ht="73.5" customHeight="1" x14ac:dyDescent="0.35">
      <c r="A627" s="473"/>
      <c r="B627" s="459"/>
      <c r="C627" s="460" t="s">
        <v>13</v>
      </c>
      <c r="D627" s="160" t="s">
        <v>137</v>
      </c>
      <c r="E627" s="165"/>
      <c r="F627" s="165"/>
      <c r="G627" s="165"/>
      <c r="H627" s="163"/>
      <c r="I627" s="163"/>
      <c r="J627" s="266" t="s">
        <v>13</v>
      </c>
      <c r="K627" s="160" t="s">
        <v>137</v>
      </c>
      <c r="L627" s="165"/>
      <c r="M627" s="173"/>
      <c r="N627" s="173"/>
      <c r="O627" s="163"/>
      <c r="P627" s="188"/>
      <c r="Q627" s="167"/>
      <c r="R627" s="351"/>
      <c r="S627" s="453"/>
    </row>
    <row r="628" spans="1:20" ht="73.5" customHeight="1" x14ac:dyDescent="0.35">
      <c r="A628" s="473"/>
      <c r="B628" s="459"/>
      <c r="C628" s="462" t="s">
        <v>14</v>
      </c>
      <c r="D628" s="158" t="s">
        <v>138</v>
      </c>
      <c r="E628" s="165" t="s">
        <v>25</v>
      </c>
      <c r="F628" s="165">
        <v>100</v>
      </c>
      <c r="G628" s="165">
        <v>100</v>
      </c>
      <c r="H628" s="168">
        <f>(G628/F628)*100</f>
        <v>100</v>
      </c>
      <c r="I628" s="165"/>
      <c r="J628" s="172" t="s">
        <v>14</v>
      </c>
      <c r="K628" s="169" t="s">
        <v>90</v>
      </c>
      <c r="L628" s="165" t="s">
        <v>38</v>
      </c>
      <c r="M628" s="165">
        <v>309</v>
      </c>
      <c r="N628" s="165">
        <v>312</v>
      </c>
      <c r="O628" s="168">
        <f>(N628/M628)*100</f>
        <v>100.97087378640776</v>
      </c>
      <c r="P628" s="162"/>
      <c r="Q628" s="167"/>
      <c r="R628" s="352"/>
      <c r="S628" s="453"/>
    </row>
    <row r="629" spans="1:20" ht="57" customHeight="1" x14ac:dyDescent="0.35">
      <c r="A629" s="473"/>
      <c r="B629" s="459"/>
      <c r="C629" s="462" t="s">
        <v>15</v>
      </c>
      <c r="D629" s="158" t="s">
        <v>139</v>
      </c>
      <c r="E629" s="165" t="s">
        <v>25</v>
      </c>
      <c r="F629" s="165">
        <v>100</v>
      </c>
      <c r="G629" s="165">
        <v>100</v>
      </c>
      <c r="H629" s="168">
        <f t="shared" ref="H629:H632" si="96">(G629/F629)*100</f>
        <v>100</v>
      </c>
      <c r="I629" s="165"/>
      <c r="J629" s="172"/>
      <c r="K629" s="169"/>
      <c r="L629" s="165"/>
      <c r="M629" s="173"/>
      <c r="N629" s="173"/>
      <c r="O629" s="168"/>
      <c r="P629" s="188"/>
      <c r="Q629" s="167"/>
      <c r="R629" s="352"/>
      <c r="S629" s="453"/>
    </row>
    <row r="630" spans="1:20" ht="59.25" customHeight="1" x14ac:dyDescent="0.35">
      <c r="A630" s="473"/>
      <c r="B630" s="459"/>
      <c r="C630" s="462" t="s">
        <v>39</v>
      </c>
      <c r="D630" s="158" t="s">
        <v>135</v>
      </c>
      <c r="E630" s="165" t="s">
        <v>25</v>
      </c>
      <c r="F630" s="165">
        <v>100</v>
      </c>
      <c r="G630" s="165">
        <v>100</v>
      </c>
      <c r="H630" s="168">
        <f t="shared" si="96"/>
        <v>100</v>
      </c>
      <c r="I630" s="165"/>
      <c r="J630" s="172"/>
      <c r="K630" s="169"/>
      <c r="L630" s="165"/>
      <c r="M630" s="173"/>
      <c r="N630" s="173"/>
      <c r="O630" s="168"/>
      <c r="P630" s="188"/>
      <c r="Q630" s="167"/>
      <c r="R630" s="352"/>
      <c r="S630" s="453"/>
    </row>
    <row r="631" spans="1:20" ht="73.5" customHeight="1" x14ac:dyDescent="0.35">
      <c r="A631" s="473"/>
      <c r="B631" s="459"/>
      <c r="C631" s="462" t="s">
        <v>45</v>
      </c>
      <c r="D631" s="158" t="s">
        <v>89</v>
      </c>
      <c r="E631" s="165" t="s">
        <v>25</v>
      </c>
      <c r="F631" s="165">
        <v>90</v>
      </c>
      <c r="G631" s="165">
        <v>90</v>
      </c>
      <c r="H631" s="168">
        <v>100</v>
      </c>
      <c r="I631" s="165"/>
      <c r="J631" s="172"/>
      <c r="K631" s="169"/>
      <c r="L631" s="165"/>
      <c r="M631" s="173"/>
      <c r="N631" s="173"/>
      <c r="O631" s="168"/>
      <c r="P631" s="188"/>
      <c r="Q631" s="167"/>
      <c r="R631" s="352"/>
      <c r="S631" s="453"/>
    </row>
    <row r="632" spans="1:20" ht="108.75" customHeight="1" x14ac:dyDescent="0.35">
      <c r="A632" s="473"/>
      <c r="B632" s="459"/>
      <c r="C632" s="462" t="s">
        <v>66</v>
      </c>
      <c r="D632" s="158" t="s">
        <v>136</v>
      </c>
      <c r="E632" s="165" t="s">
        <v>25</v>
      </c>
      <c r="F632" s="165">
        <v>100</v>
      </c>
      <c r="G632" s="165">
        <v>100</v>
      </c>
      <c r="H632" s="168">
        <f t="shared" si="96"/>
        <v>100</v>
      </c>
      <c r="I632" s="165"/>
      <c r="J632" s="172"/>
      <c r="K632" s="169"/>
      <c r="L632" s="165"/>
      <c r="M632" s="173"/>
      <c r="N632" s="173"/>
      <c r="O632" s="168"/>
      <c r="P632" s="188"/>
      <c r="Q632" s="167"/>
      <c r="R632" s="352"/>
      <c r="S632" s="453"/>
    </row>
    <row r="633" spans="1:20" s="184" customFormat="1" ht="40.5" customHeight="1" x14ac:dyDescent="0.35">
      <c r="A633" s="473"/>
      <c r="B633" s="459"/>
      <c r="C633" s="464"/>
      <c r="D633" s="178" t="s">
        <v>6</v>
      </c>
      <c r="E633" s="177"/>
      <c r="F633" s="179"/>
      <c r="G633" s="179"/>
      <c r="H633" s="180"/>
      <c r="I633" s="180">
        <f>(H628+H629+H630+H631+H632)/5</f>
        <v>100</v>
      </c>
      <c r="J633" s="181"/>
      <c r="K633" s="178" t="s">
        <v>6</v>
      </c>
      <c r="L633" s="179"/>
      <c r="M633" s="182"/>
      <c r="N633" s="182"/>
      <c r="O633" s="180"/>
      <c r="P633" s="180">
        <f>O628</f>
        <v>100.97087378640776</v>
      </c>
      <c r="Q633" s="180">
        <f>(I633+P633)/2</f>
        <v>100.48543689320388</v>
      </c>
      <c r="R633" s="345" t="s">
        <v>31</v>
      </c>
      <c r="S633" s="453"/>
      <c r="T633" s="156"/>
    </row>
    <row r="634" spans="1:20" ht="73.5" customHeight="1" x14ac:dyDescent="0.35">
      <c r="A634" s="473"/>
      <c r="B634" s="459"/>
      <c r="C634" s="460" t="s">
        <v>28</v>
      </c>
      <c r="D634" s="160" t="s">
        <v>140</v>
      </c>
      <c r="E634" s="165"/>
      <c r="F634" s="165"/>
      <c r="G634" s="165"/>
      <c r="H634" s="163"/>
      <c r="I634" s="163"/>
      <c r="J634" s="266" t="s">
        <v>28</v>
      </c>
      <c r="K634" s="160" t="str">
        <f>D634</f>
        <v>Реализация основных общеобразовательных программ среднего общего образования</v>
      </c>
      <c r="L634" s="165"/>
      <c r="M634" s="173"/>
      <c r="N634" s="173"/>
      <c r="O634" s="163"/>
      <c r="P634" s="188"/>
      <c r="Q634" s="167"/>
      <c r="R634" s="351"/>
      <c r="S634" s="453"/>
    </row>
    <row r="635" spans="1:20" ht="73.5" customHeight="1" x14ac:dyDescent="0.35">
      <c r="A635" s="473"/>
      <c r="B635" s="459"/>
      <c r="C635" s="462" t="s">
        <v>29</v>
      </c>
      <c r="D635" s="158" t="s">
        <v>141</v>
      </c>
      <c r="E635" s="165" t="s">
        <v>25</v>
      </c>
      <c r="F635" s="165">
        <v>100</v>
      </c>
      <c r="G635" s="165">
        <v>100</v>
      </c>
      <c r="H635" s="168">
        <f>(G635/F635)*100</f>
        <v>100</v>
      </c>
      <c r="I635" s="162"/>
      <c r="J635" s="172" t="s">
        <v>29</v>
      </c>
      <c r="K635" s="169" t="s">
        <v>90</v>
      </c>
      <c r="L635" s="165" t="s">
        <v>38</v>
      </c>
      <c r="M635" s="165">
        <v>116</v>
      </c>
      <c r="N635" s="165">
        <v>116</v>
      </c>
      <c r="O635" s="168">
        <f>(N635/M635)*100</f>
        <v>100</v>
      </c>
      <c r="P635" s="162"/>
      <c r="Q635" s="167"/>
      <c r="R635" s="352"/>
      <c r="S635" s="453"/>
    </row>
    <row r="636" spans="1:20" ht="51" customHeight="1" x14ac:dyDescent="0.35">
      <c r="A636" s="473"/>
      <c r="B636" s="459"/>
      <c r="C636" s="462" t="s">
        <v>30</v>
      </c>
      <c r="D636" s="158" t="s">
        <v>142</v>
      </c>
      <c r="E636" s="165" t="s">
        <v>25</v>
      </c>
      <c r="F636" s="165">
        <v>100</v>
      </c>
      <c r="G636" s="165">
        <v>100</v>
      </c>
      <c r="H636" s="168">
        <f t="shared" ref="H636:H639" si="97">(G636/F636)*100</f>
        <v>100</v>
      </c>
      <c r="I636" s="162"/>
      <c r="J636" s="172"/>
      <c r="K636" s="169"/>
      <c r="L636" s="165"/>
      <c r="M636" s="173"/>
      <c r="N636" s="173"/>
      <c r="O636" s="168"/>
      <c r="P636" s="188"/>
      <c r="Q636" s="167"/>
      <c r="R636" s="352"/>
      <c r="S636" s="453"/>
    </row>
    <row r="637" spans="1:20" ht="63" customHeight="1" x14ac:dyDescent="0.35">
      <c r="A637" s="473"/>
      <c r="B637" s="459"/>
      <c r="C637" s="462" t="s">
        <v>52</v>
      </c>
      <c r="D637" s="158" t="s">
        <v>135</v>
      </c>
      <c r="E637" s="165" t="s">
        <v>25</v>
      </c>
      <c r="F637" s="165">
        <v>100</v>
      </c>
      <c r="G637" s="165">
        <v>100</v>
      </c>
      <c r="H637" s="168">
        <f t="shared" si="97"/>
        <v>100</v>
      </c>
      <c r="I637" s="162"/>
      <c r="J637" s="172"/>
      <c r="K637" s="169"/>
      <c r="L637" s="165"/>
      <c r="M637" s="173"/>
      <c r="N637" s="173"/>
      <c r="O637" s="168"/>
      <c r="P637" s="188"/>
      <c r="Q637" s="167"/>
      <c r="R637" s="352"/>
      <c r="S637" s="453"/>
    </row>
    <row r="638" spans="1:20" ht="73.5" customHeight="1" x14ac:dyDescent="0.35">
      <c r="A638" s="473"/>
      <c r="B638" s="459"/>
      <c r="C638" s="462" t="s">
        <v>53</v>
      </c>
      <c r="D638" s="158" t="s">
        <v>89</v>
      </c>
      <c r="E638" s="165" t="s">
        <v>25</v>
      </c>
      <c r="F638" s="165">
        <v>90</v>
      </c>
      <c r="G638" s="165">
        <v>90</v>
      </c>
      <c r="H638" s="168">
        <v>100</v>
      </c>
      <c r="I638" s="162"/>
      <c r="J638" s="172"/>
      <c r="K638" s="169"/>
      <c r="L638" s="165"/>
      <c r="M638" s="173"/>
      <c r="N638" s="173"/>
      <c r="O638" s="168"/>
      <c r="P638" s="188"/>
      <c r="Q638" s="167"/>
      <c r="R638" s="352"/>
      <c r="S638" s="453"/>
    </row>
    <row r="639" spans="1:20" ht="116.25" customHeight="1" x14ac:dyDescent="0.35">
      <c r="A639" s="473"/>
      <c r="B639" s="459"/>
      <c r="C639" s="462" t="s">
        <v>143</v>
      </c>
      <c r="D639" s="158" t="s">
        <v>136</v>
      </c>
      <c r="E639" s="165" t="s">
        <v>25</v>
      </c>
      <c r="F639" s="165">
        <v>100</v>
      </c>
      <c r="G639" s="165">
        <v>100</v>
      </c>
      <c r="H639" s="168">
        <f t="shared" si="97"/>
        <v>100</v>
      </c>
      <c r="I639" s="162"/>
      <c r="J639" s="172"/>
      <c r="K639" s="169"/>
      <c r="L639" s="165"/>
      <c r="M639" s="173"/>
      <c r="N639" s="173"/>
      <c r="O639" s="168"/>
      <c r="P639" s="188"/>
      <c r="Q639" s="167"/>
      <c r="R639" s="352"/>
      <c r="S639" s="453"/>
    </row>
    <row r="640" spans="1:20" s="184" customFormat="1" ht="40.5" customHeight="1" x14ac:dyDescent="0.35">
      <c r="A640" s="473"/>
      <c r="B640" s="459"/>
      <c r="C640" s="464"/>
      <c r="D640" s="178" t="s">
        <v>6</v>
      </c>
      <c r="E640" s="177"/>
      <c r="F640" s="179"/>
      <c r="G640" s="179"/>
      <c r="H640" s="180"/>
      <c r="I640" s="180">
        <f>(H635+H636+H637+H638+H639)/5</f>
        <v>100</v>
      </c>
      <c r="J640" s="181"/>
      <c r="K640" s="178" t="s">
        <v>6</v>
      </c>
      <c r="L640" s="179"/>
      <c r="M640" s="182"/>
      <c r="N640" s="182"/>
      <c r="O640" s="180"/>
      <c r="P640" s="180">
        <f>O635</f>
        <v>100</v>
      </c>
      <c r="Q640" s="180">
        <f>(I640+P640)/2</f>
        <v>100</v>
      </c>
      <c r="R640" s="345" t="s">
        <v>31</v>
      </c>
      <c r="S640" s="453"/>
      <c r="T640" s="156"/>
    </row>
    <row r="641" spans="1:20" ht="51" customHeight="1" x14ac:dyDescent="0.35">
      <c r="A641" s="473"/>
      <c r="B641" s="459"/>
      <c r="C641" s="460" t="s">
        <v>42</v>
      </c>
      <c r="D641" s="160" t="s">
        <v>91</v>
      </c>
      <c r="E641" s="165"/>
      <c r="F641" s="165"/>
      <c r="G641" s="165"/>
      <c r="H641" s="163"/>
      <c r="I641" s="163"/>
      <c r="J641" s="266" t="s">
        <v>42</v>
      </c>
      <c r="K641" s="160" t="s">
        <v>91</v>
      </c>
      <c r="L641" s="165"/>
      <c r="M641" s="173"/>
      <c r="N641" s="173"/>
      <c r="O641" s="163"/>
      <c r="P641" s="188"/>
      <c r="Q641" s="167"/>
      <c r="R641" s="351"/>
      <c r="S641" s="453"/>
    </row>
    <row r="642" spans="1:20" ht="55.5" customHeight="1" x14ac:dyDescent="0.35">
      <c r="A642" s="473"/>
      <c r="B642" s="459"/>
      <c r="C642" s="462" t="s">
        <v>43</v>
      </c>
      <c r="D642" s="158" t="s">
        <v>144</v>
      </c>
      <c r="E642" s="165" t="s">
        <v>25</v>
      </c>
      <c r="F642" s="165">
        <v>100</v>
      </c>
      <c r="G642" s="165">
        <v>100</v>
      </c>
      <c r="H642" s="168">
        <f>(G642/F642)*100</f>
        <v>100</v>
      </c>
      <c r="I642" s="162"/>
      <c r="J642" s="172" t="s">
        <v>43</v>
      </c>
      <c r="K642" s="169" t="s">
        <v>90</v>
      </c>
      <c r="L642" s="165" t="s">
        <v>38</v>
      </c>
      <c r="M642" s="165">
        <v>170</v>
      </c>
      <c r="N642" s="165">
        <v>170</v>
      </c>
      <c r="O642" s="168">
        <f>(N642/M642)*100</f>
        <v>100</v>
      </c>
      <c r="P642" s="188"/>
      <c r="Q642" s="167"/>
      <c r="R642" s="352"/>
      <c r="S642" s="453"/>
    </row>
    <row r="643" spans="1:20" ht="73.5" customHeight="1" x14ac:dyDescent="0.35">
      <c r="A643" s="473"/>
      <c r="B643" s="459"/>
      <c r="C643" s="462" t="s">
        <v>145</v>
      </c>
      <c r="D643" s="158" t="s">
        <v>146</v>
      </c>
      <c r="E643" s="165" t="s">
        <v>25</v>
      </c>
      <c r="F643" s="165">
        <v>90</v>
      </c>
      <c r="G643" s="165">
        <v>90</v>
      </c>
      <c r="H643" s="168">
        <f>(G643/F643)*100</f>
        <v>100</v>
      </c>
      <c r="I643" s="165"/>
      <c r="J643" s="172"/>
      <c r="K643" s="169"/>
      <c r="L643" s="165"/>
      <c r="M643" s="173"/>
      <c r="N643" s="173"/>
      <c r="O643" s="168"/>
      <c r="P643" s="188"/>
      <c r="Q643" s="167"/>
      <c r="R643" s="352"/>
      <c r="S643" s="453"/>
    </row>
    <row r="644" spans="1:20" s="184" customFormat="1" ht="40.5" customHeight="1" x14ac:dyDescent="0.35">
      <c r="A644" s="473"/>
      <c r="B644" s="459"/>
      <c r="C644" s="464"/>
      <c r="D644" s="178" t="s">
        <v>6</v>
      </c>
      <c r="E644" s="177"/>
      <c r="F644" s="179"/>
      <c r="G644" s="179"/>
      <c r="H644" s="180"/>
      <c r="I644" s="180">
        <f>(H642+H643)/2</f>
        <v>100</v>
      </c>
      <c r="J644" s="181"/>
      <c r="K644" s="178" t="s">
        <v>6</v>
      </c>
      <c r="L644" s="179"/>
      <c r="M644" s="182"/>
      <c r="N644" s="182"/>
      <c r="O644" s="180"/>
      <c r="P644" s="180">
        <f>O642</f>
        <v>100</v>
      </c>
      <c r="Q644" s="180">
        <f>(I644+P644)/2</f>
        <v>100</v>
      </c>
      <c r="R644" s="345" t="s">
        <v>31</v>
      </c>
      <c r="S644" s="453"/>
      <c r="T644" s="156"/>
    </row>
    <row r="645" spans="1:20" ht="54" customHeight="1" x14ac:dyDescent="0.35">
      <c r="A645" s="473"/>
      <c r="B645" s="459"/>
      <c r="C645" s="460" t="s">
        <v>172</v>
      </c>
      <c r="D645" s="160" t="s">
        <v>228</v>
      </c>
      <c r="E645" s="165"/>
      <c r="F645" s="165"/>
      <c r="G645" s="165"/>
      <c r="H645" s="163"/>
      <c r="I645" s="163"/>
      <c r="J645" s="266" t="s">
        <v>172</v>
      </c>
      <c r="K645" s="160" t="str">
        <f>D645</f>
        <v>Реализация дополнительных общеразвивающих программ</v>
      </c>
      <c r="L645" s="165"/>
      <c r="M645" s="173"/>
      <c r="N645" s="173"/>
      <c r="O645" s="163"/>
      <c r="P645" s="188"/>
      <c r="Q645" s="167"/>
      <c r="R645" s="190"/>
      <c r="S645" s="453"/>
    </row>
    <row r="646" spans="1:20" ht="106.5" customHeight="1" x14ac:dyDescent="0.35">
      <c r="A646" s="473"/>
      <c r="B646" s="459"/>
      <c r="C646" s="462" t="s">
        <v>173</v>
      </c>
      <c r="D646" s="158" t="s">
        <v>146</v>
      </c>
      <c r="E646" s="165" t="s">
        <v>25</v>
      </c>
      <c r="F646" s="165">
        <v>90</v>
      </c>
      <c r="G646" s="165">
        <v>90</v>
      </c>
      <c r="H646" s="168">
        <f>(G646/F646)*100</f>
        <v>100</v>
      </c>
      <c r="I646" s="165"/>
      <c r="J646" s="172" t="s">
        <v>173</v>
      </c>
      <c r="K646" s="169" t="s">
        <v>219</v>
      </c>
      <c r="L646" s="165" t="s">
        <v>399</v>
      </c>
      <c r="M646" s="165">
        <v>46511</v>
      </c>
      <c r="N646" s="165">
        <v>48675</v>
      </c>
      <c r="O646" s="168">
        <f>(N646/M646)*100</f>
        <v>104.65266281094794</v>
      </c>
      <c r="P646" s="188"/>
      <c r="Q646" s="167"/>
      <c r="R646" s="352"/>
      <c r="S646" s="453"/>
    </row>
    <row r="647" spans="1:20" s="184" customFormat="1" ht="54" customHeight="1" x14ac:dyDescent="0.35">
      <c r="A647" s="473"/>
      <c r="B647" s="459"/>
      <c r="C647" s="464"/>
      <c r="D647" s="178" t="s">
        <v>6</v>
      </c>
      <c r="E647" s="177"/>
      <c r="F647" s="179"/>
      <c r="G647" s="179"/>
      <c r="H647" s="180"/>
      <c r="I647" s="180">
        <f>H646</f>
        <v>100</v>
      </c>
      <c r="J647" s="181"/>
      <c r="K647" s="178" t="s">
        <v>6</v>
      </c>
      <c r="L647" s="179"/>
      <c r="M647" s="182"/>
      <c r="N647" s="182"/>
      <c r="O647" s="180"/>
      <c r="P647" s="180">
        <f>O646</f>
        <v>104.65266281094794</v>
      </c>
      <c r="Q647" s="180">
        <f>(I647+P647)/2</f>
        <v>102.32633140547398</v>
      </c>
      <c r="R647" s="345" t="s">
        <v>31</v>
      </c>
      <c r="S647" s="453"/>
      <c r="T647" s="156"/>
    </row>
    <row r="648" spans="1:20" ht="88.5" customHeight="1" x14ac:dyDescent="0.35">
      <c r="A648" s="473"/>
      <c r="B648" s="459"/>
      <c r="C648" s="460" t="s">
        <v>178</v>
      </c>
      <c r="D648" s="160" t="s">
        <v>600</v>
      </c>
      <c r="E648" s="165"/>
      <c r="F648" s="165"/>
      <c r="G648" s="165"/>
      <c r="H648" s="163"/>
      <c r="I648" s="163"/>
      <c r="J648" s="266" t="s">
        <v>178</v>
      </c>
      <c r="K648" s="160" t="str">
        <f>D648</f>
        <v xml:space="preserve">Организаций проведения общественно-значимых мероприятий в сфере образования, науки и молодежной политики </v>
      </c>
      <c r="L648" s="165"/>
      <c r="M648" s="165"/>
      <c r="N648" s="163"/>
      <c r="O648" s="163"/>
      <c r="P648" s="188"/>
      <c r="Q648" s="167"/>
      <c r="R648" s="352"/>
      <c r="S648" s="453"/>
    </row>
    <row r="649" spans="1:20" ht="108" customHeight="1" x14ac:dyDescent="0.35">
      <c r="A649" s="473"/>
      <c r="B649" s="459"/>
      <c r="C649" s="462" t="s">
        <v>179</v>
      </c>
      <c r="D649" s="158" t="s">
        <v>601</v>
      </c>
      <c r="E649" s="165" t="s">
        <v>25</v>
      </c>
      <c r="F649" s="165">
        <v>90</v>
      </c>
      <c r="G649" s="165">
        <v>90</v>
      </c>
      <c r="H649" s="168">
        <f>(G649/F649)*100</f>
        <v>100</v>
      </c>
      <c r="I649" s="165"/>
      <c r="J649" s="172" t="s">
        <v>179</v>
      </c>
      <c r="K649" s="169" t="s">
        <v>386</v>
      </c>
      <c r="L649" s="165" t="s">
        <v>288</v>
      </c>
      <c r="M649" s="165">
        <v>3</v>
      </c>
      <c r="N649" s="165">
        <v>3</v>
      </c>
      <c r="O649" s="168">
        <f>(N649/M649)*100</f>
        <v>100</v>
      </c>
      <c r="P649" s="188"/>
      <c r="Q649" s="167"/>
      <c r="R649" s="352"/>
      <c r="S649" s="453"/>
    </row>
    <row r="650" spans="1:20" ht="49.5" customHeight="1" x14ac:dyDescent="0.35">
      <c r="A650" s="473"/>
      <c r="B650" s="459"/>
      <c r="C650" s="462"/>
      <c r="D650" s="158"/>
      <c r="E650" s="165"/>
      <c r="F650" s="165"/>
      <c r="G650" s="165"/>
      <c r="H650" s="168"/>
      <c r="I650" s="165"/>
      <c r="J650" s="172" t="s">
        <v>180</v>
      </c>
      <c r="K650" s="169" t="s">
        <v>460</v>
      </c>
      <c r="L650" s="165" t="s">
        <v>288</v>
      </c>
      <c r="M650" s="165">
        <v>3</v>
      </c>
      <c r="N650" s="165">
        <v>3</v>
      </c>
      <c r="O650" s="168">
        <f>(N650/M650)*100</f>
        <v>100</v>
      </c>
      <c r="P650" s="188"/>
      <c r="Q650" s="167"/>
      <c r="R650" s="352"/>
      <c r="S650" s="453"/>
    </row>
    <row r="651" spans="1:20" s="184" customFormat="1" ht="42" customHeight="1" x14ac:dyDescent="0.35">
      <c r="A651" s="473"/>
      <c r="B651" s="459"/>
      <c r="C651" s="464"/>
      <c r="D651" s="178" t="s">
        <v>6</v>
      </c>
      <c r="E651" s="177"/>
      <c r="F651" s="179"/>
      <c r="G651" s="179"/>
      <c r="H651" s="180"/>
      <c r="I651" s="180">
        <f>H649</f>
        <v>100</v>
      </c>
      <c r="J651" s="181"/>
      <c r="K651" s="178" t="s">
        <v>6</v>
      </c>
      <c r="L651" s="179"/>
      <c r="M651" s="182"/>
      <c r="N651" s="182"/>
      <c r="O651" s="180"/>
      <c r="P651" s="180">
        <f>(O649+O650)/2</f>
        <v>100</v>
      </c>
      <c r="Q651" s="180">
        <f>(I651+P651)/2</f>
        <v>100</v>
      </c>
      <c r="R651" s="364" t="s">
        <v>31</v>
      </c>
      <c r="S651" s="453"/>
      <c r="T651" s="156"/>
    </row>
    <row r="652" spans="1:20" ht="59.25" customHeight="1" x14ac:dyDescent="0.35">
      <c r="A652" s="473">
        <v>47</v>
      </c>
      <c r="B652" s="459" t="s">
        <v>155</v>
      </c>
      <c r="C652" s="460" t="s">
        <v>12</v>
      </c>
      <c r="D652" s="160" t="s">
        <v>132</v>
      </c>
      <c r="E652" s="164"/>
      <c r="F652" s="164"/>
      <c r="G652" s="164"/>
      <c r="H652" s="163"/>
      <c r="I652" s="163"/>
      <c r="J652" s="164" t="s">
        <v>12</v>
      </c>
      <c r="K652" s="160" t="s">
        <v>132</v>
      </c>
      <c r="L652" s="165"/>
      <c r="M652" s="165"/>
      <c r="N652" s="165"/>
      <c r="O652" s="163"/>
      <c r="P652" s="188"/>
      <c r="Q652" s="167"/>
      <c r="R652" s="351"/>
      <c r="S652" s="453" t="s">
        <v>459</v>
      </c>
    </row>
    <row r="653" spans="1:20" ht="55.5" customHeight="1" x14ac:dyDescent="0.35">
      <c r="A653" s="473"/>
      <c r="B653" s="459"/>
      <c r="C653" s="462" t="s">
        <v>7</v>
      </c>
      <c r="D653" s="158" t="s">
        <v>133</v>
      </c>
      <c r="E653" s="165" t="s">
        <v>25</v>
      </c>
      <c r="F653" s="165">
        <v>100</v>
      </c>
      <c r="G653" s="165">
        <v>100</v>
      </c>
      <c r="H653" s="168">
        <f>(G653/F653)*100</f>
        <v>100</v>
      </c>
      <c r="I653" s="165"/>
      <c r="J653" s="165" t="s">
        <v>7</v>
      </c>
      <c r="K653" s="169" t="s">
        <v>90</v>
      </c>
      <c r="L653" s="165" t="s">
        <v>38</v>
      </c>
      <c r="M653" s="165">
        <v>208</v>
      </c>
      <c r="N653" s="165">
        <v>209</v>
      </c>
      <c r="O653" s="168">
        <f>(N653/M653)*100</f>
        <v>100.48076923076923</v>
      </c>
      <c r="P653" s="188"/>
      <c r="Q653" s="167"/>
      <c r="R653" s="352"/>
      <c r="S653" s="453"/>
    </row>
    <row r="654" spans="1:20" ht="45" customHeight="1" x14ac:dyDescent="0.35">
      <c r="A654" s="473"/>
      <c r="B654" s="459"/>
      <c r="C654" s="462" t="s">
        <v>8</v>
      </c>
      <c r="D654" s="158" t="s">
        <v>134</v>
      </c>
      <c r="E654" s="165" t="s">
        <v>25</v>
      </c>
      <c r="F654" s="165">
        <v>100</v>
      </c>
      <c r="G654" s="165">
        <v>100</v>
      </c>
      <c r="H654" s="168">
        <f t="shared" ref="H654:H678" si="98">(G654/F654)*100</f>
        <v>100</v>
      </c>
      <c r="I654" s="165"/>
      <c r="J654" s="165"/>
      <c r="K654" s="189"/>
      <c r="L654" s="165"/>
      <c r="M654" s="171"/>
      <c r="N654" s="171"/>
      <c r="O654" s="168"/>
      <c r="P654" s="188"/>
      <c r="Q654" s="167"/>
      <c r="R654" s="352"/>
      <c r="S654" s="453"/>
    </row>
    <row r="655" spans="1:20" ht="43.5" customHeight="1" x14ac:dyDescent="0.35">
      <c r="A655" s="473"/>
      <c r="B655" s="459"/>
      <c r="C655" s="462" t="s">
        <v>9</v>
      </c>
      <c r="D655" s="158" t="s">
        <v>135</v>
      </c>
      <c r="E655" s="165" t="s">
        <v>25</v>
      </c>
      <c r="F655" s="165">
        <v>100</v>
      </c>
      <c r="G655" s="165">
        <v>100</v>
      </c>
      <c r="H655" s="168">
        <f t="shared" si="98"/>
        <v>100</v>
      </c>
      <c r="I655" s="165"/>
      <c r="J655" s="172"/>
      <c r="K655" s="169"/>
      <c r="L655" s="165"/>
      <c r="M655" s="173"/>
      <c r="N655" s="173"/>
      <c r="O655" s="168"/>
      <c r="P655" s="188"/>
      <c r="Q655" s="167"/>
      <c r="R655" s="352"/>
      <c r="S655" s="453"/>
    </row>
    <row r="656" spans="1:20" ht="55.5" customHeight="1" x14ac:dyDescent="0.35">
      <c r="A656" s="473"/>
      <c r="B656" s="459"/>
      <c r="C656" s="462" t="s">
        <v>10</v>
      </c>
      <c r="D656" s="158" t="s">
        <v>89</v>
      </c>
      <c r="E656" s="165" t="s">
        <v>25</v>
      </c>
      <c r="F656" s="165">
        <v>90</v>
      </c>
      <c r="G656" s="165">
        <v>90</v>
      </c>
      <c r="H656" s="168">
        <v>100</v>
      </c>
      <c r="I656" s="165"/>
      <c r="J656" s="172"/>
      <c r="K656" s="169"/>
      <c r="L656" s="165"/>
      <c r="M656" s="173"/>
      <c r="N656" s="173"/>
      <c r="O656" s="168"/>
      <c r="P656" s="188"/>
      <c r="Q656" s="167"/>
      <c r="R656" s="352"/>
      <c r="S656" s="453"/>
    </row>
    <row r="657" spans="1:20" ht="107.25" customHeight="1" x14ac:dyDescent="0.35">
      <c r="A657" s="473"/>
      <c r="B657" s="459"/>
      <c r="C657" s="462" t="s">
        <v>35</v>
      </c>
      <c r="D657" s="158" t="s">
        <v>136</v>
      </c>
      <c r="E657" s="165" t="s">
        <v>25</v>
      </c>
      <c r="F657" s="165">
        <v>100</v>
      </c>
      <c r="G657" s="165">
        <v>100</v>
      </c>
      <c r="H657" s="168">
        <f t="shared" si="98"/>
        <v>100</v>
      </c>
      <c r="I657" s="165"/>
      <c r="J657" s="172"/>
      <c r="K657" s="169"/>
      <c r="L657" s="165"/>
      <c r="M657" s="173"/>
      <c r="N657" s="173"/>
      <c r="O657" s="168"/>
      <c r="P657" s="188"/>
      <c r="Q657" s="167"/>
      <c r="R657" s="352"/>
      <c r="S657" s="453"/>
    </row>
    <row r="658" spans="1:20" s="184" customFormat="1" ht="40.5" customHeight="1" x14ac:dyDescent="0.35">
      <c r="A658" s="473"/>
      <c r="B658" s="459"/>
      <c r="C658" s="464"/>
      <c r="D658" s="178" t="s">
        <v>6</v>
      </c>
      <c r="E658" s="177"/>
      <c r="F658" s="179"/>
      <c r="G658" s="179"/>
      <c r="H658" s="180"/>
      <c r="I658" s="180">
        <f>(H653+H654+H655+H656+H657)/5</f>
        <v>100</v>
      </c>
      <c r="J658" s="181"/>
      <c r="K658" s="178" t="s">
        <v>6</v>
      </c>
      <c r="L658" s="179"/>
      <c r="M658" s="182"/>
      <c r="N658" s="182"/>
      <c r="O658" s="180"/>
      <c r="P658" s="180">
        <f>O653</f>
        <v>100.48076923076923</v>
      </c>
      <c r="Q658" s="180">
        <f>(I658+P658)/2</f>
        <v>100.24038461538461</v>
      </c>
      <c r="R658" s="345" t="s">
        <v>31</v>
      </c>
      <c r="S658" s="453"/>
      <c r="T658" s="156"/>
    </row>
    <row r="659" spans="1:20" ht="69" customHeight="1" x14ac:dyDescent="0.35">
      <c r="A659" s="473"/>
      <c r="B659" s="459"/>
      <c r="C659" s="460" t="s">
        <v>13</v>
      </c>
      <c r="D659" s="160" t="s">
        <v>137</v>
      </c>
      <c r="E659" s="165"/>
      <c r="F659" s="165"/>
      <c r="G659" s="165"/>
      <c r="H659" s="163"/>
      <c r="I659" s="163"/>
      <c r="J659" s="266" t="s">
        <v>13</v>
      </c>
      <c r="K659" s="160" t="s">
        <v>137</v>
      </c>
      <c r="L659" s="165"/>
      <c r="M659" s="173"/>
      <c r="N659" s="173"/>
      <c r="O659" s="163"/>
      <c r="P659" s="188"/>
      <c r="Q659" s="167"/>
      <c r="R659" s="351"/>
      <c r="S659" s="453"/>
    </row>
    <row r="660" spans="1:20" ht="69" customHeight="1" x14ac:dyDescent="0.35">
      <c r="A660" s="473"/>
      <c r="B660" s="459"/>
      <c r="C660" s="462" t="s">
        <v>14</v>
      </c>
      <c r="D660" s="158" t="s">
        <v>138</v>
      </c>
      <c r="E660" s="165" t="s">
        <v>25</v>
      </c>
      <c r="F660" s="165">
        <v>100</v>
      </c>
      <c r="G660" s="165">
        <v>100</v>
      </c>
      <c r="H660" s="168">
        <f t="shared" si="98"/>
        <v>100</v>
      </c>
      <c r="I660" s="165"/>
      <c r="J660" s="172" t="s">
        <v>14</v>
      </c>
      <c r="K660" s="169" t="s">
        <v>90</v>
      </c>
      <c r="L660" s="165" t="s">
        <v>38</v>
      </c>
      <c r="M660" s="165">
        <v>264</v>
      </c>
      <c r="N660" s="165">
        <v>258</v>
      </c>
      <c r="O660" s="168">
        <f>(N660/M660)*100</f>
        <v>97.727272727272734</v>
      </c>
      <c r="P660" s="162"/>
      <c r="Q660" s="167"/>
      <c r="R660" s="352"/>
      <c r="S660" s="453"/>
    </row>
    <row r="661" spans="1:20" ht="36.75" customHeight="1" x14ac:dyDescent="0.35">
      <c r="A661" s="473"/>
      <c r="B661" s="459"/>
      <c r="C661" s="462" t="s">
        <v>15</v>
      </c>
      <c r="D661" s="158" t="s">
        <v>139</v>
      </c>
      <c r="E661" s="165" t="s">
        <v>25</v>
      </c>
      <c r="F661" s="165">
        <v>100</v>
      </c>
      <c r="G661" s="165">
        <v>100</v>
      </c>
      <c r="H661" s="168">
        <f t="shared" si="98"/>
        <v>100</v>
      </c>
      <c r="I661" s="165"/>
      <c r="J661" s="172"/>
      <c r="K661" s="169"/>
      <c r="L661" s="165"/>
      <c r="M661" s="173"/>
      <c r="N661" s="173"/>
      <c r="O661" s="168"/>
      <c r="P661" s="188"/>
      <c r="Q661" s="167"/>
      <c r="R661" s="352"/>
      <c r="S661" s="453"/>
    </row>
    <row r="662" spans="1:20" ht="36" customHeight="1" x14ac:dyDescent="0.35">
      <c r="A662" s="473"/>
      <c r="B662" s="459"/>
      <c r="C662" s="462" t="s">
        <v>39</v>
      </c>
      <c r="D662" s="158" t="s">
        <v>135</v>
      </c>
      <c r="E662" s="165" t="s">
        <v>25</v>
      </c>
      <c r="F662" s="165">
        <v>100</v>
      </c>
      <c r="G662" s="165">
        <v>100</v>
      </c>
      <c r="H662" s="168">
        <f t="shared" si="98"/>
        <v>100</v>
      </c>
      <c r="I662" s="165"/>
      <c r="J662" s="172"/>
      <c r="K662" s="169"/>
      <c r="L662" s="165"/>
      <c r="M662" s="173"/>
      <c r="N662" s="173"/>
      <c r="O662" s="168"/>
      <c r="P662" s="188"/>
      <c r="Q662" s="167"/>
      <c r="R662" s="352"/>
      <c r="S662" s="453"/>
    </row>
    <row r="663" spans="1:20" ht="69.75" x14ac:dyDescent="0.35">
      <c r="A663" s="473"/>
      <c r="B663" s="459"/>
      <c r="C663" s="462" t="s">
        <v>45</v>
      </c>
      <c r="D663" s="158" t="s">
        <v>89</v>
      </c>
      <c r="E663" s="165" t="s">
        <v>25</v>
      </c>
      <c r="F663" s="165">
        <v>90</v>
      </c>
      <c r="G663" s="165">
        <v>90</v>
      </c>
      <c r="H663" s="168">
        <v>100</v>
      </c>
      <c r="I663" s="165"/>
      <c r="J663" s="172"/>
      <c r="K663" s="169"/>
      <c r="L663" s="165"/>
      <c r="M663" s="173"/>
      <c r="N663" s="173"/>
      <c r="O663" s="168"/>
      <c r="P663" s="188"/>
      <c r="Q663" s="167"/>
      <c r="R663" s="352"/>
      <c r="S663" s="453"/>
    </row>
    <row r="664" spans="1:20" ht="116.25" x14ac:dyDescent="0.35">
      <c r="A664" s="473"/>
      <c r="B664" s="459"/>
      <c r="C664" s="462" t="s">
        <v>66</v>
      </c>
      <c r="D664" s="158" t="s">
        <v>136</v>
      </c>
      <c r="E664" s="165" t="s">
        <v>25</v>
      </c>
      <c r="F664" s="165">
        <v>100</v>
      </c>
      <c r="G664" s="165">
        <v>100</v>
      </c>
      <c r="H664" s="168">
        <f t="shared" si="98"/>
        <v>100</v>
      </c>
      <c r="I664" s="165"/>
      <c r="J664" s="172"/>
      <c r="K664" s="169"/>
      <c r="L664" s="165"/>
      <c r="M664" s="173"/>
      <c r="N664" s="173"/>
      <c r="O664" s="168"/>
      <c r="P664" s="188"/>
      <c r="Q664" s="167"/>
      <c r="R664" s="352"/>
      <c r="S664" s="453"/>
    </row>
    <row r="665" spans="1:20" s="184" customFormat="1" ht="40.5" customHeight="1" x14ac:dyDescent="0.35">
      <c r="A665" s="473"/>
      <c r="B665" s="459"/>
      <c r="C665" s="464"/>
      <c r="D665" s="178" t="s">
        <v>6</v>
      </c>
      <c r="E665" s="177"/>
      <c r="F665" s="179"/>
      <c r="G665" s="179"/>
      <c r="H665" s="180"/>
      <c r="I665" s="180">
        <f>(H660+H661+H662+H663+H664)/5</f>
        <v>100</v>
      </c>
      <c r="J665" s="181"/>
      <c r="K665" s="178" t="s">
        <v>6</v>
      </c>
      <c r="L665" s="179"/>
      <c r="M665" s="182"/>
      <c r="N665" s="182"/>
      <c r="O665" s="180"/>
      <c r="P665" s="180">
        <f>O660</f>
        <v>97.727272727272734</v>
      </c>
      <c r="Q665" s="180">
        <f>(I665+P665)/2</f>
        <v>98.863636363636374</v>
      </c>
      <c r="R665" s="345" t="s">
        <v>459</v>
      </c>
      <c r="S665" s="453"/>
      <c r="T665" s="156"/>
    </row>
    <row r="666" spans="1:20" ht="54" customHeight="1" x14ac:dyDescent="0.35">
      <c r="A666" s="473"/>
      <c r="B666" s="459"/>
      <c r="C666" s="460" t="s">
        <v>28</v>
      </c>
      <c r="D666" s="160" t="s">
        <v>140</v>
      </c>
      <c r="E666" s="165"/>
      <c r="F666" s="165"/>
      <c r="G666" s="165"/>
      <c r="H666" s="163"/>
      <c r="I666" s="163"/>
      <c r="J666" s="266" t="s">
        <v>28</v>
      </c>
      <c r="K666" s="160" t="str">
        <f>D666</f>
        <v>Реализация основных общеобразовательных программ среднего общего образования</v>
      </c>
      <c r="L666" s="165"/>
      <c r="M666" s="173"/>
      <c r="N666" s="173"/>
      <c r="O666" s="163"/>
      <c r="P666" s="188"/>
      <c r="Q666" s="167"/>
      <c r="R666" s="351"/>
      <c r="S666" s="453"/>
    </row>
    <row r="667" spans="1:20" ht="53.25" customHeight="1" x14ac:dyDescent="0.35">
      <c r="A667" s="473"/>
      <c r="B667" s="459"/>
      <c r="C667" s="462" t="s">
        <v>29</v>
      </c>
      <c r="D667" s="158" t="s">
        <v>141</v>
      </c>
      <c r="E667" s="165" t="s">
        <v>25</v>
      </c>
      <c r="F667" s="165">
        <v>100</v>
      </c>
      <c r="G667" s="165">
        <v>100</v>
      </c>
      <c r="H667" s="168">
        <f t="shared" si="98"/>
        <v>100</v>
      </c>
      <c r="I667" s="165"/>
      <c r="J667" s="172" t="s">
        <v>29</v>
      </c>
      <c r="K667" s="169" t="s">
        <v>90</v>
      </c>
      <c r="L667" s="165" t="s">
        <v>38</v>
      </c>
      <c r="M667" s="165">
        <v>33</v>
      </c>
      <c r="N667" s="165">
        <v>32</v>
      </c>
      <c r="O667" s="168">
        <f>(N667/M667)*100</f>
        <v>96.969696969696969</v>
      </c>
      <c r="P667" s="162"/>
      <c r="Q667" s="167"/>
      <c r="R667" s="352"/>
      <c r="S667" s="453"/>
    </row>
    <row r="668" spans="1:20" ht="45" customHeight="1" x14ac:dyDescent="0.35">
      <c r="A668" s="473"/>
      <c r="B668" s="459"/>
      <c r="C668" s="462" t="s">
        <v>30</v>
      </c>
      <c r="D668" s="158" t="s">
        <v>142</v>
      </c>
      <c r="E668" s="165" t="s">
        <v>25</v>
      </c>
      <c r="F668" s="165">
        <v>100</v>
      </c>
      <c r="G668" s="165">
        <v>100</v>
      </c>
      <c r="H668" s="168">
        <f t="shared" si="98"/>
        <v>100</v>
      </c>
      <c r="I668" s="165"/>
      <c r="J668" s="172"/>
      <c r="K668" s="169"/>
      <c r="L668" s="165"/>
      <c r="M668" s="173"/>
      <c r="N668" s="173"/>
      <c r="O668" s="168"/>
      <c r="P668" s="188"/>
      <c r="Q668" s="167"/>
      <c r="R668" s="352"/>
      <c r="S668" s="453"/>
    </row>
    <row r="669" spans="1:20" ht="37.5" customHeight="1" x14ac:dyDescent="0.35">
      <c r="A669" s="473"/>
      <c r="B669" s="459"/>
      <c r="C669" s="462" t="s">
        <v>52</v>
      </c>
      <c r="D669" s="158" t="s">
        <v>135</v>
      </c>
      <c r="E669" s="165" t="s">
        <v>25</v>
      </c>
      <c r="F669" s="165">
        <v>100</v>
      </c>
      <c r="G669" s="165">
        <v>100</v>
      </c>
      <c r="H669" s="168">
        <f t="shared" si="98"/>
        <v>100</v>
      </c>
      <c r="I669" s="165"/>
      <c r="J669" s="172"/>
      <c r="K669" s="169"/>
      <c r="L669" s="165"/>
      <c r="M669" s="173"/>
      <c r="N669" s="173"/>
      <c r="O669" s="168"/>
      <c r="P669" s="188"/>
      <c r="Q669" s="167"/>
      <c r="R669" s="352"/>
      <c r="S669" s="453"/>
    </row>
    <row r="670" spans="1:20" ht="69.75" x14ac:dyDescent="0.35">
      <c r="A670" s="473"/>
      <c r="B670" s="459"/>
      <c r="C670" s="462" t="s">
        <v>53</v>
      </c>
      <c r="D670" s="158" t="s">
        <v>89</v>
      </c>
      <c r="E670" s="165" t="s">
        <v>25</v>
      </c>
      <c r="F670" s="165">
        <v>90</v>
      </c>
      <c r="G670" s="165">
        <v>90</v>
      </c>
      <c r="H670" s="168">
        <v>100</v>
      </c>
      <c r="I670" s="165"/>
      <c r="J670" s="172"/>
      <c r="K670" s="169"/>
      <c r="L670" s="165"/>
      <c r="M670" s="173"/>
      <c r="N670" s="173"/>
      <c r="O670" s="168"/>
      <c r="P670" s="188"/>
      <c r="Q670" s="167"/>
      <c r="R670" s="352"/>
      <c r="S670" s="453"/>
    </row>
    <row r="671" spans="1:20" ht="108.75" customHeight="1" x14ac:dyDescent="0.35">
      <c r="A671" s="473"/>
      <c r="B671" s="459"/>
      <c r="C671" s="462" t="s">
        <v>143</v>
      </c>
      <c r="D671" s="158" t="s">
        <v>136</v>
      </c>
      <c r="E671" s="165" t="s">
        <v>25</v>
      </c>
      <c r="F671" s="165">
        <v>100</v>
      </c>
      <c r="G671" s="165">
        <v>100</v>
      </c>
      <c r="H671" s="168">
        <f t="shared" si="98"/>
        <v>100</v>
      </c>
      <c r="I671" s="165"/>
      <c r="J671" s="172"/>
      <c r="K671" s="169"/>
      <c r="L671" s="165"/>
      <c r="M671" s="173"/>
      <c r="N671" s="173"/>
      <c r="O671" s="168"/>
      <c r="P671" s="188"/>
      <c r="Q671" s="167"/>
      <c r="R671" s="352"/>
      <c r="S671" s="453"/>
    </row>
    <row r="672" spans="1:20" s="184" customFormat="1" ht="40.5" customHeight="1" x14ac:dyDescent="0.35">
      <c r="A672" s="473"/>
      <c r="B672" s="459"/>
      <c r="C672" s="464"/>
      <c r="D672" s="178" t="s">
        <v>6</v>
      </c>
      <c r="E672" s="177"/>
      <c r="F672" s="179"/>
      <c r="G672" s="179"/>
      <c r="H672" s="180"/>
      <c r="I672" s="180">
        <f>(H667+H668+H669+H670+H671)/5</f>
        <v>100</v>
      </c>
      <c r="J672" s="181"/>
      <c r="K672" s="178" t="s">
        <v>6</v>
      </c>
      <c r="L672" s="179"/>
      <c r="M672" s="182"/>
      <c r="N672" s="182"/>
      <c r="O672" s="180"/>
      <c r="P672" s="180">
        <f>O667</f>
        <v>96.969696969696969</v>
      </c>
      <c r="Q672" s="180">
        <f>(I672+P672)/2</f>
        <v>98.484848484848484</v>
      </c>
      <c r="R672" s="345" t="s">
        <v>459</v>
      </c>
      <c r="S672" s="453"/>
      <c r="T672" s="156"/>
    </row>
    <row r="673" spans="1:20" ht="45" customHeight="1" x14ac:dyDescent="0.35">
      <c r="A673" s="473"/>
      <c r="B673" s="459"/>
      <c r="C673" s="460" t="s">
        <v>42</v>
      </c>
      <c r="D673" s="160" t="s">
        <v>91</v>
      </c>
      <c r="E673" s="165"/>
      <c r="F673" s="165"/>
      <c r="G673" s="165"/>
      <c r="H673" s="163"/>
      <c r="I673" s="163"/>
      <c r="J673" s="266" t="s">
        <v>42</v>
      </c>
      <c r="K673" s="160" t="s">
        <v>91</v>
      </c>
      <c r="L673" s="165"/>
      <c r="M673" s="173"/>
      <c r="N673" s="173"/>
      <c r="O673" s="163"/>
      <c r="P673" s="188"/>
      <c r="Q673" s="167"/>
      <c r="R673" s="351"/>
      <c r="S673" s="453"/>
    </row>
    <row r="674" spans="1:20" ht="42.75" customHeight="1" x14ac:dyDescent="0.35">
      <c r="A674" s="473"/>
      <c r="B674" s="459"/>
      <c r="C674" s="462" t="s">
        <v>43</v>
      </c>
      <c r="D674" s="158" t="s">
        <v>144</v>
      </c>
      <c r="E674" s="165" t="s">
        <v>25</v>
      </c>
      <c r="F674" s="165">
        <v>100</v>
      </c>
      <c r="G674" s="165">
        <v>100</v>
      </c>
      <c r="H674" s="168">
        <f t="shared" si="98"/>
        <v>100</v>
      </c>
      <c r="I674" s="165"/>
      <c r="J674" s="172" t="s">
        <v>43</v>
      </c>
      <c r="K674" s="169" t="s">
        <v>90</v>
      </c>
      <c r="L674" s="165" t="s">
        <v>38</v>
      </c>
      <c r="M674" s="165">
        <v>125</v>
      </c>
      <c r="N674" s="165">
        <v>125</v>
      </c>
      <c r="O674" s="168">
        <f>(N674/M674)*100</f>
        <v>100</v>
      </c>
      <c r="P674" s="188"/>
      <c r="Q674" s="167"/>
      <c r="R674" s="352"/>
      <c r="S674" s="453"/>
    </row>
    <row r="675" spans="1:20" ht="80.25" customHeight="1" x14ac:dyDescent="0.35">
      <c r="A675" s="473"/>
      <c r="B675" s="459"/>
      <c r="C675" s="462" t="s">
        <v>145</v>
      </c>
      <c r="D675" s="158" t="s">
        <v>146</v>
      </c>
      <c r="E675" s="165" t="s">
        <v>25</v>
      </c>
      <c r="F675" s="165">
        <v>90</v>
      </c>
      <c r="G675" s="165">
        <v>90</v>
      </c>
      <c r="H675" s="168">
        <f t="shared" si="98"/>
        <v>100</v>
      </c>
      <c r="I675" s="165"/>
      <c r="J675" s="172"/>
      <c r="K675" s="169"/>
      <c r="L675" s="165"/>
      <c r="M675" s="173"/>
      <c r="N675" s="173"/>
      <c r="O675" s="168"/>
      <c r="P675" s="188"/>
      <c r="Q675" s="167"/>
      <c r="R675" s="352"/>
      <c r="S675" s="453"/>
    </row>
    <row r="676" spans="1:20" s="184" customFormat="1" ht="54" customHeight="1" x14ac:dyDescent="0.35">
      <c r="A676" s="473"/>
      <c r="B676" s="459"/>
      <c r="C676" s="464"/>
      <c r="D676" s="178" t="s">
        <v>6</v>
      </c>
      <c r="E676" s="177"/>
      <c r="F676" s="179"/>
      <c r="G676" s="179"/>
      <c r="H676" s="180"/>
      <c r="I676" s="180">
        <f>H675</f>
        <v>100</v>
      </c>
      <c r="J676" s="181"/>
      <c r="K676" s="178" t="s">
        <v>6</v>
      </c>
      <c r="L676" s="179"/>
      <c r="M676" s="182"/>
      <c r="N676" s="182"/>
      <c r="O676" s="180"/>
      <c r="P676" s="180">
        <f>O674</f>
        <v>100</v>
      </c>
      <c r="Q676" s="180">
        <f>(I676+P676)/2</f>
        <v>100</v>
      </c>
      <c r="R676" s="345" t="s">
        <v>31</v>
      </c>
      <c r="S676" s="453"/>
      <c r="T676" s="156"/>
    </row>
    <row r="677" spans="1:20" ht="84.75" customHeight="1" x14ac:dyDescent="0.35">
      <c r="A677" s="473"/>
      <c r="B677" s="459"/>
      <c r="C677" s="460" t="s">
        <v>172</v>
      </c>
      <c r="D677" s="160" t="s">
        <v>228</v>
      </c>
      <c r="E677" s="165"/>
      <c r="F677" s="165"/>
      <c r="G677" s="165"/>
      <c r="H677" s="163"/>
      <c r="I677" s="163"/>
      <c r="J677" s="266" t="s">
        <v>172</v>
      </c>
      <c r="K677" s="160" t="str">
        <f>D677</f>
        <v>Реализация дополнительных общеразвивающих программ</v>
      </c>
      <c r="L677" s="165"/>
      <c r="M677" s="173"/>
      <c r="N677" s="173"/>
      <c r="O677" s="163"/>
      <c r="P677" s="188"/>
      <c r="Q677" s="167"/>
      <c r="R677" s="351"/>
      <c r="S677" s="453"/>
    </row>
    <row r="678" spans="1:20" ht="49.5" customHeight="1" x14ac:dyDescent="0.35">
      <c r="A678" s="473"/>
      <c r="B678" s="459"/>
      <c r="C678" s="462" t="s">
        <v>173</v>
      </c>
      <c r="D678" s="158" t="s">
        <v>146</v>
      </c>
      <c r="E678" s="165" t="s">
        <v>25</v>
      </c>
      <c r="F678" s="165">
        <v>90</v>
      </c>
      <c r="G678" s="165">
        <v>90</v>
      </c>
      <c r="H678" s="168">
        <f t="shared" si="98"/>
        <v>100</v>
      </c>
      <c r="I678" s="165"/>
      <c r="J678" s="172" t="s">
        <v>173</v>
      </c>
      <c r="K678" s="169" t="s">
        <v>219</v>
      </c>
      <c r="L678" s="165" t="s">
        <v>399</v>
      </c>
      <c r="M678" s="165">
        <v>45144</v>
      </c>
      <c r="N678" s="165">
        <v>45144</v>
      </c>
      <c r="O678" s="168">
        <f>(N678/M678)*100</f>
        <v>100</v>
      </c>
      <c r="P678" s="188"/>
      <c r="Q678" s="167"/>
      <c r="R678" s="352"/>
      <c r="S678" s="453"/>
    </row>
    <row r="679" spans="1:20" s="184" customFormat="1" ht="41.25" customHeight="1" x14ac:dyDescent="0.35">
      <c r="A679" s="473"/>
      <c r="B679" s="459"/>
      <c r="C679" s="464"/>
      <c r="D679" s="178" t="s">
        <v>6</v>
      </c>
      <c r="E679" s="177"/>
      <c r="F679" s="179"/>
      <c r="G679" s="179"/>
      <c r="H679" s="180"/>
      <c r="I679" s="180">
        <f>H678</f>
        <v>100</v>
      </c>
      <c r="J679" s="181"/>
      <c r="K679" s="178" t="s">
        <v>6</v>
      </c>
      <c r="L679" s="179"/>
      <c r="M679" s="182"/>
      <c r="N679" s="182"/>
      <c r="O679" s="180"/>
      <c r="P679" s="180">
        <f>O678</f>
        <v>100</v>
      </c>
      <c r="Q679" s="180">
        <f>(I679+P679)/2</f>
        <v>100</v>
      </c>
      <c r="R679" s="345" t="s">
        <v>31</v>
      </c>
      <c r="S679" s="453"/>
      <c r="T679" s="156"/>
    </row>
    <row r="680" spans="1:20" ht="66" customHeight="1" x14ac:dyDescent="0.35">
      <c r="A680" s="473">
        <v>48</v>
      </c>
      <c r="B680" s="459" t="s">
        <v>156</v>
      </c>
      <c r="C680" s="460" t="s">
        <v>12</v>
      </c>
      <c r="D680" s="160" t="s">
        <v>132</v>
      </c>
      <c r="E680" s="164"/>
      <c r="F680" s="164"/>
      <c r="G680" s="164"/>
      <c r="H680" s="163"/>
      <c r="I680" s="163"/>
      <c r="J680" s="164" t="s">
        <v>12</v>
      </c>
      <c r="K680" s="160" t="s">
        <v>132</v>
      </c>
      <c r="L680" s="165"/>
      <c r="M680" s="165"/>
      <c r="N680" s="165"/>
      <c r="O680" s="163"/>
      <c r="P680" s="188"/>
      <c r="Q680" s="167"/>
      <c r="R680" s="351"/>
      <c r="S680" s="453" t="s">
        <v>31</v>
      </c>
    </row>
    <row r="681" spans="1:20" ht="57.75" customHeight="1" x14ac:dyDescent="0.35">
      <c r="A681" s="473"/>
      <c r="B681" s="459"/>
      <c r="C681" s="462" t="s">
        <v>7</v>
      </c>
      <c r="D681" s="158" t="s">
        <v>133</v>
      </c>
      <c r="E681" s="165" t="s">
        <v>25</v>
      </c>
      <c r="F681" s="165">
        <v>100</v>
      </c>
      <c r="G681" s="165">
        <v>100</v>
      </c>
      <c r="H681" s="168">
        <f t="shared" ref="H681:H706" si="99">(G681/F681)*100</f>
        <v>100</v>
      </c>
      <c r="I681" s="165"/>
      <c r="J681" s="165" t="s">
        <v>7</v>
      </c>
      <c r="K681" s="169" t="s">
        <v>90</v>
      </c>
      <c r="L681" s="165" t="s">
        <v>38</v>
      </c>
      <c r="M681" s="165">
        <v>238</v>
      </c>
      <c r="N681" s="165">
        <v>239</v>
      </c>
      <c r="O681" s="168">
        <f>(N681/M681)*100</f>
        <v>100.42016806722688</v>
      </c>
      <c r="P681" s="188"/>
      <c r="Q681" s="167"/>
      <c r="R681" s="352"/>
      <c r="S681" s="453"/>
    </row>
    <row r="682" spans="1:20" ht="45" customHeight="1" x14ac:dyDescent="0.35">
      <c r="A682" s="473"/>
      <c r="B682" s="459"/>
      <c r="C682" s="462" t="s">
        <v>8</v>
      </c>
      <c r="D682" s="158" t="s">
        <v>134</v>
      </c>
      <c r="E682" s="165" t="s">
        <v>25</v>
      </c>
      <c r="F682" s="165">
        <v>100</v>
      </c>
      <c r="G682" s="165">
        <v>100</v>
      </c>
      <c r="H682" s="168">
        <f t="shared" si="99"/>
        <v>100</v>
      </c>
      <c r="I682" s="165"/>
      <c r="J682" s="165"/>
      <c r="K682" s="189"/>
      <c r="L682" s="165"/>
      <c r="M682" s="171"/>
      <c r="N682" s="171"/>
      <c r="O682" s="168"/>
      <c r="P682" s="188"/>
      <c r="Q682" s="167"/>
      <c r="R682" s="352"/>
      <c r="S682" s="453"/>
    </row>
    <row r="683" spans="1:20" ht="43.5" customHeight="1" x14ac:dyDescent="0.35">
      <c r="A683" s="473"/>
      <c r="B683" s="459"/>
      <c r="C683" s="462" t="s">
        <v>9</v>
      </c>
      <c r="D683" s="158" t="s">
        <v>135</v>
      </c>
      <c r="E683" s="165" t="s">
        <v>25</v>
      </c>
      <c r="F683" s="165">
        <v>100</v>
      </c>
      <c r="G683" s="165">
        <v>100</v>
      </c>
      <c r="H683" s="168">
        <f t="shared" si="99"/>
        <v>100</v>
      </c>
      <c r="I683" s="165"/>
      <c r="J683" s="172"/>
      <c r="K683" s="169"/>
      <c r="L683" s="165"/>
      <c r="M683" s="173"/>
      <c r="N683" s="173"/>
      <c r="O683" s="168"/>
      <c r="P683" s="188"/>
      <c r="Q683" s="167"/>
      <c r="R683" s="352"/>
      <c r="S683" s="453"/>
    </row>
    <row r="684" spans="1:20" ht="59.25" customHeight="1" x14ac:dyDescent="0.35">
      <c r="A684" s="473"/>
      <c r="B684" s="459"/>
      <c r="C684" s="462" t="s">
        <v>10</v>
      </c>
      <c r="D684" s="158" t="s">
        <v>89</v>
      </c>
      <c r="E684" s="165" t="s">
        <v>25</v>
      </c>
      <c r="F684" s="165">
        <v>90</v>
      </c>
      <c r="G684" s="165">
        <v>100</v>
      </c>
      <c r="H684" s="168">
        <v>100</v>
      </c>
      <c r="I684" s="165"/>
      <c r="J684" s="172"/>
      <c r="K684" s="169"/>
      <c r="L684" s="165"/>
      <c r="M684" s="173"/>
      <c r="N684" s="173"/>
      <c r="O684" s="168"/>
      <c r="P684" s="188"/>
      <c r="Q684" s="167"/>
      <c r="R684" s="352"/>
      <c r="S684" s="453"/>
    </row>
    <row r="685" spans="1:20" ht="120.75" customHeight="1" x14ac:dyDescent="0.35">
      <c r="A685" s="473"/>
      <c r="B685" s="459"/>
      <c r="C685" s="462" t="s">
        <v>35</v>
      </c>
      <c r="D685" s="158" t="s">
        <v>136</v>
      </c>
      <c r="E685" s="165" t="s">
        <v>25</v>
      </c>
      <c r="F685" s="165">
        <v>100</v>
      </c>
      <c r="G685" s="165">
        <v>100</v>
      </c>
      <c r="H685" s="168">
        <f t="shared" si="99"/>
        <v>100</v>
      </c>
      <c r="I685" s="165"/>
      <c r="J685" s="172"/>
      <c r="K685" s="169"/>
      <c r="L685" s="165"/>
      <c r="M685" s="173"/>
      <c r="N685" s="173"/>
      <c r="O685" s="168"/>
      <c r="P685" s="188"/>
      <c r="Q685" s="167"/>
      <c r="R685" s="352"/>
      <c r="S685" s="453"/>
    </row>
    <row r="686" spans="1:20" s="184" customFormat="1" ht="40.5" customHeight="1" x14ac:dyDescent="0.35">
      <c r="A686" s="473"/>
      <c r="B686" s="459"/>
      <c r="C686" s="464"/>
      <c r="D686" s="178" t="s">
        <v>6</v>
      </c>
      <c r="E686" s="177"/>
      <c r="F686" s="179"/>
      <c r="G686" s="179"/>
      <c r="H686" s="180"/>
      <c r="I686" s="180">
        <f>(H681+H682+H683+H684+H685)/5</f>
        <v>100</v>
      </c>
      <c r="J686" s="181"/>
      <c r="K686" s="178" t="s">
        <v>6</v>
      </c>
      <c r="L686" s="179"/>
      <c r="M686" s="182"/>
      <c r="N686" s="182"/>
      <c r="O686" s="180"/>
      <c r="P686" s="180">
        <f>O681</f>
        <v>100.42016806722688</v>
      </c>
      <c r="Q686" s="180">
        <f>(I686+P686)/2</f>
        <v>100.21008403361344</v>
      </c>
      <c r="R686" s="345" t="s">
        <v>31</v>
      </c>
      <c r="S686" s="453"/>
      <c r="T686" s="156"/>
    </row>
    <row r="687" spans="1:20" ht="66" customHeight="1" x14ac:dyDescent="0.35">
      <c r="A687" s="473"/>
      <c r="B687" s="459"/>
      <c r="C687" s="460" t="s">
        <v>13</v>
      </c>
      <c r="D687" s="160" t="s">
        <v>137</v>
      </c>
      <c r="E687" s="165"/>
      <c r="F687" s="165"/>
      <c r="G687" s="165"/>
      <c r="H687" s="163"/>
      <c r="I687" s="163"/>
      <c r="J687" s="266" t="s">
        <v>13</v>
      </c>
      <c r="K687" s="160" t="s">
        <v>137</v>
      </c>
      <c r="L687" s="165"/>
      <c r="M687" s="173"/>
      <c r="N687" s="173"/>
      <c r="O687" s="163"/>
      <c r="P687" s="188"/>
      <c r="Q687" s="167"/>
      <c r="R687" s="351"/>
      <c r="S687" s="453"/>
    </row>
    <row r="688" spans="1:20" ht="57.75" customHeight="1" x14ac:dyDescent="0.35">
      <c r="A688" s="473"/>
      <c r="B688" s="459"/>
      <c r="C688" s="462" t="s">
        <v>14</v>
      </c>
      <c r="D688" s="158" t="s">
        <v>138</v>
      </c>
      <c r="E688" s="165" t="s">
        <v>25</v>
      </c>
      <c r="F688" s="165">
        <v>100</v>
      </c>
      <c r="G688" s="165">
        <v>100</v>
      </c>
      <c r="H688" s="168">
        <f t="shared" si="99"/>
        <v>100</v>
      </c>
      <c r="I688" s="165"/>
      <c r="J688" s="172" t="s">
        <v>14</v>
      </c>
      <c r="K688" s="169" t="s">
        <v>90</v>
      </c>
      <c r="L688" s="165" t="s">
        <v>38</v>
      </c>
      <c r="M688" s="165">
        <v>393</v>
      </c>
      <c r="N688" s="165">
        <v>393</v>
      </c>
      <c r="O688" s="168">
        <f>(N688/M688)*100</f>
        <v>100</v>
      </c>
      <c r="P688" s="162"/>
      <c r="Q688" s="167"/>
      <c r="R688" s="352"/>
      <c r="S688" s="453"/>
    </row>
    <row r="689" spans="1:20" x14ac:dyDescent="0.35">
      <c r="A689" s="473"/>
      <c r="B689" s="459"/>
      <c r="C689" s="462" t="s">
        <v>15</v>
      </c>
      <c r="D689" s="158" t="s">
        <v>139</v>
      </c>
      <c r="E689" s="165" t="s">
        <v>25</v>
      </c>
      <c r="F689" s="165">
        <v>100</v>
      </c>
      <c r="G689" s="165">
        <v>100</v>
      </c>
      <c r="H689" s="168">
        <f t="shared" si="99"/>
        <v>100</v>
      </c>
      <c r="I689" s="165"/>
      <c r="J689" s="172"/>
      <c r="K689" s="169"/>
      <c r="L689" s="165"/>
      <c r="M689" s="173"/>
      <c r="N689" s="173"/>
      <c r="O689" s="168"/>
      <c r="P689" s="188"/>
      <c r="Q689" s="167"/>
      <c r="R689" s="352"/>
      <c r="S689" s="453"/>
    </row>
    <row r="690" spans="1:20" ht="45" customHeight="1" x14ac:dyDescent="0.35">
      <c r="A690" s="473"/>
      <c r="B690" s="459"/>
      <c r="C690" s="462" t="s">
        <v>39</v>
      </c>
      <c r="D690" s="158" t="s">
        <v>135</v>
      </c>
      <c r="E690" s="165" t="s">
        <v>25</v>
      </c>
      <c r="F690" s="165">
        <v>100</v>
      </c>
      <c r="G690" s="165">
        <v>100</v>
      </c>
      <c r="H690" s="168">
        <f t="shared" si="99"/>
        <v>100</v>
      </c>
      <c r="I690" s="165"/>
      <c r="J690" s="172"/>
      <c r="K690" s="169"/>
      <c r="L690" s="165"/>
      <c r="M690" s="173"/>
      <c r="N690" s="173"/>
      <c r="O690" s="168"/>
      <c r="P690" s="188"/>
      <c r="Q690" s="167"/>
      <c r="R690" s="352"/>
      <c r="S690" s="453"/>
    </row>
    <row r="691" spans="1:20" ht="57.75" customHeight="1" x14ac:dyDescent="0.35">
      <c r="A691" s="473"/>
      <c r="B691" s="459"/>
      <c r="C691" s="462" t="s">
        <v>45</v>
      </c>
      <c r="D691" s="158" t="s">
        <v>89</v>
      </c>
      <c r="E691" s="165" t="s">
        <v>25</v>
      </c>
      <c r="F691" s="165">
        <v>90</v>
      </c>
      <c r="G691" s="165">
        <v>100</v>
      </c>
      <c r="H691" s="168">
        <v>100</v>
      </c>
      <c r="I691" s="165"/>
      <c r="J691" s="172"/>
      <c r="K691" s="169"/>
      <c r="L691" s="165"/>
      <c r="M691" s="173"/>
      <c r="N691" s="173"/>
      <c r="O691" s="168"/>
      <c r="P691" s="188"/>
      <c r="Q691" s="167"/>
      <c r="R691" s="352"/>
      <c r="S691" s="453"/>
    </row>
    <row r="692" spans="1:20" ht="111" customHeight="1" x14ac:dyDescent="0.35">
      <c r="A692" s="473"/>
      <c r="B692" s="459"/>
      <c r="C692" s="462" t="s">
        <v>66</v>
      </c>
      <c r="D692" s="158" t="s">
        <v>136</v>
      </c>
      <c r="E692" s="165" t="s">
        <v>25</v>
      </c>
      <c r="F692" s="165">
        <v>100</v>
      </c>
      <c r="G692" s="165">
        <v>100</v>
      </c>
      <c r="H692" s="168">
        <f t="shared" si="99"/>
        <v>100</v>
      </c>
      <c r="I692" s="165"/>
      <c r="J692" s="172"/>
      <c r="K692" s="169"/>
      <c r="L692" s="165"/>
      <c r="M692" s="173"/>
      <c r="N692" s="173"/>
      <c r="O692" s="168"/>
      <c r="P692" s="188"/>
      <c r="Q692" s="167"/>
      <c r="R692" s="352"/>
      <c r="S692" s="453"/>
    </row>
    <row r="693" spans="1:20" s="184" customFormat="1" ht="40.5" customHeight="1" x14ac:dyDescent="0.35">
      <c r="A693" s="473"/>
      <c r="B693" s="459"/>
      <c r="C693" s="464"/>
      <c r="D693" s="178" t="s">
        <v>6</v>
      </c>
      <c r="E693" s="177"/>
      <c r="F693" s="179"/>
      <c r="G693" s="179"/>
      <c r="H693" s="180"/>
      <c r="I693" s="180">
        <f>(H688+H689+H690+H691+H692)/5</f>
        <v>100</v>
      </c>
      <c r="J693" s="181"/>
      <c r="K693" s="178" t="s">
        <v>6</v>
      </c>
      <c r="L693" s="179"/>
      <c r="M693" s="182"/>
      <c r="N693" s="182"/>
      <c r="O693" s="180"/>
      <c r="P693" s="180">
        <f>O688</f>
        <v>100</v>
      </c>
      <c r="Q693" s="180">
        <f>(I693+P693)/2</f>
        <v>100</v>
      </c>
      <c r="R693" s="345" t="s">
        <v>31</v>
      </c>
      <c r="S693" s="453"/>
      <c r="T693" s="156"/>
    </row>
    <row r="694" spans="1:20" ht="87.75" customHeight="1" x14ac:dyDescent="0.35">
      <c r="A694" s="473"/>
      <c r="B694" s="459"/>
      <c r="C694" s="460" t="s">
        <v>28</v>
      </c>
      <c r="D694" s="160" t="s">
        <v>140</v>
      </c>
      <c r="E694" s="165"/>
      <c r="F694" s="165"/>
      <c r="G694" s="165"/>
      <c r="H694" s="163"/>
      <c r="I694" s="163"/>
      <c r="J694" s="266" t="s">
        <v>28</v>
      </c>
      <c r="K694" s="160" t="str">
        <f>D694</f>
        <v>Реализация основных общеобразовательных программ среднего общего образования</v>
      </c>
      <c r="L694" s="165"/>
      <c r="M694" s="173"/>
      <c r="N694" s="173"/>
      <c r="O694" s="163"/>
      <c r="P694" s="188"/>
      <c r="Q694" s="167"/>
      <c r="R694" s="353"/>
      <c r="S694" s="453"/>
    </row>
    <row r="695" spans="1:20" ht="76.5" customHeight="1" x14ac:dyDescent="0.35">
      <c r="A695" s="473"/>
      <c r="B695" s="459"/>
      <c r="C695" s="462" t="s">
        <v>29</v>
      </c>
      <c r="D695" s="158" t="s">
        <v>141</v>
      </c>
      <c r="E695" s="165" t="s">
        <v>25</v>
      </c>
      <c r="F695" s="165">
        <v>100</v>
      </c>
      <c r="G695" s="165">
        <v>100</v>
      </c>
      <c r="H695" s="168">
        <f t="shared" si="99"/>
        <v>100</v>
      </c>
      <c r="I695" s="165"/>
      <c r="J695" s="172" t="s">
        <v>29</v>
      </c>
      <c r="K695" s="169" t="s">
        <v>90</v>
      </c>
      <c r="L695" s="165" t="s">
        <v>38</v>
      </c>
      <c r="M695" s="165">
        <v>97</v>
      </c>
      <c r="N695" s="165">
        <v>97</v>
      </c>
      <c r="O695" s="168">
        <f>(N695/M695)*100</f>
        <v>100</v>
      </c>
      <c r="P695" s="162"/>
      <c r="Q695" s="167"/>
      <c r="R695" s="352"/>
      <c r="S695" s="453"/>
    </row>
    <row r="696" spans="1:20" ht="32.25" customHeight="1" x14ac:dyDescent="0.35">
      <c r="A696" s="473"/>
      <c r="B696" s="459"/>
      <c r="C696" s="462" t="s">
        <v>30</v>
      </c>
      <c r="D696" s="158" t="s">
        <v>142</v>
      </c>
      <c r="E696" s="165" t="s">
        <v>25</v>
      </c>
      <c r="F696" s="165">
        <v>100</v>
      </c>
      <c r="G696" s="165">
        <v>100</v>
      </c>
      <c r="H696" s="168">
        <f t="shared" si="99"/>
        <v>100</v>
      </c>
      <c r="I696" s="165"/>
      <c r="J696" s="172"/>
      <c r="K696" s="169"/>
      <c r="L696" s="165"/>
      <c r="M696" s="173"/>
      <c r="N696" s="173"/>
      <c r="O696" s="168"/>
      <c r="P696" s="188"/>
      <c r="Q696" s="167"/>
      <c r="R696" s="352"/>
      <c r="S696" s="453"/>
    </row>
    <row r="697" spans="1:20" ht="58.5" customHeight="1" x14ac:dyDescent="0.35">
      <c r="A697" s="473"/>
      <c r="B697" s="459"/>
      <c r="C697" s="462" t="s">
        <v>52</v>
      </c>
      <c r="D697" s="158" t="s">
        <v>135</v>
      </c>
      <c r="E697" s="165" t="s">
        <v>25</v>
      </c>
      <c r="F697" s="165">
        <v>100</v>
      </c>
      <c r="G697" s="165">
        <v>100</v>
      </c>
      <c r="H697" s="168">
        <f t="shared" si="99"/>
        <v>100</v>
      </c>
      <c r="I697" s="165"/>
      <c r="J697" s="172"/>
      <c r="K697" s="169"/>
      <c r="L697" s="165"/>
      <c r="M697" s="173"/>
      <c r="N697" s="173"/>
      <c r="O697" s="168"/>
      <c r="P697" s="188"/>
      <c r="Q697" s="167"/>
      <c r="R697" s="352"/>
      <c r="S697" s="453"/>
    </row>
    <row r="698" spans="1:20" ht="69" customHeight="1" x14ac:dyDescent="0.35">
      <c r="A698" s="473"/>
      <c r="B698" s="459"/>
      <c r="C698" s="462" t="s">
        <v>53</v>
      </c>
      <c r="D698" s="158" t="s">
        <v>89</v>
      </c>
      <c r="E698" s="165" t="s">
        <v>25</v>
      </c>
      <c r="F698" s="165">
        <v>90</v>
      </c>
      <c r="G698" s="165">
        <v>100</v>
      </c>
      <c r="H698" s="168">
        <v>100</v>
      </c>
      <c r="I698" s="165"/>
      <c r="J698" s="172"/>
      <c r="K698" s="169"/>
      <c r="L698" s="165"/>
      <c r="M698" s="173"/>
      <c r="N698" s="173"/>
      <c r="O698" s="168"/>
      <c r="P698" s="188"/>
      <c r="Q698" s="167"/>
      <c r="R698" s="352"/>
      <c r="S698" s="453"/>
    </row>
    <row r="699" spans="1:20" ht="124.5" customHeight="1" x14ac:dyDescent="0.35">
      <c r="A699" s="473"/>
      <c r="B699" s="459"/>
      <c r="C699" s="462" t="s">
        <v>143</v>
      </c>
      <c r="D699" s="158" t="s">
        <v>136</v>
      </c>
      <c r="E699" s="165" t="s">
        <v>25</v>
      </c>
      <c r="F699" s="165">
        <v>100</v>
      </c>
      <c r="G699" s="165">
        <v>100</v>
      </c>
      <c r="H699" s="168">
        <f t="shared" si="99"/>
        <v>100</v>
      </c>
      <c r="I699" s="165"/>
      <c r="J699" s="172"/>
      <c r="K699" s="169"/>
      <c r="L699" s="165"/>
      <c r="M699" s="173"/>
      <c r="N699" s="173"/>
      <c r="O699" s="168"/>
      <c r="P699" s="188"/>
      <c r="Q699" s="167"/>
      <c r="R699" s="352"/>
      <c r="S699" s="453"/>
    </row>
    <row r="700" spans="1:20" s="184" customFormat="1" ht="40.5" customHeight="1" x14ac:dyDescent="0.35">
      <c r="A700" s="473"/>
      <c r="B700" s="459"/>
      <c r="C700" s="464"/>
      <c r="D700" s="178" t="s">
        <v>6</v>
      </c>
      <c r="E700" s="177"/>
      <c r="F700" s="179"/>
      <c r="G700" s="179"/>
      <c r="H700" s="180"/>
      <c r="I700" s="180">
        <f>(H695+H696+H697+H698+H699)/5</f>
        <v>100</v>
      </c>
      <c r="J700" s="181"/>
      <c r="K700" s="178" t="s">
        <v>6</v>
      </c>
      <c r="L700" s="179"/>
      <c r="M700" s="182"/>
      <c r="N700" s="182"/>
      <c r="O700" s="180"/>
      <c r="P700" s="180">
        <f>O695</f>
        <v>100</v>
      </c>
      <c r="Q700" s="180">
        <f>(I700+P700)/2</f>
        <v>100</v>
      </c>
      <c r="R700" s="345" t="s">
        <v>31</v>
      </c>
      <c r="S700" s="453"/>
      <c r="T700" s="156"/>
    </row>
    <row r="701" spans="1:20" x14ac:dyDescent="0.35">
      <c r="A701" s="473"/>
      <c r="B701" s="459"/>
      <c r="C701" s="460" t="s">
        <v>42</v>
      </c>
      <c r="D701" s="160" t="s">
        <v>91</v>
      </c>
      <c r="E701" s="165"/>
      <c r="F701" s="165"/>
      <c r="G701" s="165"/>
      <c r="H701" s="163"/>
      <c r="I701" s="163"/>
      <c r="J701" s="266" t="s">
        <v>42</v>
      </c>
      <c r="K701" s="160" t="s">
        <v>91</v>
      </c>
      <c r="L701" s="165"/>
      <c r="M701" s="173"/>
      <c r="N701" s="173"/>
      <c r="O701" s="163"/>
      <c r="P701" s="188"/>
      <c r="Q701" s="167"/>
      <c r="R701" s="353"/>
      <c r="S701" s="453"/>
    </row>
    <row r="702" spans="1:20" ht="47.25" customHeight="1" x14ac:dyDescent="0.35">
      <c r="A702" s="473"/>
      <c r="B702" s="459"/>
      <c r="C702" s="462" t="s">
        <v>43</v>
      </c>
      <c r="D702" s="158" t="s">
        <v>144</v>
      </c>
      <c r="E702" s="165" t="s">
        <v>25</v>
      </c>
      <c r="F702" s="165">
        <v>100</v>
      </c>
      <c r="G702" s="165">
        <v>100</v>
      </c>
      <c r="H702" s="168">
        <f t="shared" si="99"/>
        <v>100</v>
      </c>
      <c r="I702" s="165"/>
      <c r="J702" s="172" t="s">
        <v>43</v>
      </c>
      <c r="K702" s="169" t="s">
        <v>90</v>
      </c>
      <c r="L702" s="165" t="s">
        <v>38</v>
      </c>
      <c r="M702" s="165">
        <v>200</v>
      </c>
      <c r="N702" s="165">
        <v>200</v>
      </c>
      <c r="O702" s="168">
        <f>(N702/M702)*100</f>
        <v>100</v>
      </c>
      <c r="P702" s="188"/>
      <c r="Q702" s="167"/>
      <c r="R702" s="352"/>
      <c r="S702" s="453"/>
    </row>
    <row r="703" spans="1:20" ht="84.75" customHeight="1" x14ac:dyDescent="0.35">
      <c r="A703" s="473"/>
      <c r="B703" s="459"/>
      <c r="C703" s="462" t="s">
        <v>145</v>
      </c>
      <c r="D703" s="158" t="s">
        <v>146</v>
      </c>
      <c r="E703" s="165" t="s">
        <v>25</v>
      </c>
      <c r="F703" s="165">
        <v>90</v>
      </c>
      <c r="G703" s="165">
        <v>90</v>
      </c>
      <c r="H703" s="168">
        <f t="shared" si="99"/>
        <v>100</v>
      </c>
      <c r="I703" s="165"/>
      <c r="J703" s="172"/>
      <c r="K703" s="169"/>
      <c r="L703" s="165"/>
      <c r="M703" s="173"/>
      <c r="N703" s="173"/>
      <c r="O703" s="168"/>
      <c r="P703" s="188"/>
      <c r="Q703" s="167"/>
      <c r="R703" s="352"/>
      <c r="S703" s="453"/>
    </row>
    <row r="704" spans="1:20" s="184" customFormat="1" ht="40.5" customHeight="1" x14ac:dyDescent="0.35">
      <c r="A704" s="473"/>
      <c r="B704" s="459"/>
      <c r="C704" s="464"/>
      <c r="D704" s="178" t="s">
        <v>6</v>
      </c>
      <c r="E704" s="177"/>
      <c r="F704" s="179"/>
      <c r="G704" s="179"/>
      <c r="H704" s="180"/>
      <c r="I704" s="180">
        <f>(H702+H703)/2</f>
        <v>100</v>
      </c>
      <c r="J704" s="181"/>
      <c r="K704" s="178" t="s">
        <v>6</v>
      </c>
      <c r="L704" s="179"/>
      <c r="M704" s="182"/>
      <c r="N704" s="182"/>
      <c r="O704" s="180"/>
      <c r="P704" s="180">
        <f>O702</f>
        <v>100</v>
      </c>
      <c r="Q704" s="180">
        <f>(I704+P704)/2</f>
        <v>100</v>
      </c>
      <c r="R704" s="345" t="s">
        <v>31</v>
      </c>
      <c r="S704" s="453"/>
      <c r="T704" s="156"/>
    </row>
    <row r="705" spans="1:20" ht="59.25" customHeight="1" x14ac:dyDescent="0.35">
      <c r="A705" s="473"/>
      <c r="B705" s="459"/>
      <c r="C705" s="460" t="s">
        <v>172</v>
      </c>
      <c r="D705" s="160" t="s">
        <v>228</v>
      </c>
      <c r="E705" s="165"/>
      <c r="F705" s="165"/>
      <c r="G705" s="165"/>
      <c r="H705" s="163"/>
      <c r="I705" s="163"/>
      <c r="J705" s="266" t="s">
        <v>172</v>
      </c>
      <c r="K705" s="160" t="str">
        <f>D705</f>
        <v>Реализация дополнительных общеразвивающих программ</v>
      </c>
      <c r="L705" s="165"/>
      <c r="M705" s="173"/>
      <c r="N705" s="173"/>
      <c r="O705" s="163"/>
      <c r="P705" s="188"/>
      <c r="Q705" s="167"/>
      <c r="R705" s="353"/>
      <c r="S705" s="453"/>
    </row>
    <row r="706" spans="1:20" ht="90.75" customHeight="1" x14ac:dyDescent="0.35">
      <c r="A706" s="473"/>
      <c r="B706" s="459"/>
      <c r="C706" s="462" t="s">
        <v>173</v>
      </c>
      <c r="D706" s="158" t="s">
        <v>146</v>
      </c>
      <c r="E706" s="165" t="s">
        <v>25</v>
      </c>
      <c r="F706" s="165">
        <v>90</v>
      </c>
      <c r="G706" s="165">
        <v>90</v>
      </c>
      <c r="H706" s="168">
        <f t="shared" si="99"/>
        <v>100</v>
      </c>
      <c r="I706" s="165"/>
      <c r="J706" s="172" t="s">
        <v>173</v>
      </c>
      <c r="K706" s="169" t="s">
        <v>219</v>
      </c>
      <c r="L706" s="165" t="s">
        <v>399</v>
      </c>
      <c r="M706" s="165">
        <v>57962</v>
      </c>
      <c r="N706" s="165">
        <v>59216</v>
      </c>
      <c r="O706" s="168">
        <f>(N706/M706)*100</f>
        <v>102.16348642213863</v>
      </c>
      <c r="P706" s="188"/>
      <c r="Q706" s="167"/>
      <c r="R706" s="352"/>
      <c r="S706" s="453"/>
    </row>
    <row r="707" spans="1:20" s="184" customFormat="1" ht="40.5" customHeight="1" x14ac:dyDescent="0.35">
      <c r="A707" s="473"/>
      <c r="B707" s="459"/>
      <c r="C707" s="464"/>
      <c r="D707" s="178" t="s">
        <v>6</v>
      </c>
      <c r="E707" s="177"/>
      <c r="F707" s="179"/>
      <c r="G707" s="179"/>
      <c r="H707" s="180"/>
      <c r="I707" s="180">
        <f>H706</f>
        <v>100</v>
      </c>
      <c r="J707" s="181"/>
      <c r="K707" s="178" t="s">
        <v>6</v>
      </c>
      <c r="L707" s="179"/>
      <c r="M707" s="182"/>
      <c r="N707" s="182"/>
      <c r="O707" s="180"/>
      <c r="P707" s="180">
        <f>O706</f>
        <v>102.16348642213863</v>
      </c>
      <c r="Q707" s="180">
        <f>(I707+P707)/2</f>
        <v>101.08174321106932</v>
      </c>
      <c r="R707" s="345" t="s">
        <v>31</v>
      </c>
      <c r="S707" s="453"/>
      <c r="T707" s="156"/>
    </row>
    <row r="708" spans="1:20" ht="78" customHeight="1" x14ac:dyDescent="0.35">
      <c r="A708" s="473">
        <v>49</v>
      </c>
      <c r="B708" s="459" t="s">
        <v>157</v>
      </c>
      <c r="C708" s="460" t="s">
        <v>12</v>
      </c>
      <c r="D708" s="160" t="s">
        <v>132</v>
      </c>
      <c r="E708" s="164"/>
      <c r="F708" s="164"/>
      <c r="G708" s="164"/>
      <c r="H708" s="163"/>
      <c r="I708" s="163"/>
      <c r="J708" s="164" t="s">
        <v>12</v>
      </c>
      <c r="K708" s="160" t="s">
        <v>132</v>
      </c>
      <c r="L708" s="165"/>
      <c r="M708" s="165"/>
      <c r="N708" s="165"/>
      <c r="O708" s="163"/>
      <c r="P708" s="188"/>
      <c r="Q708" s="167"/>
      <c r="R708" s="351"/>
      <c r="S708" s="453" t="s">
        <v>459</v>
      </c>
    </row>
    <row r="709" spans="1:20" ht="60" customHeight="1" x14ac:dyDescent="0.35">
      <c r="A709" s="473"/>
      <c r="B709" s="459"/>
      <c r="C709" s="462" t="s">
        <v>7</v>
      </c>
      <c r="D709" s="158" t="s">
        <v>133</v>
      </c>
      <c r="E709" s="165" t="s">
        <v>25</v>
      </c>
      <c r="F709" s="165">
        <v>100</v>
      </c>
      <c r="G709" s="165">
        <v>100</v>
      </c>
      <c r="H709" s="168">
        <f t="shared" ref="H709:H720" si="100">(G709/F709)*100</f>
        <v>100</v>
      </c>
      <c r="I709" s="165"/>
      <c r="J709" s="165" t="s">
        <v>7</v>
      </c>
      <c r="K709" s="169" t="s">
        <v>90</v>
      </c>
      <c r="L709" s="165" t="s">
        <v>38</v>
      </c>
      <c r="M709" s="165">
        <v>315</v>
      </c>
      <c r="N709" s="165">
        <v>315</v>
      </c>
      <c r="O709" s="168">
        <f>(N709/M709)*100</f>
        <v>100</v>
      </c>
      <c r="P709" s="188"/>
      <c r="Q709" s="167"/>
      <c r="R709" s="352"/>
      <c r="S709" s="453"/>
    </row>
    <row r="710" spans="1:20" x14ac:dyDescent="0.35">
      <c r="A710" s="473"/>
      <c r="B710" s="459"/>
      <c r="C710" s="462" t="s">
        <v>8</v>
      </c>
      <c r="D710" s="158" t="s">
        <v>134</v>
      </c>
      <c r="E710" s="165" t="s">
        <v>25</v>
      </c>
      <c r="F710" s="165">
        <v>100</v>
      </c>
      <c r="G710" s="165">
        <v>100</v>
      </c>
      <c r="H710" s="168">
        <f t="shared" si="100"/>
        <v>100</v>
      </c>
      <c r="I710" s="165"/>
      <c r="J710" s="165"/>
      <c r="K710" s="189"/>
      <c r="L710" s="165"/>
      <c r="M710" s="171"/>
      <c r="N710" s="171"/>
      <c r="O710" s="168"/>
      <c r="P710" s="188"/>
      <c r="Q710" s="167"/>
      <c r="R710" s="352"/>
      <c r="S710" s="453"/>
    </row>
    <row r="711" spans="1:20" ht="45.75" customHeight="1" x14ac:dyDescent="0.35">
      <c r="A711" s="473"/>
      <c r="B711" s="459"/>
      <c r="C711" s="462" t="s">
        <v>9</v>
      </c>
      <c r="D711" s="158" t="s">
        <v>135</v>
      </c>
      <c r="E711" s="165" t="s">
        <v>25</v>
      </c>
      <c r="F711" s="165">
        <v>100</v>
      </c>
      <c r="G711" s="165">
        <v>100</v>
      </c>
      <c r="H711" s="168">
        <f t="shared" si="100"/>
        <v>100</v>
      </c>
      <c r="I711" s="165"/>
      <c r="J711" s="172"/>
      <c r="K711" s="169"/>
      <c r="L711" s="165"/>
      <c r="M711" s="173"/>
      <c r="N711" s="173"/>
      <c r="O711" s="168"/>
      <c r="P711" s="188"/>
      <c r="Q711" s="167"/>
      <c r="R711" s="352"/>
      <c r="S711" s="453"/>
    </row>
    <row r="712" spans="1:20" ht="60" customHeight="1" x14ac:dyDescent="0.35">
      <c r="A712" s="473"/>
      <c r="B712" s="459"/>
      <c r="C712" s="462" t="s">
        <v>10</v>
      </c>
      <c r="D712" s="158" t="s">
        <v>89</v>
      </c>
      <c r="E712" s="165" t="s">
        <v>25</v>
      </c>
      <c r="F712" s="165">
        <v>90</v>
      </c>
      <c r="G712" s="165">
        <v>100</v>
      </c>
      <c r="H712" s="168">
        <v>100</v>
      </c>
      <c r="I712" s="165"/>
      <c r="J712" s="172"/>
      <c r="K712" s="169"/>
      <c r="L712" s="165"/>
      <c r="M712" s="173"/>
      <c r="N712" s="173"/>
      <c r="O712" s="168"/>
      <c r="P712" s="188"/>
      <c r="Q712" s="167"/>
      <c r="R712" s="352"/>
      <c r="S712" s="453"/>
    </row>
    <row r="713" spans="1:20" ht="105" customHeight="1" x14ac:dyDescent="0.35">
      <c r="A713" s="473"/>
      <c r="B713" s="459"/>
      <c r="C713" s="462" t="s">
        <v>35</v>
      </c>
      <c r="D713" s="158" t="s">
        <v>136</v>
      </c>
      <c r="E713" s="165" t="s">
        <v>25</v>
      </c>
      <c r="F713" s="165">
        <v>100</v>
      </c>
      <c r="G713" s="165">
        <v>100</v>
      </c>
      <c r="H713" s="168">
        <f t="shared" si="100"/>
        <v>100</v>
      </c>
      <c r="I713" s="165"/>
      <c r="J713" s="172"/>
      <c r="K713" s="169"/>
      <c r="L713" s="165"/>
      <c r="M713" s="173"/>
      <c r="N713" s="173"/>
      <c r="O713" s="168"/>
      <c r="P713" s="188"/>
      <c r="Q713" s="167"/>
      <c r="R713" s="352"/>
      <c r="S713" s="453"/>
    </row>
    <row r="714" spans="1:20" s="184" customFormat="1" ht="40.5" customHeight="1" x14ac:dyDescent="0.35">
      <c r="A714" s="473"/>
      <c r="B714" s="459"/>
      <c r="C714" s="464"/>
      <c r="D714" s="178" t="s">
        <v>6</v>
      </c>
      <c r="E714" s="177"/>
      <c r="F714" s="179"/>
      <c r="G714" s="179"/>
      <c r="H714" s="180"/>
      <c r="I714" s="180">
        <f>(H709+H710+H711+H712+H713)/5</f>
        <v>100</v>
      </c>
      <c r="J714" s="181"/>
      <c r="K714" s="178" t="s">
        <v>6</v>
      </c>
      <c r="L714" s="179"/>
      <c r="M714" s="182"/>
      <c r="N714" s="182"/>
      <c r="O714" s="180"/>
      <c r="P714" s="180">
        <f>O709</f>
        <v>100</v>
      </c>
      <c r="Q714" s="180">
        <f>(I714+P714)/2</f>
        <v>100</v>
      </c>
      <c r="R714" s="345" t="s">
        <v>31</v>
      </c>
      <c r="S714" s="453"/>
      <c r="T714" s="156"/>
    </row>
    <row r="715" spans="1:20" ht="57.75" customHeight="1" x14ac:dyDescent="0.35">
      <c r="A715" s="473"/>
      <c r="B715" s="459"/>
      <c r="C715" s="460" t="s">
        <v>13</v>
      </c>
      <c r="D715" s="160" t="s">
        <v>137</v>
      </c>
      <c r="E715" s="165"/>
      <c r="F715" s="165"/>
      <c r="G715" s="165"/>
      <c r="H715" s="163"/>
      <c r="I715" s="163"/>
      <c r="J715" s="266" t="s">
        <v>13</v>
      </c>
      <c r="K715" s="160" t="s">
        <v>137</v>
      </c>
      <c r="L715" s="165"/>
      <c r="M715" s="173"/>
      <c r="N715" s="173"/>
      <c r="O715" s="163"/>
      <c r="P715" s="188"/>
      <c r="Q715" s="167"/>
      <c r="R715" s="351"/>
      <c r="S715" s="453"/>
    </row>
    <row r="716" spans="1:20" ht="77.25" customHeight="1" x14ac:dyDescent="0.35">
      <c r="A716" s="473"/>
      <c r="B716" s="459"/>
      <c r="C716" s="462" t="s">
        <v>14</v>
      </c>
      <c r="D716" s="158" t="s">
        <v>138</v>
      </c>
      <c r="E716" s="165" t="s">
        <v>25</v>
      </c>
      <c r="F716" s="165">
        <v>100</v>
      </c>
      <c r="G716" s="165">
        <v>100</v>
      </c>
      <c r="H716" s="168">
        <f t="shared" si="100"/>
        <v>100</v>
      </c>
      <c r="I716" s="165"/>
      <c r="J716" s="172" t="s">
        <v>14</v>
      </c>
      <c r="K716" s="169" t="s">
        <v>90</v>
      </c>
      <c r="L716" s="165" t="s">
        <v>38</v>
      </c>
      <c r="M716" s="165">
        <v>339</v>
      </c>
      <c r="N716" s="165">
        <v>335</v>
      </c>
      <c r="O716" s="168">
        <f>(N716/M716)*100</f>
        <v>98.82005899705014</v>
      </c>
      <c r="P716" s="162"/>
      <c r="Q716" s="167"/>
      <c r="R716" s="352"/>
      <c r="S716" s="453"/>
    </row>
    <row r="717" spans="1:20" ht="36.75" customHeight="1" x14ac:dyDescent="0.35">
      <c r="A717" s="473"/>
      <c r="B717" s="459"/>
      <c r="C717" s="462" t="s">
        <v>15</v>
      </c>
      <c r="D717" s="158" t="s">
        <v>139</v>
      </c>
      <c r="E717" s="165" t="s">
        <v>25</v>
      </c>
      <c r="F717" s="165">
        <v>100</v>
      </c>
      <c r="G717" s="165">
        <v>100</v>
      </c>
      <c r="H717" s="168">
        <f t="shared" si="100"/>
        <v>100</v>
      </c>
      <c r="I717" s="165"/>
      <c r="J717" s="172"/>
      <c r="K717" s="169"/>
      <c r="L717" s="165"/>
      <c r="M717" s="173"/>
      <c r="N717" s="173"/>
      <c r="O717" s="168"/>
      <c r="P717" s="188"/>
      <c r="Q717" s="167"/>
      <c r="R717" s="352"/>
      <c r="S717" s="453"/>
    </row>
    <row r="718" spans="1:20" ht="60" customHeight="1" x14ac:dyDescent="0.35">
      <c r="A718" s="473"/>
      <c r="B718" s="459"/>
      <c r="C718" s="462" t="s">
        <v>39</v>
      </c>
      <c r="D718" s="158" t="s">
        <v>135</v>
      </c>
      <c r="E718" s="165" t="s">
        <v>25</v>
      </c>
      <c r="F718" s="165">
        <v>100</v>
      </c>
      <c r="G718" s="165">
        <v>100</v>
      </c>
      <c r="H718" s="168">
        <f t="shared" si="100"/>
        <v>100</v>
      </c>
      <c r="I718" s="165"/>
      <c r="J718" s="172"/>
      <c r="K718" s="169"/>
      <c r="L718" s="165"/>
      <c r="M718" s="173"/>
      <c r="N718" s="173"/>
      <c r="O718" s="168"/>
      <c r="P718" s="188"/>
      <c r="Q718" s="167"/>
      <c r="R718" s="352"/>
      <c r="S718" s="453"/>
    </row>
    <row r="719" spans="1:20" ht="84" customHeight="1" x14ac:dyDescent="0.35">
      <c r="A719" s="473"/>
      <c r="B719" s="459"/>
      <c r="C719" s="462" t="s">
        <v>45</v>
      </c>
      <c r="D719" s="158" t="s">
        <v>89</v>
      </c>
      <c r="E719" s="165" t="s">
        <v>25</v>
      </c>
      <c r="F719" s="165">
        <v>90</v>
      </c>
      <c r="G719" s="165">
        <v>100</v>
      </c>
      <c r="H719" s="168">
        <v>100</v>
      </c>
      <c r="I719" s="165"/>
      <c r="J719" s="172"/>
      <c r="K719" s="169"/>
      <c r="L719" s="165"/>
      <c r="M719" s="173"/>
      <c r="N719" s="173"/>
      <c r="O719" s="168"/>
      <c r="P719" s="188"/>
      <c r="Q719" s="167"/>
      <c r="R719" s="352"/>
      <c r="S719" s="453"/>
    </row>
    <row r="720" spans="1:20" ht="121.5" customHeight="1" x14ac:dyDescent="0.35">
      <c r="A720" s="473"/>
      <c r="B720" s="459"/>
      <c r="C720" s="462" t="s">
        <v>66</v>
      </c>
      <c r="D720" s="158" t="s">
        <v>136</v>
      </c>
      <c r="E720" s="165" t="s">
        <v>25</v>
      </c>
      <c r="F720" s="165">
        <v>100</v>
      </c>
      <c r="G720" s="165">
        <v>100</v>
      </c>
      <c r="H720" s="168">
        <f t="shared" si="100"/>
        <v>100</v>
      </c>
      <c r="I720" s="165"/>
      <c r="J720" s="172"/>
      <c r="K720" s="169"/>
      <c r="L720" s="165"/>
      <c r="M720" s="173"/>
      <c r="N720" s="173"/>
      <c r="O720" s="168"/>
      <c r="P720" s="188"/>
      <c r="Q720" s="167"/>
      <c r="R720" s="352"/>
      <c r="S720" s="453"/>
    </row>
    <row r="721" spans="1:20" s="184" customFormat="1" ht="40.5" customHeight="1" x14ac:dyDescent="0.35">
      <c r="A721" s="473"/>
      <c r="B721" s="459"/>
      <c r="C721" s="464"/>
      <c r="D721" s="178" t="s">
        <v>6</v>
      </c>
      <c r="E721" s="177"/>
      <c r="F721" s="179"/>
      <c r="G721" s="179"/>
      <c r="H721" s="180"/>
      <c r="I721" s="180">
        <f>(H716+H717+H718+H719+H720)/5</f>
        <v>100</v>
      </c>
      <c r="J721" s="181"/>
      <c r="K721" s="178" t="s">
        <v>6</v>
      </c>
      <c r="L721" s="179"/>
      <c r="M721" s="182"/>
      <c r="N721" s="182"/>
      <c r="O721" s="180"/>
      <c r="P721" s="180">
        <f>O716</f>
        <v>98.82005899705014</v>
      </c>
      <c r="Q721" s="180">
        <f>(I721+P721)/2</f>
        <v>99.410029498525063</v>
      </c>
      <c r="R721" s="345" t="s">
        <v>459</v>
      </c>
      <c r="S721" s="453"/>
      <c r="T721" s="156"/>
    </row>
    <row r="722" spans="1:20" ht="60" customHeight="1" x14ac:dyDescent="0.35">
      <c r="A722" s="473"/>
      <c r="B722" s="459"/>
      <c r="C722" s="460" t="s">
        <v>28</v>
      </c>
      <c r="D722" s="160" t="s">
        <v>140</v>
      </c>
      <c r="E722" s="165"/>
      <c r="F722" s="165"/>
      <c r="G722" s="165"/>
      <c r="H722" s="163"/>
      <c r="I722" s="163"/>
      <c r="J722" s="266" t="s">
        <v>28</v>
      </c>
      <c r="K722" s="160" t="str">
        <f>D722</f>
        <v>Реализация основных общеобразовательных программ среднего общего образования</v>
      </c>
      <c r="L722" s="165"/>
      <c r="M722" s="173"/>
      <c r="N722" s="173"/>
      <c r="O722" s="163"/>
      <c r="P722" s="188"/>
      <c r="Q722" s="167"/>
      <c r="R722" s="351"/>
      <c r="S722" s="453"/>
    </row>
    <row r="723" spans="1:20" ht="69" customHeight="1" x14ac:dyDescent="0.35">
      <c r="A723" s="473"/>
      <c r="B723" s="459"/>
      <c r="C723" s="462" t="s">
        <v>29</v>
      </c>
      <c r="D723" s="158" t="s">
        <v>141</v>
      </c>
      <c r="E723" s="165" t="s">
        <v>25</v>
      </c>
      <c r="F723" s="165">
        <v>100</v>
      </c>
      <c r="G723" s="165">
        <v>100</v>
      </c>
      <c r="H723" s="168">
        <f>(G723/F723)*100</f>
        <v>100</v>
      </c>
      <c r="I723" s="165"/>
      <c r="J723" s="172" t="s">
        <v>29</v>
      </c>
      <c r="K723" s="169" t="s">
        <v>90</v>
      </c>
      <c r="L723" s="165" t="s">
        <v>38</v>
      </c>
      <c r="M723" s="165">
        <v>95</v>
      </c>
      <c r="N723" s="165">
        <v>91</v>
      </c>
      <c r="O723" s="168">
        <f>(N723/M723)*100</f>
        <v>95.78947368421052</v>
      </c>
      <c r="P723" s="162"/>
      <c r="Q723" s="167"/>
      <c r="R723" s="352"/>
      <c r="S723" s="453"/>
    </row>
    <row r="724" spans="1:20" x14ac:dyDescent="0.35">
      <c r="A724" s="473"/>
      <c r="B724" s="459"/>
      <c r="C724" s="462" t="s">
        <v>30</v>
      </c>
      <c r="D724" s="158" t="s">
        <v>142</v>
      </c>
      <c r="E724" s="165" t="s">
        <v>25</v>
      </c>
      <c r="F724" s="165">
        <v>100</v>
      </c>
      <c r="G724" s="165">
        <v>100</v>
      </c>
      <c r="H724" s="168">
        <f>(G724/F724)*100</f>
        <v>100</v>
      </c>
      <c r="I724" s="165"/>
      <c r="J724" s="172"/>
      <c r="K724" s="169"/>
      <c r="L724" s="165"/>
      <c r="M724" s="173"/>
      <c r="N724" s="173"/>
      <c r="O724" s="168"/>
      <c r="P724" s="188"/>
      <c r="Q724" s="167"/>
      <c r="R724" s="352"/>
      <c r="S724" s="453"/>
    </row>
    <row r="725" spans="1:20" ht="53.25" customHeight="1" x14ac:dyDescent="0.35">
      <c r="A725" s="473"/>
      <c r="B725" s="459"/>
      <c r="C725" s="462" t="s">
        <v>52</v>
      </c>
      <c r="D725" s="158" t="s">
        <v>135</v>
      </c>
      <c r="E725" s="165" t="s">
        <v>25</v>
      </c>
      <c r="F725" s="165">
        <v>100</v>
      </c>
      <c r="G725" s="165">
        <v>100</v>
      </c>
      <c r="H725" s="168">
        <f>(G725/F725)*100</f>
        <v>100</v>
      </c>
      <c r="I725" s="165"/>
      <c r="J725" s="172"/>
      <c r="K725" s="169"/>
      <c r="L725" s="165"/>
      <c r="M725" s="173"/>
      <c r="N725" s="173"/>
      <c r="O725" s="168"/>
      <c r="P725" s="188"/>
      <c r="Q725" s="167"/>
      <c r="R725" s="352"/>
      <c r="S725" s="453"/>
    </row>
    <row r="726" spans="1:20" ht="69.75" customHeight="1" x14ac:dyDescent="0.35">
      <c r="A726" s="473"/>
      <c r="B726" s="459"/>
      <c r="C726" s="462" t="s">
        <v>53</v>
      </c>
      <c r="D726" s="158" t="s">
        <v>89</v>
      </c>
      <c r="E726" s="165" t="s">
        <v>25</v>
      </c>
      <c r="F726" s="165">
        <v>90</v>
      </c>
      <c r="G726" s="165">
        <v>100</v>
      </c>
      <c r="H726" s="168">
        <v>100</v>
      </c>
      <c r="I726" s="165"/>
      <c r="J726" s="172"/>
      <c r="K726" s="169"/>
      <c r="L726" s="165"/>
      <c r="M726" s="173"/>
      <c r="N726" s="173"/>
      <c r="O726" s="168"/>
      <c r="P726" s="188"/>
      <c r="Q726" s="167"/>
      <c r="R726" s="352"/>
      <c r="S726" s="453"/>
    </row>
    <row r="727" spans="1:20" ht="123" customHeight="1" x14ac:dyDescent="0.35">
      <c r="A727" s="473"/>
      <c r="B727" s="459"/>
      <c r="C727" s="462" t="s">
        <v>143</v>
      </c>
      <c r="D727" s="158" t="s">
        <v>136</v>
      </c>
      <c r="E727" s="165" t="s">
        <v>25</v>
      </c>
      <c r="F727" s="165">
        <v>100</v>
      </c>
      <c r="G727" s="165">
        <v>100</v>
      </c>
      <c r="H727" s="168">
        <f>(G727/F727)*100</f>
        <v>100</v>
      </c>
      <c r="I727" s="165"/>
      <c r="J727" s="172"/>
      <c r="K727" s="169"/>
      <c r="L727" s="165"/>
      <c r="M727" s="173"/>
      <c r="N727" s="173"/>
      <c r="O727" s="168"/>
      <c r="P727" s="188"/>
      <c r="Q727" s="167"/>
      <c r="R727" s="352"/>
      <c r="S727" s="453"/>
    </row>
    <row r="728" spans="1:20" s="184" customFormat="1" ht="40.5" customHeight="1" x14ac:dyDescent="0.35">
      <c r="A728" s="473"/>
      <c r="B728" s="459"/>
      <c r="C728" s="464"/>
      <c r="D728" s="178" t="s">
        <v>6</v>
      </c>
      <c r="E728" s="177"/>
      <c r="F728" s="179"/>
      <c r="G728" s="179"/>
      <c r="H728" s="180"/>
      <c r="I728" s="180">
        <f>(H723+H724+H725+H726+H727)/5</f>
        <v>100</v>
      </c>
      <c r="J728" s="181"/>
      <c r="K728" s="178" t="s">
        <v>6</v>
      </c>
      <c r="L728" s="179"/>
      <c r="M728" s="182"/>
      <c r="N728" s="182"/>
      <c r="O728" s="180"/>
      <c r="P728" s="180">
        <f>O723</f>
        <v>95.78947368421052</v>
      </c>
      <c r="Q728" s="180">
        <f>(I728+P728)/2</f>
        <v>97.89473684210526</v>
      </c>
      <c r="R728" s="345" t="s">
        <v>459</v>
      </c>
      <c r="S728" s="453"/>
      <c r="T728" s="156"/>
    </row>
    <row r="729" spans="1:20" x14ac:dyDescent="0.35">
      <c r="A729" s="473"/>
      <c r="B729" s="459"/>
      <c r="C729" s="460" t="s">
        <v>42</v>
      </c>
      <c r="D729" s="160" t="s">
        <v>91</v>
      </c>
      <c r="E729" s="165"/>
      <c r="F729" s="165"/>
      <c r="G729" s="165"/>
      <c r="H729" s="163"/>
      <c r="I729" s="163"/>
      <c r="J729" s="266" t="s">
        <v>42</v>
      </c>
      <c r="K729" s="160" t="s">
        <v>91</v>
      </c>
      <c r="L729" s="165"/>
      <c r="M729" s="173"/>
      <c r="N729" s="173"/>
      <c r="O729" s="163"/>
      <c r="P729" s="188"/>
      <c r="Q729" s="167"/>
      <c r="R729" s="351"/>
      <c r="S729" s="453"/>
    </row>
    <row r="730" spans="1:20" ht="57.75" customHeight="1" x14ac:dyDescent="0.35">
      <c r="A730" s="473"/>
      <c r="B730" s="459"/>
      <c r="C730" s="462" t="s">
        <v>43</v>
      </c>
      <c r="D730" s="158" t="s">
        <v>144</v>
      </c>
      <c r="E730" s="165" t="s">
        <v>25</v>
      </c>
      <c r="F730" s="165">
        <v>100</v>
      </c>
      <c r="G730" s="165">
        <v>100</v>
      </c>
      <c r="H730" s="168">
        <f>(G730/F730)*100</f>
        <v>100</v>
      </c>
      <c r="I730" s="165"/>
      <c r="J730" s="172" t="s">
        <v>43</v>
      </c>
      <c r="K730" s="169" t="s">
        <v>90</v>
      </c>
      <c r="L730" s="165" t="s">
        <v>38</v>
      </c>
      <c r="M730" s="165">
        <v>74</v>
      </c>
      <c r="N730" s="165">
        <v>74</v>
      </c>
      <c r="O730" s="168">
        <f>(N730/M730)*100</f>
        <v>100</v>
      </c>
      <c r="P730" s="188"/>
      <c r="Q730" s="167"/>
      <c r="R730" s="352"/>
      <c r="S730" s="453"/>
    </row>
    <row r="731" spans="1:20" ht="75.75" customHeight="1" x14ac:dyDescent="0.35">
      <c r="A731" s="473"/>
      <c r="B731" s="459"/>
      <c r="C731" s="462" t="s">
        <v>145</v>
      </c>
      <c r="D731" s="158" t="s">
        <v>146</v>
      </c>
      <c r="E731" s="165" t="s">
        <v>25</v>
      </c>
      <c r="F731" s="165">
        <v>90</v>
      </c>
      <c r="G731" s="165">
        <v>90</v>
      </c>
      <c r="H731" s="168">
        <f>(G731/F731)*100</f>
        <v>100</v>
      </c>
      <c r="I731" s="165"/>
      <c r="J731" s="172"/>
      <c r="K731" s="169"/>
      <c r="L731" s="165"/>
      <c r="M731" s="173"/>
      <c r="N731" s="173"/>
      <c r="O731" s="168"/>
      <c r="P731" s="188"/>
      <c r="Q731" s="167"/>
      <c r="R731" s="352"/>
      <c r="S731" s="453"/>
    </row>
    <row r="732" spans="1:20" s="184" customFormat="1" ht="40.5" customHeight="1" x14ac:dyDescent="0.35">
      <c r="A732" s="473"/>
      <c r="B732" s="459"/>
      <c r="C732" s="464"/>
      <c r="D732" s="178" t="s">
        <v>6</v>
      </c>
      <c r="E732" s="177"/>
      <c r="F732" s="179"/>
      <c r="G732" s="179"/>
      <c r="H732" s="180"/>
      <c r="I732" s="180">
        <f>(H730+H731)/2</f>
        <v>100</v>
      </c>
      <c r="J732" s="181"/>
      <c r="K732" s="178" t="s">
        <v>6</v>
      </c>
      <c r="L732" s="179"/>
      <c r="M732" s="182"/>
      <c r="N732" s="182"/>
      <c r="O732" s="180"/>
      <c r="P732" s="180">
        <f>O730</f>
        <v>100</v>
      </c>
      <c r="Q732" s="180">
        <f>(I732+P732)/2</f>
        <v>100</v>
      </c>
      <c r="R732" s="345" t="s">
        <v>31</v>
      </c>
      <c r="S732" s="453"/>
      <c r="T732" s="156"/>
    </row>
    <row r="733" spans="1:20" ht="48" customHeight="1" x14ac:dyDescent="0.35">
      <c r="A733" s="473"/>
      <c r="B733" s="459"/>
      <c r="C733" s="460" t="s">
        <v>172</v>
      </c>
      <c r="D733" s="160" t="s">
        <v>228</v>
      </c>
      <c r="E733" s="165"/>
      <c r="F733" s="165"/>
      <c r="G733" s="165"/>
      <c r="H733" s="163"/>
      <c r="I733" s="163"/>
      <c r="J733" s="266" t="s">
        <v>172</v>
      </c>
      <c r="K733" s="160" t="str">
        <f>D733</f>
        <v>Реализация дополнительных общеразвивающих программ</v>
      </c>
      <c r="L733" s="165"/>
      <c r="M733" s="173"/>
      <c r="N733" s="173"/>
      <c r="O733" s="163"/>
      <c r="P733" s="188"/>
      <c r="Q733" s="167"/>
      <c r="R733" s="353"/>
      <c r="S733" s="453"/>
    </row>
    <row r="734" spans="1:20" ht="87" customHeight="1" x14ac:dyDescent="0.35">
      <c r="A734" s="473"/>
      <c r="B734" s="459"/>
      <c r="C734" s="462" t="s">
        <v>173</v>
      </c>
      <c r="D734" s="158" t="s">
        <v>146</v>
      </c>
      <c r="E734" s="165" t="s">
        <v>25</v>
      </c>
      <c r="F734" s="165">
        <v>90</v>
      </c>
      <c r="G734" s="165">
        <v>90</v>
      </c>
      <c r="H734" s="168">
        <v>100</v>
      </c>
      <c r="I734" s="165"/>
      <c r="J734" s="172" t="s">
        <v>173</v>
      </c>
      <c r="K734" s="169" t="s">
        <v>219</v>
      </c>
      <c r="L734" s="165" t="s">
        <v>399</v>
      </c>
      <c r="M734" s="165">
        <v>54334</v>
      </c>
      <c r="N734" s="165">
        <v>57838</v>
      </c>
      <c r="O734" s="168">
        <f>(N734/M734)*100</f>
        <v>106.4490006257592</v>
      </c>
      <c r="P734" s="188"/>
      <c r="Q734" s="167"/>
      <c r="R734" s="352"/>
      <c r="S734" s="453"/>
    </row>
    <row r="735" spans="1:20" s="184" customFormat="1" ht="42.75" customHeight="1" x14ac:dyDescent="0.35">
      <c r="A735" s="473"/>
      <c r="B735" s="459"/>
      <c r="C735" s="464"/>
      <c r="D735" s="178" t="s">
        <v>6</v>
      </c>
      <c r="E735" s="177"/>
      <c r="F735" s="179"/>
      <c r="G735" s="179"/>
      <c r="H735" s="180"/>
      <c r="I735" s="180">
        <f>H734</f>
        <v>100</v>
      </c>
      <c r="J735" s="181"/>
      <c r="K735" s="178" t="s">
        <v>6</v>
      </c>
      <c r="L735" s="179"/>
      <c r="M735" s="182"/>
      <c r="N735" s="182"/>
      <c r="O735" s="180"/>
      <c r="P735" s="180">
        <f>O734</f>
        <v>106.4490006257592</v>
      </c>
      <c r="Q735" s="180">
        <f>(I735+P735)/2</f>
        <v>103.2245003128796</v>
      </c>
      <c r="R735" s="345" t="s">
        <v>31</v>
      </c>
      <c r="S735" s="453"/>
      <c r="T735" s="156"/>
    </row>
    <row r="736" spans="1:20" ht="59.25" customHeight="1" x14ac:dyDescent="0.35">
      <c r="A736" s="473">
        <v>50</v>
      </c>
      <c r="B736" s="459" t="s">
        <v>158</v>
      </c>
      <c r="C736" s="460" t="s">
        <v>12</v>
      </c>
      <c r="D736" s="160" t="s">
        <v>132</v>
      </c>
      <c r="E736" s="164"/>
      <c r="F736" s="164"/>
      <c r="G736" s="164"/>
      <c r="H736" s="163"/>
      <c r="I736" s="163"/>
      <c r="J736" s="164" t="s">
        <v>12</v>
      </c>
      <c r="K736" s="160" t="s">
        <v>132</v>
      </c>
      <c r="L736" s="165"/>
      <c r="M736" s="165"/>
      <c r="N736" s="165"/>
      <c r="O736" s="163"/>
      <c r="P736" s="188"/>
      <c r="Q736" s="167"/>
      <c r="R736" s="353"/>
      <c r="S736" s="453" t="s">
        <v>459</v>
      </c>
    </row>
    <row r="737" spans="1:20" ht="59.25" customHeight="1" x14ac:dyDescent="0.35">
      <c r="A737" s="473"/>
      <c r="B737" s="459"/>
      <c r="C737" s="462" t="s">
        <v>7</v>
      </c>
      <c r="D737" s="158" t="s">
        <v>133</v>
      </c>
      <c r="E737" s="165" t="s">
        <v>25</v>
      </c>
      <c r="F737" s="165">
        <v>100</v>
      </c>
      <c r="G737" s="165">
        <v>100</v>
      </c>
      <c r="H737" s="168">
        <f>(G737/F737)*100</f>
        <v>100</v>
      </c>
      <c r="I737" s="165"/>
      <c r="J737" s="165" t="s">
        <v>7</v>
      </c>
      <c r="K737" s="169" t="s">
        <v>90</v>
      </c>
      <c r="L737" s="165" t="s">
        <v>38</v>
      </c>
      <c r="M737" s="165">
        <v>284</v>
      </c>
      <c r="N737" s="165">
        <v>289</v>
      </c>
      <c r="O737" s="168">
        <f>(N737/M737)*100</f>
        <v>101.7605633802817</v>
      </c>
      <c r="P737" s="188"/>
      <c r="Q737" s="167"/>
      <c r="R737" s="352"/>
      <c r="S737" s="453"/>
    </row>
    <row r="738" spans="1:20" ht="45" customHeight="1" x14ac:dyDescent="0.35">
      <c r="A738" s="473"/>
      <c r="B738" s="459"/>
      <c r="C738" s="462" t="s">
        <v>8</v>
      </c>
      <c r="D738" s="158" t="s">
        <v>134</v>
      </c>
      <c r="E738" s="165" t="s">
        <v>25</v>
      </c>
      <c r="F738" s="165">
        <v>100</v>
      </c>
      <c r="G738" s="165">
        <v>100</v>
      </c>
      <c r="H738" s="168">
        <f>(G738/F738)*100</f>
        <v>100</v>
      </c>
      <c r="I738" s="165"/>
      <c r="J738" s="165"/>
      <c r="K738" s="189"/>
      <c r="L738" s="165"/>
      <c r="M738" s="171"/>
      <c r="N738" s="171"/>
      <c r="O738" s="168"/>
      <c r="P738" s="188"/>
      <c r="Q738" s="167"/>
      <c r="R738" s="352"/>
      <c r="S738" s="453"/>
    </row>
    <row r="739" spans="1:20" ht="48" customHeight="1" x14ac:dyDescent="0.35">
      <c r="A739" s="473"/>
      <c r="B739" s="459"/>
      <c r="C739" s="462" t="s">
        <v>9</v>
      </c>
      <c r="D739" s="158" t="s">
        <v>135</v>
      </c>
      <c r="E739" s="165" t="s">
        <v>25</v>
      </c>
      <c r="F739" s="165">
        <v>100</v>
      </c>
      <c r="G739" s="165">
        <v>100</v>
      </c>
      <c r="H739" s="168">
        <f>(G739/F739)*100</f>
        <v>100</v>
      </c>
      <c r="I739" s="165"/>
      <c r="J739" s="172"/>
      <c r="K739" s="169"/>
      <c r="L739" s="165"/>
      <c r="M739" s="173"/>
      <c r="N739" s="173"/>
      <c r="O739" s="168"/>
      <c r="P739" s="188"/>
      <c r="Q739" s="167"/>
      <c r="R739" s="352"/>
      <c r="S739" s="453"/>
    </row>
    <row r="740" spans="1:20" ht="69" customHeight="1" x14ac:dyDescent="0.35">
      <c r="A740" s="473"/>
      <c r="B740" s="459"/>
      <c r="C740" s="462" t="s">
        <v>10</v>
      </c>
      <c r="D740" s="158" t="s">
        <v>89</v>
      </c>
      <c r="E740" s="165" t="s">
        <v>25</v>
      </c>
      <c r="F740" s="165">
        <v>90</v>
      </c>
      <c r="G740" s="165">
        <v>100</v>
      </c>
      <c r="H740" s="168">
        <v>100</v>
      </c>
      <c r="I740" s="165"/>
      <c r="J740" s="172"/>
      <c r="K740" s="169"/>
      <c r="L740" s="165"/>
      <c r="M740" s="173"/>
      <c r="N740" s="173"/>
      <c r="O740" s="168"/>
      <c r="P740" s="188"/>
      <c r="Q740" s="167"/>
      <c r="R740" s="352"/>
      <c r="S740" s="453"/>
    </row>
    <row r="741" spans="1:20" ht="132" customHeight="1" x14ac:dyDescent="0.35">
      <c r="A741" s="473"/>
      <c r="B741" s="459"/>
      <c r="C741" s="462" t="s">
        <v>35</v>
      </c>
      <c r="D741" s="158" t="s">
        <v>136</v>
      </c>
      <c r="E741" s="165" t="s">
        <v>25</v>
      </c>
      <c r="F741" s="165">
        <v>100</v>
      </c>
      <c r="G741" s="165">
        <v>100</v>
      </c>
      <c r="H741" s="168">
        <f>(G741/F741)*100</f>
        <v>100</v>
      </c>
      <c r="I741" s="165"/>
      <c r="J741" s="172"/>
      <c r="K741" s="169"/>
      <c r="L741" s="165"/>
      <c r="M741" s="173"/>
      <c r="N741" s="173"/>
      <c r="O741" s="168"/>
      <c r="P741" s="188"/>
      <c r="Q741" s="167"/>
      <c r="R741" s="352"/>
      <c r="S741" s="453"/>
    </row>
    <row r="742" spans="1:20" s="184" customFormat="1" ht="40.5" customHeight="1" x14ac:dyDescent="0.35">
      <c r="A742" s="473"/>
      <c r="B742" s="459"/>
      <c r="C742" s="464"/>
      <c r="D742" s="178" t="s">
        <v>6</v>
      </c>
      <c r="E742" s="177"/>
      <c r="F742" s="179"/>
      <c r="G742" s="179"/>
      <c r="H742" s="180"/>
      <c r="I742" s="180">
        <f>(H737+H738+H739+H740+H741)/5</f>
        <v>100</v>
      </c>
      <c r="J742" s="181"/>
      <c r="K742" s="178" t="s">
        <v>6</v>
      </c>
      <c r="L742" s="179"/>
      <c r="M742" s="182"/>
      <c r="N742" s="182"/>
      <c r="O742" s="180"/>
      <c r="P742" s="180">
        <f>O737</f>
        <v>101.7605633802817</v>
      </c>
      <c r="Q742" s="180">
        <f>(I742+P742)/2</f>
        <v>100.88028169014085</v>
      </c>
      <c r="R742" s="345" t="s">
        <v>31</v>
      </c>
      <c r="S742" s="453"/>
      <c r="T742" s="156"/>
    </row>
    <row r="743" spans="1:20" ht="60" customHeight="1" x14ac:dyDescent="0.35">
      <c r="A743" s="473"/>
      <c r="B743" s="459"/>
      <c r="C743" s="460" t="s">
        <v>13</v>
      </c>
      <c r="D743" s="160" t="s">
        <v>137</v>
      </c>
      <c r="E743" s="165"/>
      <c r="F743" s="165"/>
      <c r="G743" s="165"/>
      <c r="H743" s="163"/>
      <c r="I743" s="163"/>
      <c r="J743" s="266" t="s">
        <v>13</v>
      </c>
      <c r="K743" s="160" t="s">
        <v>137</v>
      </c>
      <c r="L743" s="165"/>
      <c r="M743" s="173"/>
      <c r="N743" s="173"/>
      <c r="O743" s="163"/>
      <c r="P743" s="188"/>
      <c r="Q743" s="167"/>
      <c r="R743" s="353"/>
      <c r="S743" s="453"/>
    </row>
    <row r="744" spans="1:20" ht="78" customHeight="1" x14ac:dyDescent="0.35">
      <c r="A744" s="473"/>
      <c r="B744" s="459"/>
      <c r="C744" s="462" t="s">
        <v>14</v>
      </c>
      <c r="D744" s="158" t="s">
        <v>138</v>
      </c>
      <c r="E744" s="165" t="s">
        <v>25</v>
      </c>
      <c r="F744" s="165">
        <v>100</v>
      </c>
      <c r="G744" s="165">
        <v>100</v>
      </c>
      <c r="H744" s="168">
        <f>(G744/F744)*100</f>
        <v>100</v>
      </c>
      <c r="I744" s="165"/>
      <c r="J744" s="172" t="s">
        <v>14</v>
      </c>
      <c r="K744" s="169" t="s">
        <v>90</v>
      </c>
      <c r="L744" s="165" t="s">
        <v>38</v>
      </c>
      <c r="M744" s="165">
        <v>331</v>
      </c>
      <c r="N744" s="165">
        <v>330</v>
      </c>
      <c r="O744" s="168">
        <f>(N744/M744)*100</f>
        <v>99.697885196374628</v>
      </c>
      <c r="P744" s="162"/>
      <c r="Q744" s="167"/>
      <c r="R744" s="352"/>
      <c r="S744" s="453"/>
    </row>
    <row r="745" spans="1:20" ht="32.25" customHeight="1" x14ac:dyDescent="0.35">
      <c r="A745" s="473"/>
      <c r="B745" s="459"/>
      <c r="C745" s="462" t="s">
        <v>15</v>
      </c>
      <c r="D745" s="158" t="s">
        <v>139</v>
      </c>
      <c r="E745" s="165" t="s">
        <v>25</v>
      </c>
      <c r="F745" s="165">
        <v>100</v>
      </c>
      <c r="G745" s="165">
        <v>100</v>
      </c>
      <c r="H745" s="168">
        <f>(G745/F745)*100</f>
        <v>100</v>
      </c>
      <c r="I745" s="165"/>
      <c r="J745" s="172"/>
      <c r="K745" s="169"/>
      <c r="L745" s="165"/>
      <c r="M745" s="173"/>
      <c r="N745" s="173"/>
      <c r="O745" s="168"/>
      <c r="P745" s="188"/>
      <c r="Q745" s="167"/>
      <c r="R745" s="352"/>
      <c r="S745" s="453"/>
    </row>
    <row r="746" spans="1:20" ht="49.5" customHeight="1" x14ac:dyDescent="0.35">
      <c r="A746" s="473"/>
      <c r="B746" s="459"/>
      <c r="C746" s="462" t="s">
        <v>39</v>
      </c>
      <c r="D746" s="158" t="s">
        <v>135</v>
      </c>
      <c r="E746" s="165" t="s">
        <v>25</v>
      </c>
      <c r="F746" s="165">
        <v>100</v>
      </c>
      <c r="G746" s="165">
        <v>100</v>
      </c>
      <c r="H746" s="168">
        <f>(G746/F746)*100</f>
        <v>100</v>
      </c>
      <c r="I746" s="165"/>
      <c r="J746" s="172"/>
      <c r="K746" s="169"/>
      <c r="L746" s="165"/>
      <c r="M746" s="173"/>
      <c r="N746" s="173"/>
      <c r="O746" s="168"/>
      <c r="P746" s="188"/>
      <c r="Q746" s="167"/>
      <c r="R746" s="352"/>
      <c r="S746" s="453"/>
    </row>
    <row r="747" spans="1:20" ht="76.5" customHeight="1" x14ac:dyDescent="0.35">
      <c r="A747" s="473"/>
      <c r="B747" s="459"/>
      <c r="C747" s="462" t="s">
        <v>45</v>
      </c>
      <c r="D747" s="158" t="s">
        <v>89</v>
      </c>
      <c r="E747" s="165" t="s">
        <v>25</v>
      </c>
      <c r="F747" s="165">
        <v>90</v>
      </c>
      <c r="G747" s="165">
        <v>100</v>
      </c>
      <c r="H747" s="168">
        <v>100</v>
      </c>
      <c r="I747" s="165"/>
      <c r="J747" s="172"/>
      <c r="K747" s="169"/>
      <c r="L747" s="165"/>
      <c r="M747" s="173"/>
      <c r="N747" s="173"/>
      <c r="O747" s="168"/>
      <c r="P747" s="188"/>
      <c r="Q747" s="167"/>
      <c r="R747" s="352"/>
      <c r="S747" s="453"/>
    </row>
    <row r="748" spans="1:20" ht="123.75" customHeight="1" x14ac:dyDescent="0.35">
      <c r="A748" s="473"/>
      <c r="B748" s="459"/>
      <c r="C748" s="462" t="s">
        <v>66</v>
      </c>
      <c r="D748" s="158" t="s">
        <v>136</v>
      </c>
      <c r="E748" s="165" t="s">
        <v>25</v>
      </c>
      <c r="F748" s="165">
        <v>100</v>
      </c>
      <c r="G748" s="165">
        <v>100</v>
      </c>
      <c r="H748" s="168">
        <f>(G748/F748)*100</f>
        <v>100</v>
      </c>
      <c r="I748" s="165"/>
      <c r="J748" s="172"/>
      <c r="K748" s="169"/>
      <c r="L748" s="165"/>
      <c r="M748" s="173"/>
      <c r="N748" s="173"/>
      <c r="O748" s="168"/>
      <c r="P748" s="188"/>
      <c r="Q748" s="167"/>
      <c r="R748" s="352"/>
      <c r="S748" s="453"/>
    </row>
    <row r="749" spans="1:20" s="184" customFormat="1" ht="40.5" customHeight="1" x14ac:dyDescent="0.35">
      <c r="A749" s="473"/>
      <c r="B749" s="459"/>
      <c r="C749" s="464"/>
      <c r="D749" s="178" t="s">
        <v>6</v>
      </c>
      <c r="E749" s="177"/>
      <c r="F749" s="179"/>
      <c r="G749" s="179"/>
      <c r="H749" s="180"/>
      <c r="I749" s="180">
        <f>(H744+H745+H746+H747+H748)/5</f>
        <v>100</v>
      </c>
      <c r="J749" s="181"/>
      <c r="K749" s="178" t="s">
        <v>6</v>
      </c>
      <c r="L749" s="179"/>
      <c r="M749" s="182"/>
      <c r="N749" s="182"/>
      <c r="O749" s="180"/>
      <c r="P749" s="180">
        <f>O744</f>
        <v>99.697885196374628</v>
      </c>
      <c r="Q749" s="180">
        <f>(I749+P749)/2</f>
        <v>99.848942598187307</v>
      </c>
      <c r="R749" s="345" t="s">
        <v>459</v>
      </c>
      <c r="S749" s="453"/>
      <c r="T749" s="156"/>
    </row>
    <row r="750" spans="1:20" ht="61.5" customHeight="1" x14ac:dyDescent="0.35">
      <c r="A750" s="473"/>
      <c r="B750" s="459"/>
      <c r="C750" s="460" t="s">
        <v>28</v>
      </c>
      <c r="D750" s="160" t="s">
        <v>140</v>
      </c>
      <c r="E750" s="165"/>
      <c r="F750" s="165"/>
      <c r="G750" s="165"/>
      <c r="H750" s="163"/>
      <c r="I750" s="163"/>
      <c r="J750" s="266" t="s">
        <v>28</v>
      </c>
      <c r="K750" s="160" t="str">
        <f>D750</f>
        <v>Реализация основных общеобразовательных программ среднего общего образования</v>
      </c>
      <c r="L750" s="165"/>
      <c r="M750" s="173"/>
      <c r="N750" s="173"/>
      <c r="O750" s="163"/>
      <c r="P750" s="188"/>
      <c r="Q750" s="167"/>
      <c r="R750" s="353"/>
      <c r="S750" s="453"/>
    </row>
    <row r="751" spans="1:20" ht="70.5" customHeight="1" x14ac:dyDescent="0.35">
      <c r="A751" s="473"/>
      <c r="B751" s="459"/>
      <c r="C751" s="462" t="s">
        <v>29</v>
      </c>
      <c r="D751" s="158" t="s">
        <v>141</v>
      </c>
      <c r="E751" s="165" t="s">
        <v>25</v>
      </c>
      <c r="F751" s="165">
        <v>100</v>
      </c>
      <c r="G751" s="165">
        <v>100</v>
      </c>
      <c r="H751" s="168">
        <f>(G751/F751)*100</f>
        <v>100</v>
      </c>
      <c r="I751" s="165"/>
      <c r="J751" s="172" t="s">
        <v>29</v>
      </c>
      <c r="K751" s="169" t="s">
        <v>90</v>
      </c>
      <c r="L751" s="165" t="s">
        <v>38</v>
      </c>
      <c r="M751" s="165">
        <v>55</v>
      </c>
      <c r="N751" s="165">
        <v>55</v>
      </c>
      <c r="O751" s="168">
        <f>(N751/M751)*100</f>
        <v>100</v>
      </c>
      <c r="P751" s="162"/>
      <c r="Q751" s="167"/>
      <c r="R751" s="352"/>
      <c r="S751" s="453"/>
    </row>
    <row r="752" spans="1:20" ht="27.75" customHeight="1" x14ac:dyDescent="0.35">
      <c r="A752" s="473"/>
      <c r="B752" s="459"/>
      <c r="C752" s="462" t="s">
        <v>30</v>
      </c>
      <c r="D752" s="158" t="s">
        <v>142</v>
      </c>
      <c r="E752" s="165" t="s">
        <v>25</v>
      </c>
      <c r="F752" s="165">
        <v>100</v>
      </c>
      <c r="G752" s="165">
        <v>100</v>
      </c>
      <c r="H752" s="168">
        <f>(G752/F752)*100</f>
        <v>100</v>
      </c>
      <c r="I752" s="165"/>
      <c r="J752" s="172"/>
      <c r="K752" s="169"/>
      <c r="L752" s="165"/>
      <c r="M752" s="173"/>
      <c r="N752" s="173"/>
      <c r="O752" s="168"/>
      <c r="P752" s="188"/>
      <c r="Q752" s="167"/>
      <c r="R752" s="352"/>
      <c r="S752" s="453"/>
    </row>
    <row r="753" spans="1:20" ht="57.75" customHeight="1" x14ac:dyDescent="0.35">
      <c r="A753" s="473"/>
      <c r="B753" s="459"/>
      <c r="C753" s="462" t="s">
        <v>52</v>
      </c>
      <c r="D753" s="158" t="s">
        <v>135</v>
      </c>
      <c r="E753" s="165" t="s">
        <v>25</v>
      </c>
      <c r="F753" s="165">
        <v>100</v>
      </c>
      <c r="G753" s="165">
        <v>100</v>
      </c>
      <c r="H753" s="168">
        <f>(G753/F753)*100</f>
        <v>100</v>
      </c>
      <c r="I753" s="165"/>
      <c r="J753" s="172"/>
      <c r="K753" s="169"/>
      <c r="L753" s="165"/>
      <c r="M753" s="173"/>
      <c r="N753" s="173"/>
      <c r="O753" s="168"/>
      <c r="P753" s="188"/>
      <c r="Q753" s="167"/>
      <c r="R753" s="352"/>
      <c r="S753" s="453"/>
    </row>
    <row r="754" spans="1:20" ht="71.25" customHeight="1" x14ac:dyDescent="0.35">
      <c r="A754" s="473"/>
      <c r="B754" s="459"/>
      <c r="C754" s="462" t="s">
        <v>53</v>
      </c>
      <c r="D754" s="158" t="s">
        <v>89</v>
      </c>
      <c r="E754" s="165" t="s">
        <v>25</v>
      </c>
      <c r="F754" s="165">
        <v>90</v>
      </c>
      <c r="G754" s="165">
        <v>100</v>
      </c>
      <c r="H754" s="168">
        <v>100</v>
      </c>
      <c r="I754" s="165"/>
      <c r="J754" s="172"/>
      <c r="K754" s="169"/>
      <c r="L754" s="165"/>
      <c r="M754" s="173"/>
      <c r="N754" s="173"/>
      <c r="O754" s="168"/>
      <c r="P754" s="188"/>
      <c r="Q754" s="167"/>
      <c r="R754" s="352"/>
      <c r="S754" s="453"/>
    </row>
    <row r="755" spans="1:20" ht="123" customHeight="1" x14ac:dyDescent="0.35">
      <c r="A755" s="473"/>
      <c r="B755" s="459"/>
      <c r="C755" s="462" t="s">
        <v>143</v>
      </c>
      <c r="D755" s="158" t="s">
        <v>136</v>
      </c>
      <c r="E755" s="165" t="s">
        <v>25</v>
      </c>
      <c r="F755" s="165">
        <v>100</v>
      </c>
      <c r="G755" s="165">
        <v>100</v>
      </c>
      <c r="H755" s="168">
        <f>(G755/F755)*100</f>
        <v>100</v>
      </c>
      <c r="I755" s="165"/>
      <c r="J755" s="172"/>
      <c r="K755" s="169"/>
      <c r="L755" s="165"/>
      <c r="M755" s="173"/>
      <c r="N755" s="173"/>
      <c r="O755" s="168"/>
      <c r="P755" s="188"/>
      <c r="Q755" s="167"/>
      <c r="R755" s="352"/>
      <c r="S755" s="453"/>
    </row>
    <row r="756" spans="1:20" s="184" customFormat="1" ht="40.5" customHeight="1" x14ac:dyDescent="0.35">
      <c r="A756" s="473"/>
      <c r="B756" s="459"/>
      <c r="C756" s="464"/>
      <c r="D756" s="178" t="s">
        <v>6</v>
      </c>
      <c r="E756" s="177"/>
      <c r="F756" s="179"/>
      <c r="G756" s="179"/>
      <c r="H756" s="180"/>
      <c r="I756" s="180">
        <f>(H751+H752+H753+H754+H755)/5</f>
        <v>100</v>
      </c>
      <c r="J756" s="181"/>
      <c r="K756" s="178" t="s">
        <v>6</v>
      </c>
      <c r="L756" s="179"/>
      <c r="M756" s="182"/>
      <c r="N756" s="182"/>
      <c r="O756" s="180"/>
      <c r="P756" s="180">
        <f>O751</f>
        <v>100</v>
      </c>
      <c r="Q756" s="180">
        <f>(I756+P756)/2</f>
        <v>100</v>
      </c>
      <c r="R756" s="345" t="s">
        <v>31</v>
      </c>
      <c r="S756" s="453"/>
      <c r="T756" s="156"/>
    </row>
    <row r="757" spans="1:20" ht="45" customHeight="1" x14ac:dyDescent="0.35">
      <c r="A757" s="473"/>
      <c r="B757" s="459"/>
      <c r="C757" s="460" t="s">
        <v>42</v>
      </c>
      <c r="D757" s="160" t="s">
        <v>91</v>
      </c>
      <c r="E757" s="165"/>
      <c r="F757" s="165"/>
      <c r="G757" s="165"/>
      <c r="H757" s="163"/>
      <c r="I757" s="163"/>
      <c r="J757" s="266" t="s">
        <v>42</v>
      </c>
      <c r="K757" s="160" t="s">
        <v>91</v>
      </c>
      <c r="L757" s="165"/>
      <c r="M757" s="173"/>
      <c r="N757" s="173"/>
      <c r="O757" s="163"/>
      <c r="P757" s="188"/>
      <c r="Q757" s="167"/>
      <c r="R757" s="353"/>
      <c r="S757" s="453"/>
    </row>
    <row r="758" spans="1:20" ht="45" customHeight="1" x14ac:dyDescent="0.35">
      <c r="A758" s="473"/>
      <c r="B758" s="459"/>
      <c r="C758" s="462" t="s">
        <v>43</v>
      </c>
      <c r="D758" s="158" t="s">
        <v>144</v>
      </c>
      <c r="E758" s="165" t="s">
        <v>25</v>
      </c>
      <c r="F758" s="165">
        <v>100</v>
      </c>
      <c r="G758" s="165">
        <v>100</v>
      </c>
      <c r="H758" s="168">
        <f>(G758/F758)*100</f>
        <v>100</v>
      </c>
      <c r="I758" s="165"/>
      <c r="J758" s="172" t="s">
        <v>43</v>
      </c>
      <c r="K758" s="169" t="s">
        <v>90</v>
      </c>
      <c r="L758" s="165" t="s">
        <v>38</v>
      </c>
      <c r="M758" s="165">
        <v>65</v>
      </c>
      <c r="N758" s="165">
        <v>65</v>
      </c>
      <c r="O758" s="168">
        <f>(N758/M758)*100</f>
        <v>100</v>
      </c>
      <c r="P758" s="188"/>
      <c r="Q758" s="167"/>
      <c r="R758" s="352"/>
      <c r="S758" s="453"/>
    </row>
    <row r="759" spans="1:20" ht="84" customHeight="1" x14ac:dyDescent="0.35">
      <c r="A759" s="473"/>
      <c r="B759" s="459"/>
      <c r="C759" s="462" t="s">
        <v>145</v>
      </c>
      <c r="D759" s="158" t="s">
        <v>146</v>
      </c>
      <c r="E759" s="165" t="s">
        <v>25</v>
      </c>
      <c r="F759" s="165">
        <v>90</v>
      </c>
      <c r="G759" s="165">
        <v>90</v>
      </c>
      <c r="H759" s="168">
        <f>(G759/F759)*100</f>
        <v>100</v>
      </c>
      <c r="I759" s="165"/>
      <c r="J759" s="172"/>
      <c r="K759" s="169"/>
      <c r="L759" s="165"/>
      <c r="M759" s="173"/>
      <c r="N759" s="173"/>
      <c r="O759" s="168"/>
      <c r="P759" s="188"/>
      <c r="Q759" s="167"/>
      <c r="R759" s="352"/>
      <c r="S759" s="453"/>
    </row>
    <row r="760" spans="1:20" s="184" customFormat="1" ht="40.5" customHeight="1" x14ac:dyDescent="0.35">
      <c r="A760" s="473"/>
      <c r="B760" s="459"/>
      <c r="C760" s="464"/>
      <c r="D760" s="178" t="s">
        <v>6</v>
      </c>
      <c r="E760" s="177"/>
      <c r="F760" s="179"/>
      <c r="G760" s="179"/>
      <c r="H760" s="180"/>
      <c r="I760" s="180">
        <f>(H758+H759)/2</f>
        <v>100</v>
      </c>
      <c r="J760" s="181"/>
      <c r="K760" s="178" t="s">
        <v>6</v>
      </c>
      <c r="L760" s="179"/>
      <c r="M760" s="182"/>
      <c r="N760" s="182"/>
      <c r="O760" s="180"/>
      <c r="P760" s="180">
        <f>O758</f>
        <v>100</v>
      </c>
      <c r="Q760" s="180">
        <f>(I760+P760)/2</f>
        <v>100</v>
      </c>
      <c r="R760" s="345" t="s">
        <v>31</v>
      </c>
      <c r="S760" s="453"/>
      <c r="T760" s="156"/>
    </row>
    <row r="761" spans="1:20" ht="51" customHeight="1" x14ac:dyDescent="0.35">
      <c r="A761" s="473"/>
      <c r="B761" s="459"/>
      <c r="C761" s="460" t="s">
        <v>172</v>
      </c>
      <c r="D761" s="160" t="s">
        <v>228</v>
      </c>
      <c r="E761" s="165"/>
      <c r="F761" s="165"/>
      <c r="G761" s="165"/>
      <c r="H761" s="163"/>
      <c r="I761" s="163"/>
      <c r="J761" s="266" t="s">
        <v>172</v>
      </c>
      <c r="K761" s="160" t="str">
        <f>D761</f>
        <v>Реализация дополнительных общеразвивающих программ</v>
      </c>
      <c r="L761" s="165"/>
      <c r="M761" s="173"/>
      <c r="N761" s="173"/>
      <c r="O761" s="163"/>
      <c r="P761" s="188"/>
      <c r="Q761" s="167"/>
      <c r="R761" s="351"/>
      <c r="S761" s="453"/>
    </row>
    <row r="762" spans="1:20" ht="81.75" customHeight="1" x14ac:dyDescent="0.35">
      <c r="A762" s="473"/>
      <c r="B762" s="459"/>
      <c r="C762" s="462" t="s">
        <v>173</v>
      </c>
      <c r="D762" s="158" t="s">
        <v>146</v>
      </c>
      <c r="E762" s="165" t="s">
        <v>25</v>
      </c>
      <c r="F762" s="165">
        <v>90</v>
      </c>
      <c r="G762" s="165">
        <v>90</v>
      </c>
      <c r="H762" s="168">
        <f>(G762/F762)*100</f>
        <v>100</v>
      </c>
      <c r="I762" s="165"/>
      <c r="J762" s="172" t="s">
        <v>173</v>
      </c>
      <c r="K762" s="169" t="s">
        <v>219</v>
      </c>
      <c r="L762" s="165" t="s">
        <v>399</v>
      </c>
      <c r="M762" s="165">
        <v>48564</v>
      </c>
      <c r="N762" s="165">
        <v>48564</v>
      </c>
      <c r="O762" s="168">
        <f>(N762/M762)*100</f>
        <v>100</v>
      </c>
      <c r="P762" s="188"/>
      <c r="Q762" s="167"/>
      <c r="R762" s="352"/>
      <c r="S762" s="453"/>
    </row>
    <row r="763" spans="1:20" s="184" customFormat="1" ht="40.5" customHeight="1" x14ac:dyDescent="0.35">
      <c r="A763" s="473"/>
      <c r="B763" s="459"/>
      <c r="C763" s="464"/>
      <c r="D763" s="178" t="s">
        <v>6</v>
      </c>
      <c r="E763" s="177"/>
      <c r="F763" s="179"/>
      <c r="G763" s="179"/>
      <c r="H763" s="180"/>
      <c r="I763" s="180">
        <f>H762</f>
        <v>100</v>
      </c>
      <c r="J763" s="181"/>
      <c r="K763" s="178" t="s">
        <v>6</v>
      </c>
      <c r="L763" s="179"/>
      <c r="M763" s="182"/>
      <c r="N763" s="182"/>
      <c r="O763" s="180"/>
      <c r="P763" s="180">
        <f>O762</f>
        <v>100</v>
      </c>
      <c r="Q763" s="180">
        <f>(I763+P763)/2</f>
        <v>100</v>
      </c>
      <c r="R763" s="345" t="s">
        <v>31</v>
      </c>
      <c r="S763" s="453"/>
      <c r="T763" s="156"/>
    </row>
    <row r="764" spans="1:20" ht="59.25" customHeight="1" x14ac:dyDescent="0.35">
      <c r="A764" s="473">
        <v>51</v>
      </c>
      <c r="B764" s="459" t="s">
        <v>159</v>
      </c>
      <c r="C764" s="460" t="s">
        <v>12</v>
      </c>
      <c r="D764" s="160" t="s">
        <v>132</v>
      </c>
      <c r="E764" s="164"/>
      <c r="F764" s="164"/>
      <c r="G764" s="164"/>
      <c r="H764" s="163"/>
      <c r="I764" s="163"/>
      <c r="J764" s="164" t="s">
        <v>12</v>
      </c>
      <c r="K764" s="160" t="s">
        <v>132</v>
      </c>
      <c r="L764" s="165"/>
      <c r="M764" s="165"/>
      <c r="N764" s="165"/>
      <c r="O764" s="163"/>
      <c r="P764" s="188"/>
      <c r="Q764" s="167"/>
      <c r="R764" s="353"/>
      <c r="S764" s="453" t="s">
        <v>459</v>
      </c>
    </row>
    <row r="765" spans="1:20" ht="71.25" customHeight="1" x14ac:dyDescent="0.35">
      <c r="A765" s="473"/>
      <c r="B765" s="459"/>
      <c r="C765" s="462" t="s">
        <v>7</v>
      </c>
      <c r="D765" s="158" t="s">
        <v>133</v>
      </c>
      <c r="E765" s="165" t="s">
        <v>25</v>
      </c>
      <c r="F765" s="165">
        <v>100</v>
      </c>
      <c r="G765" s="165">
        <v>100</v>
      </c>
      <c r="H765" s="168">
        <f>(G765/F765)*100</f>
        <v>100</v>
      </c>
      <c r="I765" s="165"/>
      <c r="J765" s="165" t="s">
        <v>7</v>
      </c>
      <c r="K765" s="169" t="s">
        <v>90</v>
      </c>
      <c r="L765" s="165" t="s">
        <v>38</v>
      </c>
      <c r="M765" s="165">
        <v>412</v>
      </c>
      <c r="N765" s="165">
        <v>413</v>
      </c>
      <c r="O765" s="168">
        <f>(N765/M765)*100</f>
        <v>100.24271844660196</v>
      </c>
      <c r="P765" s="188"/>
      <c r="Q765" s="167"/>
      <c r="R765" s="352"/>
      <c r="S765" s="453"/>
    </row>
    <row r="766" spans="1:20" x14ac:dyDescent="0.35">
      <c r="A766" s="473"/>
      <c r="B766" s="459"/>
      <c r="C766" s="462" t="s">
        <v>8</v>
      </c>
      <c r="D766" s="158" t="s">
        <v>134</v>
      </c>
      <c r="E766" s="165" t="s">
        <v>25</v>
      </c>
      <c r="F766" s="165">
        <v>100</v>
      </c>
      <c r="G766" s="165">
        <v>100</v>
      </c>
      <c r="H766" s="168">
        <f>(G766/F766)*100</f>
        <v>100</v>
      </c>
      <c r="I766" s="165"/>
      <c r="J766" s="165"/>
      <c r="K766" s="189"/>
      <c r="L766" s="165"/>
      <c r="M766" s="171"/>
      <c r="N766" s="171"/>
      <c r="O766" s="168"/>
      <c r="P766" s="188"/>
      <c r="Q766" s="167"/>
      <c r="R766" s="352"/>
      <c r="S766" s="453"/>
    </row>
    <row r="767" spans="1:20" ht="43.5" customHeight="1" x14ac:dyDescent="0.35">
      <c r="A767" s="473"/>
      <c r="B767" s="459"/>
      <c r="C767" s="462" t="s">
        <v>9</v>
      </c>
      <c r="D767" s="158" t="s">
        <v>135</v>
      </c>
      <c r="E767" s="165" t="s">
        <v>25</v>
      </c>
      <c r="F767" s="165">
        <v>100</v>
      </c>
      <c r="G767" s="165">
        <v>100</v>
      </c>
      <c r="H767" s="168">
        <f>(G767/F767)*100</f>
        <v>100</v>
      </c>
      <c r="I767" s="165"/>
      <c r="J767" s="172"/>
      <c r="K767" s="169"/>
      <c r="L767" s="165"/>
      <c r="M767" s="173"/>
      <c r="N767" s="173"/>
      <c r="O767" s="168"/>
      <c r="P767" s="188"/>
      <c r="Q767" s="167"/>
      <c r="R767" s="352"/>
      <c r="S767" s="453"/>
    </row>
    <row r="768" spans="1:20" ht="75" customHeight="1" x14ac:dyDescent="0.35">
      <c r="A768" s="473"/>
      <c r="B768" s="459"/>
      <c r="C768" s="462" t="s">
        <v>10</v>
      </c>
      <c r="D768" s="158" t="s">
        <v>89</v>
      </c>
      <c r="E768" s="165" t="s">
        <v>25</v>
      </c>
      <c r="F768" s="165">
        <v>90</v>
      </c>
      <c r="G768" s="165">
        <v>100</v>
      </c>
      <c r="H768" s="168">
        <v>100</v>
      </c>
      <c r="I768" s="165"/>
      <c r="J768" s="172"/>
      <c r="K768" s="169"/>
      <c r="L768" s="165"/>
      <c r="M768" s="173"/>
      <c r="N768" s="173"/>
      <c r="O768" s="168"/>
      <c r="P768" s="188"/>
      <c r="Q768" s="167"/>
      <c r="R768" s="352"/>
      <c r="S768" s="453"/>
    </row>
    <row r="769" spans="1:20" ht="114.75" customHeight="1" x14ac:dyDescent="0.35">
      <c r="A769" s="473"/>
      <c r="B769" s="459"/>
      <c r="C769" s="462" t="s">
        <v>35</v>
      </c>
      <c r="D769" s="158" t="s">
        <v>136</v>
      </c>
      <c r="E769" s="165" t="s">
        <v>25</v>
      </c>
      <c r="F769" s="165">
        <v>100</v>
      </c>
      <c r="G769" s="165">
        <v>100</v>
      </c>
      <c r="H769" s="168">
        <f>(G769/F769)*100</f>
        <v>100</v>
      </c>
      <c r="I769" s="165"/>
      <c r="J769" s="172"/>
      <c r="K769" s="169"/>
      <c r="L769" s="165"/>
      <c r="M769" s="173"/>
      <c r="N769" s="173"/>
      <c r="O769" s="168"/>
      <c r="P769" s="188"/>
      <c r="Q769" s="167"/>
      <c r="R769" s="352"/>
      <c r="S769" s="453"/>
    </row>
    <row r="770" spans="1:20" s="184" customFormat="1" ht="40.5" customHeight="1" x14ac:dyDescent="0.35">
      <c r="A770" s="473"/>
      <c r="B770" s="459"/>
      <c r="C770" s="464"/>
      <c r="D770" s="178" t="s">
        <v>6</v>
      </c>
      <c r="E770" s="177"/>
      <c r="F770" s="179"/>
      <c r="G770" s="179"/>
      <c r="H770" s="180"/>
      <c r="I770" s="180">
        <f>(H765+H766+H767+H768+H769)/5</f>
        <v>100</v>
      </c>
      <c r="J770" s="181"/>
      <c r="K770" s="178" t="s">
        <v>6</v>
      </c>
      <c r="L770" s="179"/>
      <c r="M770" s="182"/>
      <c r="N770" s="182"/>
      <c r="O770" s="180"/>
      <c r="P770" s="180">
        <f>O765</f>
        <v>100.24271844660196</v>
      </c>
      <c r="Q770" s="180">
        <f>(I770+P770)/2</f>
        <v>100.12135922330097</v>
      </c>
      <c r="R770" s="345" t="s">
        <v>31</v>
      </c>
      <c r="S770" s="453"/>
      <c r="T770" s="156"/>
    </row>
    <row r="771" spans="1:20" ht="63" customHeight="1" x14ac:dyDescent="0.35">
      <c r="A771" s="473"/>
      <c r="B771" s="459"/>
      <c r="C771" s="460" t="s">
        <v>13</v>
      </c>
      <c r="D771" s="160" t="s">
        <v>137</v>
      </c>
      <c r="E771" s="165"/>
      <c r="F771" s="165"/>
      <c r="G771" s="165"/>
      <c r="H771" s="163"/>
      <c r="I771" s="163"/>
      <c r="J771" s="266" t="s">
        <v>13</v>
      </c>
      <c r="K771" s="160" t="s">
        <v>137</v>
      </c>
      <c r="L771" s="165"/>
      <c r="M771" s="173"/>
      <c r="N771" s="173"/>
      <c r="O771" s="163"/>
      <c r="P771" s="188"/>
      <c r="Q771" s="167"/>
      <c r="R771" s="353"/>
      <c r="S771" s="453"/>
    </row>
    <row r="772" spans="1:20" ht="72.75" customHeight="1" x14ac:dyDescent="0.35">
      <c r="A772" s="473"/>
      <c r="B772" s="459"/>
      <c r="C772" s="462" t="s">
        <v>14</v>
      </c>
      <c r="D772" s="158" t="s">
        <v>138</v>
      </c>
      <c r="E772" s="165" t="s">
        <v>25</v>
      </c>
      <c r="F772" s="165">
        <v>100</v>
      </c>
      <c r="G772" s="165">
        <v>100</v>
      </c>
      <c r="H772" s="168">
        <f>(G772/F772)*100</f>
        <v>100</v>
      </c>
      <c r="I772" s="165"/>
      <c r="J772" s="172" t="s">
        <v>14</v>
      </c>
      <c r="K772" s="169" t="s">
        <v>90</v>
      </c>
      <c r="L772" s="165" t="s">
        <v>38</v>
      </c>
      <c r="M772" s="165">
        <v>451</v>
      </c>
      <c r="N772" s="165">
        <v>451</v>
      </c>
      <c r="O772" s="168">
        <f>(N772/M772)*100</f>
        <v>100</v>
      </c>
      <c r="P772" s="162"/>
      <c r="Q772" s="167"/>
      <c r="R772" s="352"/>
      <c r="S772" s="453"/>
    </row>
    <row r="773" spans="1:20" x14ac:dyDescent="0.35">
      <c r="A773" s="473"/>
      <c r="B773" s="459"/>
      <c r="C773" s="462" t="s">
        <v>15</v>
      </c>
      <c r="D773" s="158" t="s">
        <v>139</v>
      </c>
      <c r="E773" s="165" t="s">
        <v>25</v>
      </c>
      <c r="F773" s="165">
        <v>100</v>
      </c>
      <c r="G773" s="165">
        <v>100</v>
      </c>
      <c r="H773" s="168">
        <f>(G773/F773)*100</f>
        <v>100</v>
      </c>
      <c r="I773" s="165"/>
      <c r="J773" s="172"/>
      <c r="K773" s="169"/>
      <c r="L773" s="165"/>
      <c r="M773" s="173"/>
      <c r="N773" s="173"/>
      <c r="O773" s="168"/>
      <c r="P773" s="188"/>
      <c r="Q773" s="167"/>
      <c r="R773" s="352"/>
      <c r="S773" s="453"/>
    </row>
    <row r="774" spans="1:20" ht="42.75" customHeight="1" x14ac:dyDescent="0.35">
      <c r="A774" s="473"/>
      <c r="B774" s="459"/>
      <c r="C774" s="462" t="s">
        <v>39</v>
      </c>
      <c r="D774" s="158" t="s">
        <v>135</v>
      </c>
      <c r="E774" s="165" t="s">
        <v>25</v>
      </c>
      <c r="F774" s="165">
        <v>100</v>
      </c>
      <c r="G774" s="165">
        <v>100</v>
      </c>
      <c r="H774" s="168">
        <f>(G774/F774)*100</f>
        <v>100</v>
      </c>
      <c r="I774" s="165"/>
      <c r="J774" s="172"/>
      <c r="K774" s="169"/>
      <c r="L774" s="165"/>
      <c r="M774" s="173"/>
      <c r="N774" s="173"/>
      <c r="O774" s="168"/>
      <c r="P774" s="188"/>
      <c r="Q774" s="167"/>
      <c r="R774" s="352"/>
      <c r="S774" s="453"/>
    </row>
    <row r="775" spans="1:20" ht="74.25" customHeight="1" x14ac:dyDescent="0.35">
      <c r="A775" s="473"/>
      <c r="B775" s="459"/>
      <c r="C775" s="462" t="s">
        <v>45</v>
      </c>
      <c r="D775" s="158" t="s">
        <v>89</v>
      </c>
      <c r="E775" s="165" t="s">
        <v>25</v>
      </c>
      <c r="F775" s="165">
        <v>90</v>
      </c>
      <c r="G775" s="165">
        <v>100</v>
      </c>
      <c r="H775" s="168">
        <v>100</v>
      </c>
      <c r="I775" s="165"/>
      <c r="J775" s="172"/>
      <c r="K775" s="169"/>
      <c r="L775" s="165"/>
      <c r="M775" s="173"/>
      <c r="N775" s="173"/>
      <c r="O775" s="168"/>
      <c r="P775" s="188"/>
      <c r="Q775" s="167"/>
      <c r="R775" s="352"/>
      <c r="S775" s="453"/>
    </row>
    <row r="776" spans="1:20" ht="126" customHeight="1" x14ac:dyDescent="0.35">
      <c r="A776" s="473"/>
      <c r="B776" s="459"/>
      <c r="C776" s="462" t="s">
        <v>66</v>
      </c>
      <c r="D776" s="158" t="s">
        <v>136</v>
      </c>
      <c r="E776" s="165" t="s">
        <v>25</v>
      </c>
      <c r="F776" s="165">
        <v>100</v>
      </c>
      <c r="G776" s="165">
        <v>100</v>
      </c>
      <c r="H776" s="168">
        <f>(G776/F776)*100</f>
        <v>100</v>
      </c>
      <c r="I776" s="165"/>
      <c r="J776" s="172"/>
      <c r="K776" s="169"/>
      <c r="L776" s="165"/>
      <c r="M776" s="173"/>
      <c r="N776" s="173"/>
      <c r="O776" s="168"/>
      <c r="P776" s="188"/>
      <c r="Q776" s="167"/>
      <c r="R776" s="352"/>
      <c r="S776" s="453"/>
    </row>
    <row r="777" spans="1:20" s="184" customFormat="1" ht="40.5" customHeight="1" x14ac:dyDescent="0.35">
      <c r="A777" s="473"/>
      <c r="B777" s="459"/>
      <c r="C777" s="464"/>
      <c r="D777" s="178" t="s">
        <v>6</v>
      </c>
      <c r="E777" s="177"/>
      <c r="F777" s="179"/>
      <c r="G777" s="179"/>
      <c r="H777" s="180"/>
      <c r="I777" s="180">
        <f>(H772+H773+H774+H775+H776)/5</f>
        <v>100</v>
      </c>
      <c r="J777" s="181"/>
      <c r="K777" s="178" t="s">
        <v>6</v>
      </c>
      <c r="L777" s="179"/>
      <c r="M777" s="182"/>
      <c r="N777" s="182"/>
      <c r="O777" s="180"/>
      <c r="P777" s="180">
        <f>O772</f>
        <v>100</v>
      </c>
      <c r="Q777" s="180">
        <f>(I777+P777)/2</f>
        <v>100</v>
      </c>
      <c r="R777" s="345" t="s">
        <v>31</v>
      </c>
      <c r="S777" s="453"/>
      <c r="T777" s="156"/>
    </row>
    <row r="778" spans="1:20" ht="57" customHeight="1" x14ac:dyDescent="0.35">
      <c r="A778" s="473"/>
      <c r="B778" s="459"/>
      <c r="C778" s="460" t="s">
        <v>28</v>
      </c>
      <c r="D778" s="160" t="s">
        <v>140</v>
      </c>
      <c r="E778" s="165"/>
      <c r="F778" s="165"/>
      <c r="G778" s="165"/>
      <c r="H778" s="163"/>
      <c r="I778" s="163"/>
      <c r="J778" s="266" t="s">
        <v>28</v>
      </c>
      <c r="K778" s="160" t="str">
        <f>D778</f>
        <v>Реализация основных общеобразовательных программ среднего общего образования</v>
      </c>
      <c r="L778" s="165"/>
      <c r="M778" s="173"/>
      <c r="N778" s="173"/>
      <c r="O778" s="163"/>
      <c r="P778" s="188"/>
      <c r="Q778" s="167"/>
      <c r="R778" s="353"/>
      <c r="S778" s="453"/>
    </row>
    <row r="779" spans="1:20" ht="60" customHeight="1" x14ac:dyDescent="0.35">
      <c r="A779" s="473"/>
      <c r="B779" s="459"/>
      <c r="C779" s="462" t="s">
        <v>29</v>
      </c>
      <c r="D779" s="158" t="s">
        <v>141</v>
      </c>
      <c r="E779" s="165" t="s">
        <v>25</v>
      </c>
      <c r="F779" s="165">
        <v>100</v>
      </c>
      <c r="G779" s="165">
        <v>100</v>
      </c>
      <c r="H779" s="168">
        <f>(G779/F779)*100</f>
        <v>100</v>
      </c>
      <c r="I779" s="165"/>
      <c r="J779" s="172" t="s">
        <v>29</v>
      </c>
      <c r="K779" s="169" t="s">
        <v>90</v>
      </c>
      <c r="L779" s="165" t="s">
        <v>38</v>
      </c>
      <c r="M779" s="165">
        <v>64</v>
      </c>
      <c r="N779" s="165">
        <v>63</v>
      </c>
      <c r="O779" s="168">
        <f>(N779/M779)*100</f>
        <v>98.4375</v>
      </c>
      <c r="P779" s="162"/>
      <c r="Q779" s="167"/>
      <c r="R779" s="352"/>
      <c r="S779" s="453"/>
    </row>
    <row r="780" spans="1:20" x14ac:dyDescent="0.35">
      <c r="A780" s="473"/>
      <c r="B780" s="459"/>
      <c r="C780" s="462" t="s">
        <v>30</v>
      </c>
      <c r="D780" s="158" t="s">
        <v>142</v>
      </c>
      <c r="E780" s="165" t="s">
        <v>25</v>
      </c>
      <c r="F780" s="165">
        <v>100</v>
      </c>
      <c r="G780" s="165">
        <v>100</v>
      </c>
      <c r="H780" s="168">
        <f>(G780/F780)*100</f>
        <v>100</v>
      </c>
      <c r="I780" s="165"/>
      <c r="J780" s="172"/>
      <c r="K780" s="169"/>
      <c r="L780" s="165"/>
      <c r="M780" s="173"/>
      <c r="N780" s="173"/>
      <c r="O780" s="168"/>
      <c r="P780" s="188"/>
      <c r="Q780" s="167"/>
      <c r="R780" s="352"/>
      <c r="S780" s="453"/>
    </row>
    <row r="781" spans="1:20" ht="54" customHeight="1" x14ac:dyDescent="0.35">
      <c r="A781" s="473"/>
      <c r="B781" s="459"/>
      <c r="C781" s="462" t="s">
        <v>52</v>
      </c>
      <c r="D781" s="158" t="s">
        <v>135</v>
      </c>
      <c r="E781" s="165" t="s">
        <v>25</v>
      </c>
      <c r="F781" s="165">
        <v>100</v>
      </c>
      <c r="G781" s="165">
        <v>100</v>
      </c>
      <c r="H781" s="168">
        <f>(G781/F781)*100</f>
        <v>100</v>
      </c>
      <c r="I781" s="165"/>
      <c r="J781" s="172"/>
      <c r="K781" s="169"/>
      <c r="L781" s="165"/>
      <c r="M781" s="173"/>
      <c r="N781" s="173"/>
      <c r="O781" s="168"/>
      <c r="P781" s="188"/>
      <c r="Q781" s="167"/>
      <c r="R781" s="352"/>
      <c r="S781" s="453"/>
    </row>
    <row r="782" spans="1:20" ht="68.25" customHeight="1" x14ac:dyDescent="0.35">
      <c r="A782" s="473"/>
      <c r="B782" s="459"/>
      <c r="C782" s="462" t="s">
        <v>53</v>
      </c>
      <c r="D782" s="158" t="s">
        <v>89</v>
      </c>
      <c r="E782" s="165" t="s">
        <v>25</v>
      </c>
      <c r="F782" s="165">
        <v>90</v>
      </c>
      <c r="G782" s="165">
        <v>100</v>
      </c>
      <c r="H782" s="168">
        <v>100</v>
      </c>
      <c r="I782" s="165"/>
      <c r="J782" s="172"/>
      <c r="K782" s="169"/>
      <c r="L782" s="165"/>
      <c r="M782" s="173"/>
      <c r="N782" s="173"/>
      <c r="O782" s="168"/>
      <c r="P782" s="188"/>
      <c r="Q782" s="167"/>
      <c r="R782" s="352"/>
      <c r="S782" s="453"/>
    </row>
    <row r="783" spans="1:20" ht="121.5" customHeight="1" x14ac:dyDescent="0.35">
      <c r="A783" s="473"/>
      <c r="B783" s="459"/>
      <c r="C783" s="462" t="s">
        <v>143</v>
      </c>
      <c r="D783" s="158" t="s">
        <v>136</v>
      </c>
      <c r="E783" s="165" t="s">
        <v>25</v>
      </c>
      <c r="F783" s="165">
        <v>100</v>
      </c>
      <c r="G783" s="165">
        <v>100</v>
      </c>
      <c r="H783" s="168">
        <f>(G783/F783)*100</f>
        <v>100</v>
      </c>
      <c r="I783" s="165"/>
      <c r="J783" s="172"/>
      <c r="K783" s="169"/>
      <c r="L783" s="165"/>
      <c r="M783" s="173"/>
      <c r="N783" s="173"/>
      <c r="O783" s="168"/>
      <c r="P783" s="188"/>
      <c r="Q783" s="167"/>
      <c r="R783" s="352"/>
      <c r="S783" s="453"/>
    </row>
    <row r="784" spans="1:20" s="184" customFormat="1" ht="40.5" customHeight="1" x14ac:dyDescent="0.35">
      <c r="A784" s="473"/>
      <c r="B784" s="459"/>
      <c r="C784" s="464"/>
      <c r="D784" s="178" t="s">
        <v>6</v>
      </c>
      <c r="E784" s="177"/>
      <c r="F784" s="179"/>
      <c r="G784" s="179"/>
      <c r="H784" s="180"/>
      <c r="I784" s="180">
        <f>(H779+H780+H781+H782+H783)/5</f>
        <v>100</v>
      </c>
      <c r="J784" s="181"/>
      <c r="K784" s="178" t="s">
        <v>6</v>
      </c>
      <c r="L784" s="179"/>
      <c r="M784" s="182"/>
      <c r="N784" s="182"/>
      <c r="O784" s="180"/>
      <c r="P784" s="180">
        <f>O779</f>
        <v>98.4375</v>
      </c>
      <c r="Q784" s="180">
        <f>(I784+P784)/2</f>
        <v>99.21875</v>
      </c>
      <c r="R784" s="345" t="s">
        <v>459</v>
      </c>
      <c r="S784" s="453"/>
      <c r="T784" s="156"/>
    </row>
    <row r="785" spans="1:20" x14ac:dyDescent="0.35">
      <c r="A785" s="473"/>
      <c r="B785" s="459"/>
      <c r="C785" s="460" t="s">
        <v>42</v>
      </c>
      <c r="D785" s="160" t="s">
        <v>91</v>
      </c>
      <c r="E785" s="165"/>
      <c r="F785" s="165"/>
      <c r="G785" s="165"/>
      <c r="H785" s="163"/>
      <c r="I785" s="163"/>
      <c r="J785" s="266" t="s">
        <v>42</v>
      </c>
      <c r="K785" s="160" t="s">
        <v>91</v>
      </c>
      <c r="L785" s="165"/>
      <c r="M785" s="173"/>
      <c r="N785" s="173"/>
      <c r="O785" s="163"/>
      <c r="P785" s="188"/>
      <c r="Q785" s="167"/>
      <c r="R785" s="353"/>
      <c r="S785" s="453"/>
    </row>
    <row r="786" spans="1:20" ht="51.75" customHeight="1" x14ac:dyDescent="0.35">
      <c r="A786" s="473"/>
      <c r="B786" s="459"/>
      <c r="C786" s="462" t="s">
        <v>43</v>
      </c>
      <c r="D786" s="158" t="s">
        <v>144</v>
      </c>
      <c r="E786" s="165" t="s">
        <v>25</v>
      </c>
      <c r="F786" s="165">
        <v>100</v>
      </c>
      <c r="G786" s="165">
        <v>100</v>
      </c>
      <c r="H786" s="168">
        <f>(G786/F786)*100</f>
        <v>100</v>
      </c>
      <c r="I786" s="165"/>
      <c r="J786" s="172" t="s">
        <v>43</v>
      </c>
      <c r="K786" s="169" t="s">
        <v>90</v>
      </c>
      <c r="L786" s="165" t="s">
        <v>38</v>
      </c>
      <c r="M786" s="165">
        <v>275</v>
      </c>
      <c r="N786" s="165">
        <v>275</v>
      </c>
      <c r="O786" s="168">
        <f>(N786/M786)*100</f>
        <v>100</v>
      </c>
      <c r="P786" s="188"/>
      <c r="Q786" s="167"/>
      <c r="R786" s="352"/>
      <c r="S786" s="453"/>
    </row>
    <row r="787" spans="1:20" ht="81.75" customHeight="1" x14ac:dyDescent="0.35">
      <c r="A787" s="473"/>
      <c r="B787" s="459"/>
      <c r="C787" s="462" t="s">
        <v>145</v>
      </c>
      <c r="D787" s="158" t="s">
        <v>146</v>
      </c>
      <c r="E787" s="165" t="s">
        <v>25</v>
      </c>
      <c r="F787" s="165">
        <v>90</v>
      </c>
      <c r="G787" s="165">
        <v>90</v>
      </c>
      <c r="H787" s="168">
        <f>(G787/F787)*100</f>
        <v>100</v>
      </c>
      <c r="I787" s="165"/>
      <c r="J787" s="172"/>
      <c r="K787" s="169"/>
      <c r="L787" s="165"/>
      <c r="M787" s="173"/>
      <c r="N787" s="173"/>
      <c r="O787" s="168"/>
      <c r="P787" s="188"/>
      <c r="Q787" s="167"/>
      <c r="R787" s="352"/>
      <c r="S787" s="453"/>
    </row>
    <row r="788" spans="1:20" s="184" customFormat="1" ht="45" customHeight="1" x14ac:dyDescent="0.35">
      <c r="A788" s="473"/>
      <c r="B788" s="459"/>
      <c r="C788" s="464"/>
      <c r="D788" s="178" t="s">
        <v>6</v>
      </c>
      <c r="E788" s="177"/>
      <c r="F788" s="179"/>
      <c r="G788" s="179"/>
      <c r="H788" s="180"/>
      <c r="I788" s="180">
        <f>(H787+H786)/2</f>
        <v>100</v>
      </c>
      <c r="J788" s="181"/>
      <c r="K788" s="178" t="s">
        <v>6</v>
      </c>
      <c r="L788" s="179"/>
      <c r="M788" s="182"/>
      <c r="N788" s="182"/>
      <c r="O788" s="180"/>
      <c r="P788" s="180">
        <f>O786</f>
        <v>100</v>
      </c>
      <c r="Q788" s="180">
        <f>(I788+P788)/2</f>
        <v>100</v>
      </c>
      <c r="R788" s="345" t="s">
        <v>31</v>
      </c>
      <c r="S788" s="453"/>
      <c r="T788" s="156"/>
    </row>
    <row r="789" spans="1:20" ht="51" customHeight="1" x14ac:dyDescent="0.35">
      <c r="A789" s="473"/>
      <c r="B789" s="459"/>
      <c r="C789" s="460" t="s">
        <v>172</v>
      </c>
      <c r="D789" s="160" t="s">
        <v>228</v>
      </c>
      <c r="E789" s="165"/>
      <c r="F789" s="165"/>
      <c r="G789" s="165"/>
      <c r="H789" s="163"/>
      <c r="I789" s="163"/>
      <c r="J789" s="266" t="s">
        <v>172</v>
      </c>
      <c r="K789" s="160" t="str">
        <f>D789</f>
        <v>Реализация дополнительных общеразвивающих программ</v>
      </c>
      <c r="L789" s="165"/>
      <c r="M789" s="173"/>
      <c r="N789" s="173"/>
      <c r="O789" s="163"/>
      <c r="P789" s="188"/>
      <c r="Q789" s="167"/>
      <c r="R789" s="351"/>
      <c r="S789" s="453"/>
    </row>
    <row r="790" spans="1:20" ht="83.25" customHeight="1" x14ac:dyDescent="0.35">
      <c r="A790" s="473"/>
      <c r="B790" s="459"/>
      <c r="C790" s="462" t="s">
        <v>173</v>
      </c>
      <c r="D790" s="158" t="s">
        <v>146</v>
      </c>
      <c r="E790" s="165" t="s">
        <v>25</v>
      </c>
      <c r="F790" s="165">
        <v>90</v>
      </c>
      <c r="G790" s="165">
        <v>90</v>
      </c>
      <c r="H790" s="168">
        <f>(G790/F790)*100</f>
        <v>100</v>
      </c>
      <c r="I790" s="165"/>
      <c r="J790" s="172" t="s">
        <v>173</v>
      </c>
      <c r="K790" s="169" t="s">
        <v>219</v>
      </c>
      <c r="L790" s="165" t="s">
        <v>399</v>
      </c>
      <c r="M790" s="165">
        <v>67095</v>
      </c>
      <c r="N790" s="165">
        <v>70178</v>
      </c>
      <c r="O790" s="168">
        <f>(N790/M790)*100</f>
        <v>104.59497727103361</v>
      </c>
      <c r="P790" s="188"/>
      <c r="Q790" s="167"/>
      <c r="R790" s="352"/>
      <c r="S790" s="453"/>
    </row>
    <row r="791" spans="1:20" s="184" customFormat="1" ht="45" customHeight="1" x14ac:dyDescent="0.35">
      <c r="A791" s="473"/>
      <c r="B791" s="459"/>
      <c r="C791" s="464"/>
      <c r="D791" s="178" t="s">
        <v>6</v>
      </c>
      <c r="E791" s="177"/>
      <c r="F791" s="179"/>
      <c r="G791" s="179"/>
      <c r="H791" s="180"/>
      <c r="I791" s="180">
        <f>H790</f>
        <v>100</v>
      </c>
      <c r="J791" s="181"/>
      <c r="K791" s="178" t="s">
        <v>6</v>
      </c>
      <c r="L791" s="179"/>
      <c r="M791" s="182"/>
      <c r="N791" s="182"/>
      <c r="O791" s="180"/>
      <c r="P791" s="180">
        <f>O790</f>
        <v>104.59497727103361</v>
      </c>
      <c r="Q791" s="180">
        <f>(I791+P791)/2</f>
        <v>102.2974886355168</v>
      </c>
      <c r="R791" s="345" t="s">
        <v>31</v>
      </c>
      <c r="S791" s="453"/>
      <c r="T791" s="156"/>
    </row>
    <row r="792" spans="1:20" ht="57.75" customHeight="1" x14ac:dyDescent="0.35">
      <c r="A792" s="473">
        <v>52</v>
      </c>
      <c r="B792" s="459" t="s">
        <v>160</v>
      </c>
      <c r="C792" s="460" t="s">
        <v>12</v>
      </c>
      <c r="D792" s="160" t="s">
        <v>132</v>
      </c>
      <c r="E792" s="164"/>
      <c r="F792" s="164"/>
      <c r="G792" s="164"/>
      <c r="H792" s="163"/>
      <c r="I792" s="163"/>
      <c r="J792" s="164" t="s">
        <v>12</v>
      </c>
      <c r="K792" s="160" t="s">
        <v>132</v>
      </c>
      <c r="L792" s="165"/>
      <c r="M792" s="165"/>
      <c r="N792" s="165"/>
      <c r="O792" s="163"/>
      <c r="P792" s="188"/>
      <c r="Q792" s="167"/>
      <c r="R792" s="351"/>
      <c r="S792" s="453" t="s">
        <v>31</v>
      </c>
    </row>
    <row r="793" spans="1:20" ht="77.25" customHeight="1" x14ac:dyDescent="0.35">
      <c r="A793" s="473"/>
      <c r="B793" s="459"/>
      <c r="C793" s="462" t="s">
        <v>7</v>
      </c>
      <c r="D793" s="158" t="s">
        <v>133</v>
      </c>
      <c r="E793" s="165" t="s">
        <v>25</v>
      </c>
      <c r="F793" s="165">
        <v>100</v>
      </c>
      <c r="G793" s="165">
        <v>100</v>
      </c>
      <c r="H793" s="168">
        <f>(G793/F793)*100</f>
        <v>100</v>
      </c>
      <c r="I793" s="165"/>
      <c r="J793" s="165" t="s">
        <v>7</v>
      </c>
      <c r="K793" s="169" t="s">
        <v>90</v>
      </c>
      <c r="L793" s="165" t="s">
        <v>38</v>
      </c>
      <c r="M793" s="165">
        <v>332</v>
      </c>
      <c r="N793" s="165">
        <v>333</v>
      </c>
      <c r="O793" s="168">
        <f>(N793/M793)*100</f>
        <v>100.30120481927712</v>
      </c>
      <c r="P793" s="188"/>
      <c r="Q793" s="167"/>
      <c r="R793" s="352"/>
      <c r="S793" s="453"/>
    </row>
    <row r="794" spans="1:20" x14ac:dyDescent="0.35">
      <c r="A794" s="473"/>
      <c r="B794" s="459"/>
      <c r="C794" s="462" t="s">
        <v>8</v>
      </c>
      <c r="D794" s="158" t="s">
        <v>134</v>
      </c>
      <c r="E794" s="165" t="s">
        <v>25</v>
      </c>
      <c r="F794" s="165">
        <v>100</v>
      </c>
      <c r="G794" s="165">
        <v>100</v>
      </c>
      <c r="H794" s="168">
        <f>(G794/F794)*100</f>
        <v>100</v>
      </c>
      <c r="I794" s="165"/>
      <c r="J794" s="165"/>
      <c r="K794" s="189"/>
      <c r="L794" s="165"/>
      <c r="M794" s="171"/>
      <c r="N794" s="171"/>
      <c r="O794" s="168"/>
      <c r="P794" s="188"/>
      <c r="Q794" s="167"/>
      <c r="R794" s="352"/>
      <c r="S794" s="453"/>
    </row>
    <row r="795" spans="1:20" ht="45" customHeight="1" x14ac:dyDescent="0.35">
      <c r="A795" s="473"/>
      <c r="B795" s="459"/>
      <c r="C795" s="462" t="s">
        <v>9</v>
      </c>
      <c r="D795" s="158" t="s">
        <v>135</v>
      </c>
      <c r="E795" s="165" t="s">
        <v>25</v>
      </c>
      <c r="F795" s="165">
        <v>100</v>
      </c>
      <c r="G795" s="165">
        <v>100</v>
      </c>
      <c r="H795" s="168">
        <f>(G795/F795)*100</f>
        <v>100</v>
      </c>
      <c r="I795" s="165"/>
      <c r="J795" s="172"/>
      <c r="K795" s="169"/>
      <c r="L795" s="165"/>
      <c r="M795" s="173"/>
      <c r="N795" s="173"/>
      <c r="O795" s="168"/>
      <c r="P795" s="188"/>
      <c r="Q795" s="167"/>
      <c r="R795" s="352"/>
      <c r="S795" s="453"/>
    </row>
    <row r="796" spans="1:20" ht="78.75" customHeight="1" x14ac:dyDescent="0.35">
      <c r="A796" s="473"/>
      <c r="B796" s="459"/>
      <c r="C796" s="462" t="s">
        <v>10</v>
      </c>
      <c r="D796" s="158" t="s">
        <v>89</v>
      </c>
      <c r="E796" s="165" t="s">
        <v>25</v>
      </c>
      <c r="F796" s="165">
        <v>90</v>
      </c>
      <c r="G796" s="165">
        <v>90</v>
      </c>
      <c r="H796" s="168">
        <f>(G796/F796)*100</f>
        <v>100</v>
      </c>
      <c r="I796" s="165"/>
      <c r="J796" s="172"/>
      <c r="K796" s="169"/>
      <c r="L796" s="165"/>
      <c r="M796" s="173"/>
      <c r="N796" s="173"/>
      <c r="O796" s="168"/>
      <c r="P796" s="188"/>
      <c r="Q796" s="167"/>
      <c r="R796" s="352"/>
      <c r="S796" s="453"/>
    </row>
    <row r="797" spans="1:20" ht="125.25" customHeight="1" x14ac:dyDescent="0.35">
      <c r="A797" s="473"/>
      <c r="B797" s="459"/>
      <c r="C797" s="462" t="s">
        <v>35</v>
      </c>
      <c r="D797" s="158" t="s">
        <v>136</v>
      </c>
      <c r="E797" s="165" t="s">
        <v>25</v>
      </c>
      <c r="F797" s="165">
        <v>100</v>
      </c>
      <c r="G797" s="165">
        <v>100</v>
      </c>
      <c r="H797" s="168">
        <f>(G797/F797)*100</f>
        <v>100</v>
      </c>
      <c r="I797" s="165"/>
      <c r="J797" s="172"/>
      <c r="K797" s="169"/>
      <c r="L797" s="165"/>
      <c r="M797" s="173"/>
      <c r="N797" s="173"/>
      <c r="O797" s="168"/>
      <c r="P797" s="188"/>
      <c r="Q797" s="167"/>
      <c r="R797" s="352"/>
      <c r="S797" s="453"/>
    </row>
    <row r="798" spans="1:20" s="184" customFormat="1" ht="40.5" customHeight="1" x14ac:dyDescent="0.35">
      <c r="A798" s="473"/>
      <c r="B798" s="459"/>
      <c r="C798" s="464"/>
      <c r="D798" s="178" t="s">
        <v>6</v>
      </c>
      <c r="E798" s="177"/>
      <c r="F798" s="179"/>
      <c r="G798" s="179"/>
      <c r="H798" s="180"/>
      <c r="I798" s="180">
        <f>(H793+H794+H795+H796+H797)/5</f>
        <v>100</v>
      </c>
      <c r="J798" s="181"/>
      <c r="K798" s="178" t="s">
        <v>6</v>
      </c>
      <c r="L798" s="179"/>
      <c r="M798" s="182"/>
      <c r="N798" s="182"/>
      <c r="O798" s="180"/>
      <c r="P798" s="180">
        <f>O793</f>
        <v>100.30120481927712</v>
      </c>
      <c r="Q798" s="180">
        <f>(I798+P798)/2</f>
        <v>100.15060240963857</v>
      </c>
      <c r="R798" s="345" t="s">
        <v>31</v>
      </c>
      <c r="S798" s="453"/>
      <c r="T798" s="156"/>
    </row>
    <row r="799" spans="1:20" ht="60" customHeight="1" x14ac:dyDescent="0.35">
      <c r="A799" s="473"/>
      <c r="B799" s="459"/>
      <c r="C799" s="460" t="s">
        <v>13</v>
      </c>
      <c r="D799" s="160" t="s">
        <v>137</v>
      </c>
      <c r="E799" s="165"/>
      <c r="F799" s="165"/>
      <c r="G799" s="165"/>
      <c r="H799" s="163"/>
      <c r="I799" s="163"/>
      <c r="J799" s="266" t="s">
        <v>13</v>
      </c>
      <c r="K799" s="160" t="s">
        <v>137</v>
      </c>
      <c r="L799" s="165"/>
      <c r="M799" s="173"/>
      <c r="N799" s="173"/>
      <c r="O799" s="163"/>
      <c r="P799" s="188"/>
      <c r="Q799" s="167"/>
      <c r="R799" s="351"/>
      <c r="S799" s="453"/>
    </row>
    <row r="800" spans="1:20" ht="75" customHeight="1" x14ac:dyDescent="0.35">
      <c r="A800" s="473"/>
      <c r="B800" s="459"/>
      <c r="C800" s="462" t="s">
        <v>14</v>
      </c>
      <c r="D800" s="158" t="s">
        <v>138</v>
      </c>
      <c r="E800" s="165" t="s">
        <v>25</v>
      </c>
      <c r="F800" s="165">
        <v>100</v>
      </c>
      <c r="G800" s="165">
        <v>100</v>
      </c>
      <c r="H800" s="168">
        <f>(G800/F800)*100</f>
        <v>100</v>
      </c>
      <c r="I800" s="165"/>
      <c r="J800" s="172" t="s">
        <v>14</v>
      </c>
      <c r="K800" s="169" t="s">
        <v>90</v>
      </c>
      <c r="L800" s="165" t="s">
        <v>38</v>
      </c>
      <c r="M800" s="165">
        <v>335</v>
      </c>
      <c r="N800" s="165">
        <v>335</v>
      </c>
      <c r="O800" s="168">
        <f>(N800/M800)*100</f>
        <v>100</v>
      </c>
      <c r="P800" s="162"/>
      <c r="Q800" s="167"/>
      <c r="R800" s="352"/>
      <c r="S800" s="453"/>
    </row>
    <row r="801" spans="1:20" x14ac:dyDescent="0.35">
      <c r="A801" s="473"/>
      <c r="B801" s="459"/>
      <c r="C801" s="462" t="s">
        <v>15</v>
      </c>
      <c r="D801" s="158" t="s">
        <v>139</v>
      </c>
      <c r="E801" s="165" t="s">
        <v>25</v>
      </c>
      <c r="F801" s="165">
        <v>100</v>
      </c>
      <c r="G801" s="165">
        <v>100</v>
      </c>
      <c r="H801" s="168">
        <f>(G801/F801)*100</f>
        <v>100</v>
      </c>
      <c r="I801" s="165"/>
      <c r="J801" s="172"/>
      <c r="K801" s="169"/>
      <c r="L801" s="165"/>
      <c r="M801" s="173"/>
      <c r="N801" s="173"/>
      <c r="O801" s="168"/>
      <c r="P801" s="188"/>
      <c r="Q801" s="167"/>
      <c r="R801" s="352"/>
      <c r="S801" s="453"/>
    </row>
    <row r="802" spans="1:20" ht="58.5" customHeight="1" x14ac:dyDescent="0.35">
      <c r="A802" s="473"/>
      <c r="B802" s="459"/>
      <c r="C802" s="462" t="s">
        <v>39</v>
      </c>
      <c r="D802" s="158" t="s">
        <v>135</v>
      </c>
      <c r="E802" s="165" t="s">
        <v>25</v>
      </c>
      <c r="F802" s="165">
        <v>100</v>
      </c>
      <c r="G802" s="165">
        <v>100</v>
      </c>
      <c r="H802" s="168">
        <f>(G802/F802)*100</f>
        <v>100</v>
      </c>
      <c r="I802" s="165"/>
      <c r="J802" s="172"/>
      <c r="K802" s="169"/>
      <c r="L802" s="165"/>
      <c r="M802" s="173"/>
      <c r="N802" s="173"/>
      <c r="O802" s="168"/>
      <c r="P802" s="188"/>
      <c r="Q802" s="167"/>
      <c r="R802" s="352"/>
      <c r="S802" s="453"/>
    </row>
    <row r="803" spans="1:20" ht="73.5" customHeight="1" x14ac:dyDescent="0.35">
      <c r="A803" s="473"/>
      <c r="B803" s="459"/>
      <c r="C803" s="462" t="s">
        <v>45</v>
      </c>
      <c r="D803" s="158" t="s">
        <v>89</v>
      </c>
      <c r="E803" s="165" t="s">
        <v>25</v>
      </c>
      <c r="F803" s="165">
        <v>90</v>
      </c>
      <c r="G803" s="165">
        <v>90</v>
      </c>
      <c r="H803" s="168">
        <f>(G803/F803)*100</f>
        <v>100</v>
      </c>
      <c r="I803" s="165"/>
      <c r="J803" s="172"/>
      <c r="K803" s="169"/>
      <c r="L803" s="165"/>
      <c r="M803" s="173"/>
      <c r="N803" s="173"/>
      <c r="O803" s="168"/>
      <c r="P803" s="188"/>
      <c r="Q803" s="167"/>
      <c r="R803" s="352"/>
      <c r="S803" s="453"/>
    </row>
    <row r="804" spans="1:20" ht="111.75" customHeight="1" x14ac:dyDescent="0.35">
      <c r="A804" s="473"/>
      <c r="B804" s="459"/>
      <c r="C804" s="462" t="s">
        <v>66</v>
      </c>
      <c r="D804" s="158" t="s">
        <v>136</v>
      </c>
      <c r="E804" s="165" t="s">
        <v>25</v>
      </c>
      <c r="F804" s="165">
        <v>100</v>
      </c>
      <c r="G804" s="165">
        <v>100</v>
      </c>
      <c r="H804" s="168">
        <f>(G804/F804)*100</f>
        <v>100</v>
      </c>
      <c r="I804" s="165"/>
      <c r="J804" s="172"/>
      <c r="K804" s="169"/>
      <c r="L804" s="165"/>
      <c r="M804" s="173"/>
      <c r="N804" s="173"/>
      <c r="O804" s="168"/>
      <c r="P804" s="188"/>
      <c r="Q804" s="167"/>
      <c r="R804" s="352"/>
      <c r="S804" s="453"/>
    </row>
    <row r="805" spans="1:20" s="184" customFormat="1" ht="40.5" customHeight="1" x14ac:dyDescent="0.35">
      <c r="A805" s="473"/>
      <c r="B805" s="459"/>
      <c r="C805" s="464"/>
      <c r="D805" s="178" t="s">
        <v>6</v>
      </c>
      <c r="E805" s="177"/>
      <c r="F805" s="179"/>
      <c r="G805" s="179"/>
      <c r="H805" s="180"/>
      <c r="I805" s="180">
        <f>(H800+H801+H802+H803+H804)/5</f>
        <v>100</v>
      </c>
      <c r="J805" s="181"/>
      <c r="K805" s="178" t="s">
        <v>6</v>
      </c>
      <c r="L805" s="179"/>
      <c r="M805" s="182"/>
      <c r="N805" s="182"/>
      <c r="O805" s="180"/>
      <c r="P805" s="180">
        <f>O800</f>
        <v>100</v>
      </c>
      <c r="Q805" s="180">
        <f>(I805+P805)/2</f>
        <v>100</v>
      </c>
      <c r="R805" s="345" t="s">
        <v>31</v>
      </c>
      <c r="S805" s="453"/>
      <c r="T805" s="156"/>
    </row>
    <row r="806" spans="1:20" ht="61.5" customHeight="1" x14ac:dyDescent="0.35">
      <c r="A806" s="473"/>
      <c r="B806" s="459"/>
      <c r="C806" s="460" t="s">
        <v>28</v>
      </c>
      <c r="D806" s="160" t="s">
        <v>140</v>
      </c>
      <c r="E806" s="165"/>
      <c r="F806" s="165"/>
      <c r="G806" s="165"/>
      <c r="H806" s="163"/>
      <c r="I806" s="163"/>
      <c r="J806" s="266" t="s">
        <v>28</v>
      </c>
      <c r="K806" s="160" t="str">
        <f>D806</f>
        <v>Реализация основных общеобразовательных программ среднего общего образования</v>
      </c>
      <c r="L806" s="165"/>
      <c r="M806" s="173"/>
      <c r="N806" s="173"/>
      <c r="O806" s="163"/>
      <c r="P806" s="188"/>
      <c r="Q806" s="167"/>
      <c r="R806" s="353"/>
      <c r="S806" s="453"/>
    </row>
    <row r="807" spans="1:20" ht="76.5" customHeight="1" x14ac:dyDescent="0.35">
      <c r="A807" s="473"/>
      <c r="B807" s="459"/>
      <c r="C807" s="462" t="s">
        <v>29</v>
      </c>
      <c r="D807" s="158" t="s">
        <v>141</v>
      </c>
      <c r="E807" s="165" t="s">
        <v>25</v>
      </c>
      <c r="F807" s="165">
        <v>100</v>
      </c>
      <c r="G807" s="165">
        <v>100</v>
      </c>
      <c r="H807" s="168">
        <f>(G807/F807)*100</f>
        <v>100</v>
      </c>
      <c r="I807" s="165"/>
      <c r="J807" s="172" t="s">
        <v>29</v>
      </c>
      <c r="K807" s="169" t="s">
        <v>90</v>
      </c>
      <c r="L807" s="165" t="s">
        <v>38</v>
      </c>
      <c r="M807" s="165">
        <v>78</v>
      </c>
      <c r="N807" s="165">
        <v>78</v>
      </c>
      <c r="O807" s="168">
        <f>(N807/M807)*100</f>
        <v>100</v>
      </c>
      <c r="P807" s="162"/>
      <c r="Q807" s="167"/>
      <c r="R807" s="352"/>
      <c r="S807" s="453"/>
    </row>
    <row r="808" spans="1:20" x14ac:dyDescent="0.35">
      <c r="A808" s="473"/>
      <c r="B808" s="459"/>
      <c r="C808" s="462" t="s">
        <v>30</v>
      </c>
      <c r="D808" s="158" t="s">
        <v>142</v>
      </c>
      <c r="E808" s="165" t="s">
        <v>25</v>
      </c>
      <c r="F808" s="165">
        <v>100</v>
      </c>
      <c r="G808" s="165">
        <v>100</v>
      </c>
      <c r="H808" s="168">
        <f>(G808/F808)*100</f>
        <v>100</v>
      </c>
      <c r="I808" s="165"/>
      <c r="J808" s="172"/>
      <c r="K808" s="169"/>
      <c r="L808" s="165"/>
      <c r="M808" s="173"/>
      <c r="N808" s="173"/>
      <c r="O808" s="168"/>
      <c r="P808" s="188"/>
      <c r="Q808" s="167"/>
      <c r="R808" s="352"/>
      <c r="S808" s="453"/>
    </row>
    <row r="809" spans="1:20" ht="45.75" customHeight="1" x14ac:dyDescent="0.35">
      <c r="A809" s="473"/>
      <c r="B809" s="459"/>
      <c r="C809" s="462" t="s">
        <v>52</v>
      </c>
      <c r="D809" s="158" t="s">
        <v>135</v>
      </c>
      <c r="E809" s="165" t="s">
        <v>25</v>
      </c>
      <c r="F809" s="165">
        <v>100</v>
      </c>
      <c r="G809" s="165">
        <v>100</v>
      </c>
      <c r="H809" s="168">
        <f>(G809/F809)*100</f>
        <v>100</v>
      </c>
      <c r="I809" s="165"/>
      <c r="J809" s="172"/>
      <c r="K809" s="169"/>
      <c r="L809" s="165"/>
      <c r="M809" s="173"/>
      <c r="N809" s="173"/>
      <c r="O809" s="168"/>
      <c r="P809" s="188"/>
      <c r="Q809" s="167"/>
      <c r="R809" s="352"/>
      <c r="S809" s="453"/>
    </row>
    <row r="810" spans="1:20" ht="75" customHeight="1" x14ac:dyDescent="0.35">
      <c r="A810" s="473"/>
      <c r="B810" s="459"/>
      <c r="C810" s="462" t="s">
        <v>53</v>
      </c>
      <c r="D810" s="158" t="s">
        <v>89</v>
      </c>
      <c r="E810" s="165" t="s">
        <v>25</v>
      </c>
      <c r="F810" s="165">
        <v>90</v>
      </c>
      <c r="G810" s="165">
        <v>90</v>
      </c>
      <c r="H810" s="168">
        <f>(G810/F810)*100</f>
        <v>100</v>
      </c>
      <c r="I810" s="165"/>
      <c r="J810" s="172"/>
      <c r="K810" s="169"/>
      <c r="L810" s="165"/>
      <c r="M810" s="173"/>
      <c r="N810" s="173"/>
      <c r="O810" s="168"/>
      <c r="P810" s="188"/>
      <c r="Q810" s="167"/>
      <c r="R810" s="352"/>
      <c r="S810" s="453"/>
    </row>
    <row r="811" spans="1:20" ht="123" customHeight="1" x14ac:dyDescent="0.35">
      <c r="A811" s="473"/>
      <c r="B811" s="459"/>
      <c r="C811" s="462" t="s">
        <v>143</v>
      </c>
      <c r="D811" s="158" t="s">
        <v>136</v>
      </c>
      <c r="E811" s="165" t="s">
        <v>25</v>
      </c>
      <c r="F811" s="165">
        <v>100</v>
      </c>
      <c r="G811" s="165">
        <v>100</v>
      </c>
      <c r="H811" s="168">
        <f>(G811/F811)*100</f>
        <v>100</v>
      </c>
      <c r="I811" s="165"/>
      <c r="J811" s="172"/>
      <c r="K811" s="169"/>
      <c r="L811" s="165"/>
      <c r="M811" s="173"/>
      <c r="N811" s="173"/>
      <c r="O811" s="168"/>
      <c r="P811" s="188"/>
      <c r="Q811" s="167"/>
      <c r="R811" s="352"/>
      <c r="S811" s="453"/>
    </row>
    <row r="812" spans="1:20" s="184" customFormat="1" ht="40.5" customHeight="1" x14ac:dyDescent="0.35">
      <c r="A812" s="473"/>
      <c r="B812" s="459"/>
      <c r="C812" s="464"/>
      <c r="D812" s="178" t="s">
        <v>6</v>
      </c>
      <c r="E812" s="177"/>
      <c r="F812" s="179"/>
      <c r="G812" s="179"/>
      <c r="H812" s="180"/>
      <c r="I812" s="180">
        <f>(H807+H808+H809+H810+H811)/5</f>
        <v>100</v>
      </c>
      <c r="J812" s="181"/>
      <c r="K812" s="178" t="s">
        <v>6</v>
      </c>
      <c r="L812" s="179"/>
      <c r="M812" s="182"/>
      <c r="N812" s="182"/>
      <c r="O812" s="180"/>
      <c r="P812" s="180">
        <f>O807</f>
        <v>100</v>
      </c>
      <c r="Q812" s="180">
        <f>(I812+P812)/2</f>
        <v>100</v>
      </c>
      <c r="R812" s="345" t="s">
        <v>31</v>
      </c>
      <c r="S812" s="453"/>
      <c r="T812" s="156"/>
    </row>
    <row r="813" spans="1:20" x14ac:dyDescent="0.35">
      <c r="A813" s="473"/>
      <c r="B813" s="459"/>
      <c r="C813" s="460" t="s">
        <v>42</v>
      </c>
      <c r="D813" s="160" t="s">
        <v>91</v>
      </c>
      <c r="E813" s="165"/>
      <c r="F813" s="165"/>
      <c r="G813" s="165"/>
      <c r="H813" s="163"/>
      <c r="I813" s="163"/>
      <c r="J813" s="266" t="s">
        <v>42</v>
      </c>
      <c r="K813" s="160" t="s">
        <v>91</v>
      </c>
      <c r="L813" s="165"/>
      <c r="M813" s="173"/>
      <c r="N813" s="173"/>
      <c r="O813" s="163"/>
      <c r="P813" s="188"/>
      <c r="Q813" s="167"/>
      <c r="R813" s="190"/>
      <c r="S813" s="453"/>
    </row>
    <row r="814" spans="1:20" ht="45" customHeight="1" x14ac:dyDescent="0.35">
      <c r="A814" s="473"/>
      <c r="B814" s="459"/>
      <c r="C814" s="462" t="s">
        <v>43</v>
      </c>
      <c r="D814" s="158" t="s">
        <v>144</v>
      </c>
      <c r="E814" s="165" t="s">
        <v>25</v>
      </c>
      <c r="F814" s="165">
        <v>100</v>
      </c>
      <c r="G814" s="165">
        <v>100</v>
      </c>
      <c r="H814" s="168">
        <f>(G814/F814)*100</f>
        <v>100</v>
      </c>
      <c r="I814" s="165"/>
      <c r="J814" s="172" t="s">
        <v>43</v>
      </c>
      <c r="K814" s="169" t="s">
        <v>90</v>
      </c>
      <c r="L814" s="165" t="s">
        <v>38</v>
      </c>
      <c r="M814" s="165">
        <v>169</v>
      </c>
      <c r="N814" s="165">
        <v>169</v>
      </c>
      <c r="O814" s="168">
        <f>(N814/M814)*100</f>
        <v>100</v>
      </c>
      <c r="P814" s="188"/>
      <c r="Q814" s="167"/>
      <c r="R814" s="352"/>
      <c r="S814" s="453"/>
    </row>
    <row r="815" spans="1:20" ht="84" customHeight="1" x14ac:dyDescent="0.35">
      <c r="A815" s="473"/>
      <c r="B815" s="459"/>
      <c r="C815" s="462" t="s">
        <v>145</v>
      </c>
      <c r="D815" s="158" t="s">
        <v>146</v>
      </c>
      <c r="E815" s="165" t="s">
        <v>25</v>
      </c>
      <c r="F815" s="165">
        <v>90</v>
      </c>
      <c r="G815" s="165">
        <v>90</v>
      </c>
      <c r="H815" s="168">
        <f>(G815/F815)*100</f>
        <v>100</v>
      </c>
      <c r="I815" s="165"/>
      <c r="J815" s="172"/>
      <c r="K815" s="169"/>
      <c r="L815" s="165"/>
      <c r="M815" s="173"/>
      <c r="N815" s="173"/>
      <c r="O815" s="168"/>
      <c r="P815" s="188"/>
      <c r="Q815" s="167"/>
      <c r="R815" s="352"/>
      <c r="S815" s="453"/>
    </row>
    <row r="816" spans="1:20" s="184" customFormat="1" ht="40.5" customHeight="1" x14ac:dyDescent="0.35">
      <c r="A816" s="473"/>
      <c r="B816" s="459"/>
      <c r="C816" s="464"/>
      <c r="D816" s="178" t="s">
        <v>6</v>
      </c>
      <c r="E816" s="177"/>
      <c r="F816" s="179"/>
      <c r="G816" s="179"/>
      <c r="H816" s="180"/>
      <c r="I816" s="180">
        <f>(H814+H815)/2</f>
        <v>100</v>
      </c>
      <c r="J816" s="181"/>
      <c r="K816" s="178" t="s">
        <v>6</v>
      </c>
      <c r="L816" s="179"/>
      <c r="M816" s="182"/>
      <c r="N816" s="182"/>
      <c r="O816" s="180"/>
      <c r="P816" s="180">
        <f>O814</f>
        <v>100</v>
      </c>
      <c r="Q816" s="180">
        <f>(I816+P816)/2</f>
        <v>100</v>
      </c>
      <c r="R816" s="345" t="s">
        <v>31</v>
      </c>
      <c r="S816" s="453"/>
      <c r="T816" s="156"/>
    </row>
    <row r="817" spans="1:20" ht="57.75" customHeight="1" x14ac:dyDescent="0.35">
      <c r="A817" s="473"/>
      <c r="B817" s="459"/>
      <c r="C817" s="460" t="s">
        <v>172</v>
      </c>
      <c r="D817" s="160" t="s">
        <v>228</v>
      </c>
      <c r="E817" s="165"/>
      <c r="F817" s="165"/>
      <c r="G817" s="165"/>
      <c r="H817" s="163"/>
      <c r="I817" s="163"/>
      <c r="J817" s="266" t="s">
        <v>172</v>
      </c>
      <c r="K817" s="160" t="str">
        <f>D817</f>
        <v>Реализация дополнительных общеразвивающих программ</v>
      </c>
      <c r="L817" s="165"/>
      <c r="M817" s="173"/>
      <c r="N817" s="173"/>
      <c r="O817" s="163"/>
      <c r="P817" s="188"/>
      <c r="Q817" s="167"/>
      <c r="R817" s="353"/>
      <c r="S817" s="453"/>
    </row>
    <row r="818" spans="1:20" ht="86.25" customHeight="1" x14ac:dyDescent="0.35">
      <c r="A818" s="473"/>
      <c r="B818" s="459"/>
      <c r="C818" s="462" t="s">
        <v>173</v>
      </c>
      <c r="D818" s="158" t="s">
        <v>146</v>
      </c>
      <c r="E818" s="165" t="s">
        <v>25</v>
      </c>
      <c r="F818" s="165">
        <v>90</v>
      </c>
      <c r="G818" s="165">
        <v>90</v>
      </c>
      <c r="H818" s="168">
        <f>(G818/F818)*100</f>
        <v>100</v>
      </c>
      <c r="I818" s="165"/>
      <c r="J818" s="172" t="s">
        <v>173</v>
      </c>
      <c r="K818" s="169" t="s">
        <v>219</v>
      </c>
      <c r="L818" s="165" t="s">
        <v>399</v>
      </c>
      <c r="M818" s="165">
        <v>56712</v>
      </c>
      <c r="N818" s="165">
        <v>56920</v>
      </c>
      <c r="O818" s="168">
        <f>(N818/M818)*100</f>
        <v>100.36676541120045</v>
      </c>
      <c r="P818" s="188"/>
      <c r="Q818" s="167"/>
      <c r="R818" s="352"/>
      <c r="S818" s="453"/>
    </row>
    <row r="819" spans="1:20" s="184" customFormat="1" ht="45" customHeight="1" x14ac:dyDescent="0.35">
      <c r="A819" s="473"/>
      <c r="B819" s="459"/>
      <c r="C819" s="464"/>
      <c r="D819" s="178" t="s">
        <v>6</v>
      </c>
      <c r="E819" s="177"/>
      <c r="F819" s="179"/>
      <c r="G819" s="179"/>
      <c r="H819" s="180"/>
      <c r="I819" s="180">
        <f>H818</f>
        <v>100</v>
      </c>
      <c r="J819" s="181"/>
      <c r="K819" s="178" t="s">
        <v>6</v>
      </c>
      <c r="L819" s="179"/>
      <c r="M819" s="182"/>
      <c r="N819" s="182"/>
      <c r="O819" s="180"/>
      <c r="P819" s="180">
        <f>O818</f>
        <v>100.36676541120045</v>
      </c>
      <c r="Q819" s="180">
        <f>(I819+P819)/2</f>
        <v>100.18338270560022</v>
      </c>
      <c r="R819" s="345" t="s">
        <v>31</v>
      </c>
      <c r="S819" s="453"/>
      <c r="T819" s="156"/>
    </row>
    <row r="820" spans="1:20" ht="60" customHeight="1" x14ac:dyDescent="0.35">
      <c r="A820" s="473">
        <v>53</v>
      </c>
      <c r="B820" s="459" t="s">
        <v>161</v>
      </c>
      <c r="C820" s="460" t="s">
        <v>12</v>
      </c>
      <c r="D820" s="160" t="s">
        <v>132</v>
      </c>
      <c r="E820" s="164"/>
      <c r="F820" s="164"/>
      <c r="G820" s="164"/>
      <c r="H820" s="163"/>
      <c r="I820" s="163"/>
      <c r="J820" s="164" t="s">
        <v>12</v>
      </c>
      <c r="K820" s="160" t="s">
        <v>132</v>
      </c>
      <c r="L820" s="165"/>
      <c r="M820" s="165"/>
      <c r="N820" s="165"/>
      <c r="O820" s="163"/>
      <c r="P820" s="188"/>
      <c r="Q820" s="167"/>
      <c r="R820" s="351"/>
      <c r="S820" s="453" t="s">
        <v>459</v>
      </c>
    </row>
    <row r="821" spans="1:20" ht="78" customHeight="1" x14ac:dyDescent="0.35">
      <c r="A821" s="473"/>
      <c r="B821" s="459"/>
      <c r="C821" s="462" t="s">
        <v>7</v>
      </c>
      <c r="D821" s="158" t="s">
        <v>133</v>
      </c>
      <c r="E821" s="165" t="s">
        <v>25</v>
      </c>
      <c r="F821" s="165">
        <v>100</v>
      </c>
      <c r="G821" s="165">
        <v>100</v>
      </c>
      <c r="H821" s="168">
        <f>(G821/F821)*100</f>
        <v>100</v>
      </c>
      <c r="I821" s="165"/>
      <c r="J821" s="165" t="s">
        <v>7</v>
      </c>
      <c r="K821" s="169" t="s">
        <v>90</v>
      </c>
      <c r="L821" s="165" t="s">
        <v>38</v>
      </c>
      <c r="M821" s="165">
        <v>269</v>
      </c>
      <c r="N821" s="165">
        <v>267</v>
      </c>
      <c r="O821" s="168">
        <f>(N821/M821)*100</f>
        <v>99.25650557620817</v>
      </c>
      <c r="P821" s="188"/>
      <c r="Q821" s="167"/>
      <c r="R821" s="352"/>
      <c r="S821" s="453"/>
    </row>
    <row r="822" spans="1:20" ht="45" customHeight="1" x14ac:dyDescent="0.35">
      <c r="A822" s="473"/>
      <c r="B822" s="459"/>
      <c r="C822" s="462" t="s">
        <v>8</v>
      </c>
      <c r="D822" s="158" t="s">
        <v>134</v>
      </c>
      <c r="E822" s="165" t="s">
        <v>25</v>
      </c>
      <c r="F822" s="165">
        <v>100</v>
      </c>
      <c r="G822" s="165">
        <v>100</v>
      </c>
      <c r="H822" s="168">
        <f>(G822/F822)*100</f>
        <v>100</v>
      </c>
      <c r="I822" s="165"/>
      <c r="J822" s="165"/>
      <c r="K822" s="189"/>
      <c r="L822" s="165"/>
      <c r="M822" s="171"/>
      <c r="N822" s="171"/>
      <c r="O822" s="168"/>
      <c r="P822" s="188"/>
      <c r="Q822" s="167"/>
      <c r="R822" s="352"/>
      <c r="S822" s="453"/>
    </row>
    <row r="823" spans="1:20" ht="57.75" customHeight="1" x14ac:dyDescent="0.35">
      <c r="A823" s="473"/>
      <c r="B823" s="459"/>
      <c r="C823" s="462" t="s">
        <v>9</v>
      </c>
      <c r="D823" s="158" t="s">
        <v>135</v>
      </c>
      <c r="E823" s="165" t="s">
        <v>25</v>
      </c>
      <c r="F823" s="165">
        <v>100</v>
      </c>
      <c r="G823" s="165">
        <v>100</v>
      </c>
      <c r="H823" s="168">
        <f>(G823/F823)*100</f>
        <v>100</v>
      </c>
      <c r="I823" s="165"/>
      <c r="J823" s="172"/>
      <c r="K823" s="169"/>
      <c r="L823" s="165"/>
      <c r="M823" s="173"/>
      <c r="N823" s="173"/>
      <c r="O823" s="168"/>
      <c r="P823" s="188"/>
      <c r="Q823" s="167"/>
      <c r="R823" s="352"/>
      <c r="S823" s="453"/>
    </row>
    <row r="824" spans="1:20" ht="81" customHeight="1" x14ac:dyDescent="0.35">
      <c r="A824" s="473"/>
      <c r="B824" s="459"/>
      <c r="C824" s="462" t="s">
        <v>10</v>
      </c>
      <c r="D824" s="158" t="s">
        <v>89</v>
      </c>
      <c r="E824" s="165" t="s">
        <v>25</v>
      </c>
      <c r="F824" s="165">
        <v>90</v>
      </c>
      <c r="G824" s="165">
        <v>100</v>
      </c>
      <c r="H824" s="168">
        <v>100</v>
      </c>
      <c r="I824" s="165"/>
      <c r="J824" s="172"/>
      <c r="K824" s="169"/>
      <c r="L824" s="165"/>
      <c r="M824" s="173"/>
      <c r="N824" s="173"/>
      <c r="O824" s="168"/>
      <c r="P824" s="188"/>
      <c r="Q824" s="167"/>
      <c r="R824" s="352"/>
      <c r="S824" s="453"/>
    </row>
    <row r="825" spans="1:20" ht="123" customHeight="1" x14ac:dyDescent="0.35">
      <c r="A825" s="473"/>
      <c r="B825" s="459"/>
      <c r="C825" s="462" t="s">
        <v>35</v>
      </c>
      <c r="D825" s="158" t="s">
        <v>136</v>
      </c>
      <c r="E825" s="165" t="s">
        <v>25</v>
      </c>
      <c r="F825" s="165">
        <v>100</v>
      </c>
      <c r="G825" s="165">
        <v>100</v>
      </c>
      <c r="H825" s="168">
        <f>(G825/F825)*100</f>
        <v>100</v>
      </c>
      <c r="I825" s="165"/>
      <c r="J825" s="172"/>
      <c r="K825" s="169"/>
      <c r="L825" s="165"/>
      <c r="M825" s="173"/>
      <c r="N825" s="173"/>
      <c r="O825" s="168"/>
      <c r="P825" s="188"/>
      <c r="Q825" s="167"/>
      <c r="R825" s="352"/>
      <c r="S825" s="453"/>
    </row>
    <row r="826" spans="1:20" s="184" customFormat="1" ht="40.5" customHeight="1" x14ac:dyDescent="0.35">
      <c r="A826" s="473"/>
      <c r="B826" s="459"/>
      <c r="C826" s="464"/>
      <c r="D826" s="178" t="s">
        <v>6</v>
      </c>
      <c r="E826" s="177"/>
      <c r="F826" s="179"/>
      <c r="G826" s="179"/>
      <c r="H826" s="180"/>
      <c r="I826" s="180">
        <f>(H821+H822+H823+H824+H825)/5</f>
        <v>100</v>
      </c>
      <c r="J826" s="181"/>
      <c r="K826" s="178" t="s">
        <v>6</v>
      </c>
      <c r="L826" s="179"/>
      <c r="M826" s="182"/>
      <c r="N826" s="182"/>
      <c r="O826" s="180"/>
      <c r="P826" s="180">
        <f>O821</f>
        <v>99.25650557620817</v>
      </c>
      <c r="Q826" s="180">
        <f>(I826+P826)/2</f>
        <v>99.628252788104078</v>
      </c>
      <c r="R826" s="345" t="s">
        <v>459</v>
      </c>
      <c r="S826" s="453"/>
      <c r="T826" s="156"/>
    </row>
    <row r="827" spans="1:20" ht="63.75" customHeight="1" x14ac:dyDescent="0.35">
      <c r="A827" s="473"/>
      <c r="B827" s="459"/>
      <c r="C827" s="460" t="s">
        <v>13</v>
      </c>
      <c r="D827" s="160" t="s">
        <v>137</v>
      </c>
      <c r="E827" s="165"/>
      <c r="F827" s="165"/>
      <c r="G827" s="165"/>
      <c r="H827" s="163"/>
      <c r="I827" s="163"/>
      <c r="J827" s="266" t="s">
        <v>13</v>
      </c>
      <c r="K827" s="160" t="s">
        <v>137</v>
      </c>
      <c r="L827" s="165"/>
      <c r="M827" s="173"/>
      <c r="N827" s="173"/>
      <c r="O827" s="163"/>
      <c r="P827" s="188"/>
      <c r="Q827" s="167"/>
      <c r="R827" s="351"/>
      <c r="S827" s="453"/>
    </row>
    <row r="828" spans="1:20" ht="77.25" customHeight="1" x14ac:dyDescent="0.35">
      <c r="A828" s="473"/>
      <c r="B828" s="459"/>
      <c r="C828" s="462" t="s">
        <v>14</v>
      </c>
      <c r="D828" s="158" t="s">
        <v>138</v>
      </c>
      <c r="E828" s="165" t="s">
        <v>25</v>
      </c>
      <c r="F828" s="165">
        <v>100</v>
      </c>
      <c r="G828" s="165">
        <v>100</v>
      </c>
      <c r="H828" s="168">
        <v>100</v>
      </c>
      <c r="I828" s="165"/>
      <c r="J828" s="172" t="s">
        <v>14</v>
      </c>
      <c r="K828" s="169" t="s">
        <v>90</v>
      </c>
      <c r="L828" s="165" t="s">
        <v>38</v>
      </c>
      <c r="M828" s="165">
        <v>260</v>
      </c>
      <c r="N828" s="165">
        <v>261</v>
      </c>
      <c r="O828" s="168">
        <f>(N828/M828)*100</f>
        <v>100.38461538461539</v>
      </c>
      <c r="P828" s="162"/>
      <c r="Q828" s="167"/>
      <c r="R828" s="352"/>
      <c r="S828" s="453"/>
    </row>
    <row r="829" spans="1:20" ht="45" customHeight="1" x14ac:dyDescent="0.35">
      <c r="A829" s="473"/>
      <c r="B829" s="459"/>
      <c r="C829" s="462" t="s">
        <v>15</v>
      </c>
      <c r="D829" s="158" t="s">
        <v>139</v>
      </c>
      <c r="E829" s="165" t="s">
        <v>25</v>
      </c>
      <c r="F829" s="165">
        <v>100</v>
      </c>
      <c r="G829" s="165">
        <v>100</v>
      </c>
      <c r="H829" s="168">
        <v>100</v>
      </c>
      <c r="I829" s="165"/>
      <c r="J829" s="172"/>
      <c r="K829" s="169"/>
      <c r="L829" s="165"/>
      <c r="M829" s="173"/>
      <c r="N829" s="173"/>
      <c r="O829" s="168"/>
      <c r="P829" s="188"/>
      <c r="Q829" s="167"/>
      <c r="R829" s="352"/>
      <c r="S829" s="453"/>
    </row>
    <row r="830" spans="1:20" ht="58.5" customHeight="1" x14ac:dyDescent="0.35">
      <c r="A830" s="473"/>
      <c r="B830" s="459"/>
      <c r="C830" s="462" t="s">
        <v>39</v>
      </c>
      <c r="D830" s="158" t="s">
        <v>135</v>
      </c>
      <c r="E830" s="165" t="s">
        <v>25</v>
      </c>
      <c r="F830" s="165">
        <v>100</v>
      </c>
      <c r="G830" s="165">
        <v>100</v>
      </c>
      <c r="H830" s="168">
        <v>100</v>
      </c>
      <c r="I830" s="165"/>
      <c r="J830" s="172"/>
      <c r="K830" s="169"/>
      <c r="L830" s="165"/>
      <c r="M830" s="173"/>
      <c r="N830" s="173"/>
      <c r="O830" s="168"/>
      <c r="P830" s="188"/>
      <c r="Q830" s="167"/>
      <c r="R830" s="352"/>
      <c r="S830" s="453"/>
    </row>
    <row r="831" spans="1:20" ht="75.75" customHeight="1" x14ac:dyDescent="0.35">
      <c r="A831" s="473"/>
      <c r="B831" s="459"/>
      <c r="C831" s="462" t="s">
        <v>45</v>
      </c>
      <c r="D831" s="158" t="s">
        <v>89</v>
      </c>
      <c r="E831" s="165" t="s">
        <v>25</v>
      </c>
      <c r="F831" s="165">
        <v>90</v>
      </c>
      <c r="G831" s="165">
        <v>100</v>
      </c>
      <c r="H831" s="168">
        <v>100</v>
      </c>
      <c r="I831" s="165"/>
      <c r="J831" s="172"/>
      <c r="K831" s="169"/>
      <c r="L831" s="165"/>
      <c r="M831" s="173"/>
      <c r="N831" s="173"/>
      <c r="O831" s="168"/>
      <c r="P831" s="188"/>
      <c r="Q831" s="167"/>
      <c r="R831" s="352"/>
      <c r="S831" s="453"/>
    </row>
    <row r="832" spans="1:20" ht="126" customHeight="1" x14ac:dyDescent="0.35">
      <c r="A832" s="473"/>
      <c r="B832" s="459"/>
      <c r="C832" s="462" t="s">
        <v>66</v>
      </c>
      <c r="D832" s="158" t="s">
        <v>136</v>
      </c>
      <c r="E832" s="165" t="s">
        <v>25</v>
      </c>
      <c r="F832" s="165">
        <v>100</v>
      </c>
      <c r="G832" s="165">
        <v>100</v>
      </c>
      <c r="H832" s="168">
        <v>100</v>
      </c>
      <c r="I832" s="165"/>
      <c r="J832" s="172"/>
      <c r="K832" s="169"/>
      <c r="L832" s="165"/>
      <c r="M832" s="173"/>
      <c r="N832" s="173"/>
      <c r="O832" s="168"/>
      <c r="P832" s="188"/>
      <c r="Q832" s="167"/>
      <c r="R832" s="352"/>
      <c r="S832" s="453"/>
    </row>
    <row r="833" spans="1:20" s="184" customFormat="1" ht="40.5" customHeight="1" x14ac:dyDescent="0.35">
      <c r="A833" s="473"/>
      <c r="B833" s="459"/>
      <c r="C833" s="464"/>
      <c r="D833" s="178" t="s">
        <v>6</v>
      </c>
      <c r="E833" s="177"/>
      <c r="F833" s="179"/>
      <c r="G833" s="179"/>
      <c r="H833" s="180"/>
      <c r="I833" s="180">
        <f>(H828+H829+H830+H831+H832)/5</f>
        <v>100</v>
      </c>
      <c r="J833" s="181"/>
      <c r="K833" s="178" t="s">
        <v>6</v>
      </c>
      <c r="L833" s="179"/>
      <c r="M833" s="182"/>
      <c r="N833" s="182"/>
      <c r="O833" s="180"/>
      <c r="P833" s="180">
        <f>O828</f>
        <v>100.38461538461539</v>
      </c>
      <c r="Q833" s="180">
        <f>(I833+P833)/2</f>
        <v>100.19230769230769</v>
      </c>
      <c r="R833" s="345" t="s">
        <v>31</v>
      </c>
      <c r="S833" s="453"/>
      <c r="T833" s="156"/>
    </row>
    <row r="834" spans="1:20" ht="62.25" customHeight="1" x14ac:dyDescent="0.35">
      <c r="A834" s="473"/>
      <c r="B834" s="459"/>
      <c r="C834" s="460" t="s">
        <v>28</v>
      </c>
      <c r="D834" s="160" t="s">
        <v>140</v>
      </c>
      <c r="E834" s="165"/>
      <c r="F834" s="165"/>
      <c r="G834" s="165"/>
      <c r="H834" s="163"/>
      <c r="I834" s="163"/>
      <c r="J834" s="266" t="s">
        <v>28</v>
      </c>
      <c r="K834" s="160" t="str">
        <f>D834</f>
        <v>Реализация основных общеобразовательных программ среднего общего образования</v>
      </c>
      <c r="L834" s="165"/>
      <c r="M834" s="173"/>
      <c r="N834" s="173"/>
      <c r="O834" s="163"/>
      <c r="P834" s="188"/>
      <c r="Q834" s="167"/>
      <c r="R834" s="353"/>
      <c r="S834" s="453"/>
    </row>
    <row r="835" spans="1:20" ht="78" customHeight="1" x14ac:dyDescent="0.35">
      <c r="A835" s="473"/>
      <c r="B835" s="459"/>
      <c r="C835" s="462" t="s">
        <v>29</v>
      </c>
      <c r="D835" s="158" t="s">
        <v>141</v>
      </c>
      <c r="E835" s="165" t="s">
        <v>25</v>
      </c>
      <c r="F835" s="165">
        <v>100</v>
      </c>
      <c r="G835" s="165">
        <v>100</v>
      </c>
      <c r="H835" s="168">
        <v>100</v>
      </c>
      <c r="I835" s="165"/>
      <c r="J835" s="172" t="s">
        <v>29</v>
      </c>
      <c r="K835" s="169" t="s">
        <v>90</v>
      </c>
      <c r="L835" s="165" t="s">
        <v>38</v>
      </c>
      <c r="M835" s="165">
        <v>32</v>
      </c>
      <c r="N835" s="165">
        <v>32</v>
      </c>
      <c r="O835" s="168">
        <f>(N835/M835)*100</f>
        <v>100</v>
      </c>
      <c r="P835" s="162"/>
      <c r="Q835" s="167"/>
      <c r="R835" s="352"/>
      <c r="S835" s="453"/>
    </row>
    <row r="836" spans="1:20" ht="36.75" customHeight="1" x14ac:dyDescent="0.35">
      <c r="A836" s="473"/>
      <c r="B836" s="459"/>
      <c r="C836" s="462" t="s">
        <v>30</v>
      </c>
      <c r="D836" s="158" t="s">
        <v>142</v>
      </c>
      <c r="E836" s="165" t="s">
        <v>25</v>
      </c>
      <c r="F836" s="165">
        <v>100</v>
      </c>
      <c r="G836" s="165">
        <v>100</v>
      </c>
      <c r="H836" s="168">
        <v>100</v>
      </c>
      <c r="I836" s="165"/>
      <c r="J836" s="172"/>
      <c r="K836" s="169"/>
      <c r="L836" s="165"/>
      <c r="M836" s="173"/>
      <c r="N836" s="173"/>
      <c r="O836" s="168"/>
      <c r="P836" s="188"/>
      <c r="Q836" s="167"/>
      <c r="R836" s="352"/>
      <c r="S836" s="453"/>
    </row>
    <row r="837" spans="1:20" ht="51.75" customHeight="1" x14ac:dyDescent="0.35">
      <c r="A837" s="473"/>
      <c r="B837" s="459"/>
      <c r="C837" s="462" t="s">
        <v>52</v>
      </c>
      <c r="D837" s="158" t="s">
        <v>135</v>
      </c>
      <c r="E837" s="165" t="s">
        <v>25</v>
      </c>
      <c r="F837" s="165">
        <v>100</v>
      </c>
      <c r="G837" s="165">
        <v>100</v>
      </c>
      <c r="H837" s="168">
        <v>100</v>
      </c>
      <c r="I837" s="165"/>
      <c r="J837" s="172"/>
      <c r="K837" s="169"/>
      <c r="L837" s="165"/>
      <c r="M837" s="173"/>
      <c r="N837" s="173"/>
      <c r="O837" s="168"/>
      <c r="P837" s="188"/>
      <c r="Q837" s="167"/>
      <c r="R837" s="352"/>
      <c r="S837" s="453"/>
    </row>
    <row r="838" spans="1:20" ht="72.75" customHeight="1" x14ac:dyDescent="0.35">
      <c r="A838" s="473"/>
      <c r="B838" s="459"/>
      <c r="C838" s="462" t="s">
        <v>53</v>
      </c>
      <c r="D838" s="158" t="s">
        <v>89</v>
      </c>
      <c r="E838" s="165" t="s">
        <v>25</v>
      </c>
      <c r="F838" s="165">
        <v>90</v>
      </c>
      <c r="G838" s="165">
        <v>100</v>
      </c>
      <c r="H838" s="168">
        <v>100</v>
      </c>
      <c r="I838" s="165"/>
      <c r="J838" s="172"/>
      <c r="K838" s="169"/>
      <c r="L838" s="165"/>
      <c r="M838" s="173"/>
      <c r="N838" s="173"/>
      <c r="O838" s="168"/>
      <c r="P838" s="188"/>
      <c r="Q838" s="167"/>
      <c r="R838" s="352"/>
      <c r="S838" s="453"/>
    </row>
    <row r="839" spans="1:20" ht="126" customHeight="1" x14ac:dyDescent="0.35">
      <c r="A839" s="473"/>
      <c r="B839" s="459"/>
      <c r="C839" s="462" t="s">
        <v>143</v>
      </c>
      <c r="D839" s="158" t="s">
        <v>136</v>
      </c>
      <c r="E839" s="165" t="s">
        <v>25</v>
      </c>
      <c r="F839" s="165">
        <v>100</v>
      </c>
      <c r="G839" s="165">
        <v>100</v>
      </c>
      <c r="H839" s="168">
        <v>100</v>
      </c>
      <c r="I839" s="165"/>
      <c r="J839" s="172"/>
      <c r="K839" s="169"/>
      <c r="L839" s="165"/>
      <c r="M839" s="173"/>
      <c r="N839" s="173"/>
      <c r="O839" s="168"/>
      <c r="P839" s="188"/>
      <c r="Q839" s="167"/>
      <c r="R839" s="352"/>
      <c r="S839" s="453"/>
    </row>
    <row r="840" spans="1:20" s="184" customFormat="1" ht="40.5" customHeight="1" x14ac:dyDescent="0.35">
      <c r="A840" s="473"/>
      <c r="B840" s="459"/>
      <c r="C840" s="464"/>
      <c r="D840" s="178" t="s">
        <v>6</v>
      </c>
      <c r="E840" s="177"/>
      <c r="F840" s="179"/>
      <c r="G840" s="179"/>
      <c r="H840" s="180"/>
      <c r="I840" s="180">
        <f>(H835+H836+H837+H838+H839)/5</f>
        <v>100</v>
      </c>
      <c r="J840" s="181"/>
      <c r="K840" s="178" t="s">
        <v>6</v>
      </c>
      <c r="L840" s="179"/>
      <c r="M840" s="182"/>
      <c r="N840" s="182"/>
      <c r="O840" s="180"/>
      <c r="P840" s="180">
        <f>O835</f>
        <v>100</v>
      </c>
      <c r="Q840" s="180">
        <f>(I840+P840)/2</f>
        <v>100</v>
      </c>
      <c r="R840" s="345" t="s">
        <v>31</v>
      </c>
      <c r="S840" s="453"/>
      <c r="T840" s="156"/>
    </row>
    <row r="841" spans="1:20" ht="45" customHeight="1" x14ac:dyDescent="0.35">
      <c r="A841" s="473"/>
      <c r="B841" s="459"/>
      <c r="C841" s="460" t="s">
        <v>42</v>
      </c>
      <c r="D841" s="160" t="s">
        <v>91</v>
      </c>
      <c r="E841" s="165"/>
      <c r="F841" s="165"/>
      <c r="G841" s="165"/>
      <c r="H841" s="163"/>
      <c r="I841" s="163"/>
      <c r="J841" s="266" t="s">
        <v>42</v>
      </c>
      <c r="K841" s="160" t="s">
        <v>91</v>
      </c>
      <c r="L841" s="165"/>
      <c r="M841" s="173"/>
      <c r="N841" s="173"/>
      <c r="O841" s="163"/>
      <c r="P841" s="188"/>
      <c r="Q841" s="167"/>
      <c r="R841" s="353"/>
      <c r="S841" s="453"/>
    </row>
    <row r="842" spans="1:20" ht="48" customHeight="1" x14ac:dyDescent="0.35">
      <c r="A842" s="473"/>
      <c r="B842" s="459"/>
      <c r="C842" s="462" t="s">
        <v>43</v>
      </c>
      <c r="D842" s="158" t="s">
        <v>144</v>
      </c>
      <c r="E842" s="165" t="s">
        <v>25</v>
      </c>
      <c r="F842" s="165">
        <v>100</v>
      </c>
      <c r="G842" s="165">
        <v>100</v>
      </c>
      <c r="H842" s="168">
        <f>(G842/F842)*100</f>
        <v>100</v>
      </c>
      <c r="I842" s="165"/>
      <c r="J842" s="172" t="s">
        <v>43</v>
      </c>
      <c r="K842" s="169" t="s">
        <v>90</v>
      </c>
      <c r="L842" s="165" t="s">
        <v>38</v>
      </c>
      <c r="M842" s="165">
        <v>150</v>
      </c>
      <c r="N842" s="165">
        <v>150</v>
      </c>
      <c r="O842" s="168">
        <f>(N842/M842)*100</f>
        <v>100</v>
      </c>
      <c r="P842" s="188"/>
      <c r="Q842" s="167"/>
      <c r="R842" s="352"/>
      <c r="S842" s="453"/>
    </row>
    <row r="843" spans="1:20" ht="81.75" customHeight="1" x14ac:dyDescent="0.35">
      <c r="A843" s="473"/>
      <c r="B843" s="459"/>
      <c r="C843" s="462" t="s">
        <v>145</v>
      </c>
      <c r="D843" s="158" t="s">
        <v>146</v>
      </c>
      <c r="E843" s="165" t="s">
        <v>25</v>
      </c>
      <c r="F843" s="165">
        <v>90</v>
      </c>
      <c r="G843" s="165">
        <v>90</v>
      </c>
      <c r="H843" s="168">
        <f>(G843/F843)*100</f>
        <v>100</v>
      </c>
      <c r="I843" s="165"/>
      <c r="J843" s="172"/>
      <c r="K843" s="169"/>
      <c r="L843" s="165"/>
      <c r="M843" s="173"/>
      <c r="N843" s="173"/>
      <c r="O843" s="168"/>
      <c r="P843" s="188"/>
      <c r="Q843" s="167"/>
      <c r="R843" s="352"/>
      <c r="S843" s="453"/>
    </row>
    <row r="844" spans="1:20" s="184" customFormat="1" ht="40.5" customHeight="1" x14ac:dyDescent="0.35">
      <c r="A844" s="473"/>
      <c r="B844" s="459"/>
      <c r="C844" s="464"/>
      <c r="D844" s="178" t="s">
        <v>6</v>
      </c>
      <c r="E844" s="177"/>
      <c r="F844" s="179"/>
      <c r="G844" s="179"/>
      <c r="H844" s="180"/>
      <c r="I844" s="180">
        <f>(H842+H843)/2</f>
        <v>100</v>
      </c>
      <c r="J844" s="181"/>
      <c r="K844" s="178" t="s">
        <v>6</v>
      </c>
      <c r="L844" s="179"/>
      <c r="M844" s="182"/>
      <c r="N844" s="182"/>
      <c r="O844" s="180"/>
      <c r="P844" s="180">
        <f>O842</f>
        <v>100</v>
      </c>
      <c r="Q844" s="180">
        <f>(I844+P844)/2</f>
        <v>100</v>
      </c>
      <c r="R844" s="345" t="s">
        <v>31</v>
      </c>
      <c r="S844" s="453"/>
      <c r="T844" s="156"/>
    </row>
    <row r="845" spans="1:20" ht="52.5" customHeight="1" x14ac:dyDescent="0.35">
      <c r="A845" s="473"/>
      <c r="B845" s="459"/>
      <c r="C845" s="460" t="s">
        <v>172</v>
      </c>
      <c r="D845" s="160" t="s">
        <v>228</v>
      </c>
      <c r="E845" s="165"/>
      <c r="F845" s="165"/>
      <c r="G845" s="165"/>
      <c r="H845" s="163"/>
      <c r="I845" s="163"/>
      <c r="J845" s="266" t="s">
        <v>172</v>
      </c>
      <c r="K845" s="160" t="str">
        <f>D845</f>
        <v>Реализация дополнительных общеразвивающих программ</v>
      </c>
      <c r="L845" s="165"/>
      <c r="M845" s="173"/>
      <c r="N845" s="173"/>
      <c r="O845" s="163"/>
      <c r="P845" s="188"/>
      <c r="Q845" s="167"/>
      <c r="R845" s="353"/>
      <c r="S845" s="453"/>
    </row>
    <row r="846" spans="1:20" ht="90.75" customHeight="1" x14ac:dyDescent="0.35">
      <c r="A846" s="473"/>
      <c r="B846" s="459"/>
      <c r="C846" s="462" t="s">
        <v>173</v>
      </c>
      <c r="D846" s="158" t="s">
        <v>146</v>
      </c>
      <c r="E846" s="165" t="s">
        <v>25</v>
      </c>
      <c r="F846" s="165">
        <v>90</v>
      </c>
      <c r="G846" s="165">
        <v>90</v>
      </c>
      <c r="H846" s="168">
        <f>(G846/F846)*100</f>
        <v>100</v>
      </c>
      <c r="I846" s="165"/>
      <c r="J846" s="172" t="s">
        <v>173</v>
      </c>
      <c r="K846" s="169" t="s">
        <v>219</v>
      </c>
      <c r="L846" s="165" t="s">
        <v>399</v>
      </c>
      <c r="M846" s="165">
        <v>32827</v>
      </c>
      <c r="N846" s="165">
        <v>31859</v>
      </c>
      <c r="O846" s="168">
        <f>(N846/M846)*100</f>
        <v>97.051207847198953</v>
      </c>
      <c r="P846" s="188"/>
      <c r="Q846" s="167"/>
      <c r="R846" s="352"/>
      <c r="S846" s="453"/>
    </row>
    <row r="847" spans="1:20" s="184" customFormat="1" ht="42.75" customHeight="1" x14ac:dyDescent="0.35">
      <c r="A847" s="473"/>
      <c r="B847" s="459"/>
      <c r="C847" s="464"/>
      <c r="D847" s="178" t="s">
        <v>6</v>
      </c>
      <c r="E847" s="177"/>
      <c r="F847" s="179"/>
      <c r="G847" s="179"/>
      <c r="H847" s="180"/>
      <c r="I847" s="180">
        <f>H846</f>
        <v>100</v>
      </c>
      <c r="J847" s="181"/>
      <c r="K847" s="178" t="s">
        <v>6</v>
      </c>
      <c r="L847" s="179"/>
      <c r="M847" s="182"/>
      <c r="N847" s="182"/>
      <c r="O847" s="180"/>
      <c r="P847" s="180">
        <f>O846</f>
        <v>97.051207847198953</v>
      </c>
      <c r="Q847" s="180">
        <f>(I847+P847)/2</f>
        <v>98.525603923599476</v>
      </c>
      <c r="R847" s="345" t="s">
        <v>459</v>
      </c>
      <c r="S847" s="453"/>
      <c r="T847" s="156"/>
    </row>
    <row r="848" spans="1:20" ht="65.25" customHeight="1" x14ac:dyDescent="0.35">
      <c r="A848" s="473">
        <v>54</v>
      </c>
      <c r="B848" s="459" t="s">
        <v>162</v>
      </c>
      <c r="C848" s="460" t="s">
        <v>12</v>
      </c>
      <c r="D848" s="160" t="s">
        <v>132</v>
      </c>
      <c r="E848" s="164"/>
      <c r="F848" s="164"/>
      <c r="G848" s="164"/>
      <c r="H848" s="163"/>
      <c r="I848" s="163"/>
      <c r="J848" s="164" t="s">
        <v>12</v>
      </c>
      <c r="K848" s="160" t="s">
        <v>132</v>
      </c>
      <c r="L848" s="165"/>
      <c r="M848" s="165"/>
      <c r="N848" s="165"/>
      <c r="O848" s="163"/>
      <c r="P848" s="188"/>
      <c r="Q848" s="167"/>
      <c r="R848" s="353"/>
      <c r="S848" s="453" t="s">
        <v>459</v>
      </c>
    </row>
    <row r="849" spans="1:20" ht="77.25" customHeight="1" x14ac:dyDescent="0.35">
      <c r="A849" s="473"/>
      <c r="B849" s="459"/>
      <c r="C849" s="462" t="s">
        <v>7</v>
      </c>
      <c r="D849" s="158" t="s">
        <v>133</v>
      </c>
      <c r="E849" s="165" t="s">
        <v>25</v>
      </c>
      <c r="F849" s="165">
        <v>100</v>
      </c>
      <c r="G849" s="165">
        <v>100</v>
      </c>
      <c r="H849" s="168">
        <f>(G849/F849)*100</f>
        <v>100</v>
      </c>
      <c r="I849" s="165"/>
      <c r="J849" s="165" t="s">
        <v>7</v>
      </c>
      <c r="K849" s="169" t="s">
        <v>90</v>
      </c>
      <c r="L849" s="165" t="s">
        <v>38</v>
      </c>
      <c r="M849" s="165">
        <v>204</v>
      </c>
      <c r="N849" s="165">
        <v>197</v>
      </c>
      <c r="O849" s="168">
        <f>(N849/M849)*100</f>
        <v>96.568627450980387</v>
      </c>
      <c r="P849" s="188"/>
      <c r="Q849" s="167"/>
      <c r="R849" s="352"/>
      <c r="S849" s="453"/>
    </row>
    <row r="850" spans="1:20" x14ac:dyDescent="0.35">
      <c r="A850" s="473"/>
      <c r="B850" s="459"/>
      <c r="C850" s="462" t="s">
        <v>8</v>
      </c>
      <c r="D850" s="158" t="s">
        <v>134</v>
      </c>
      <c r="E850" s="165" t="s">
        <v>25</v>
      </c>
      <c r="F850" s="165">
        <v>100</v>
      </c>
      <c r="G850" s="165">
        <v>100</v>
      </c>
      <c r="H850" s="168">
        <f>(G850/F850)*100</f>
        <v>100</v>
      </c>
      <c r="I850" s="165"/>
      <c r="J850" s="165"/>
      <c r="K850" s="189"/>
      <c r="L850" s="165"/>
      <c r="M850" s="171"/>
      <c r="N850" s="171"/>
      <c r="O850" s="168"/>
      <c r="P850" s="188"/>
      <c r="Q850" s="167"/>
      <c r="R850" s="352"/>
      <c r="S850" s="453"/>
    </row>
    <row r="851" spans="1:20" ht="57" customHeight="1" x14ac:dyDescent="0.35">
      <c r="A851" s="473"/>
      <c r="B851" s="459"/>
      <c r="C851" s="462" t="s">
        <v>9</v>
      </c>
      <c r="D851" s="158" t="s">
        <v>135</v>
      </c>
      <c r="E851" s="165" t="s">
        <v>25</v>
      </c>
      <c r="F851" s="165">
        <v>100</v>
      </c>
      <c r="G851" s="165">
        <v>100</v>
      </c>
      <c r="H851" s="168">
        <f>(G851/F851)*100</f>
        <v>100</v>
      </c>
      <c r="I851" s="165"/>
      <c r="J851" s="172"/>
      <c r="K851" s="169"/>
      <c r="L851" s="165"/>
      <c r="M851" s="173"/>
      <c r="N851" s="173"/>
      <c r="O851" s="168"/>
      <c r="P851" s="188"/>
      <c r="Q851" s="167"/>
      <c r="R851" s="352"/>
      <c r="S851" s="453"/>
    </row>
    <row r="852" spans="1:20" ht="73.5" customHeight="1" x14ac:dyDescent="0.35">
      <c r="A852" s="473"/>
      <c r="B852" s="459"/>
      <c r="C852" s="462" t="s">
        <v>10</v>
      </c>
      <c r="D852" s="158" t="s">
        <v>89</v>
      </c>
      <c r="E852" s="165" t="s">
        <v>25</v>
      </c>
      <c r="F852" s="165">
        <v>90</v>
      </c>
      <c r="G852" s="165">
        <v>100</v>
      </c>
      <c r="H852" s="168">
        <v>100</v>
      </c>
      <c r="I852" s="165"/>
      <c r="J852" s="172"/>
      <c r="K852" s="169"/>
      <c r="L852" s="165"/>
      <c r="M852" s="173"/>
      <c r="N852" s="173"/>
      <c r="O852" s="168"/>
      <c r="P852" s="188"/>
      <c r="Q852" s="167"/>
      <c r="R852" s="352"/>
      <c r="S852" s="453"/>
    </row>
    <row r="853" spans="1:20" ht="128.25" customHeight="1" x14ac:dyDescent="0.35">
      <c r="A853" s="473"/>
      <c r="B853" s="459"/>
      <c r="C853" s="462" t="s">
        <v>35</v>
      </c>
      <c r="D853" s="158" t="s">
        <v>136</v>
      </c>
      <c r="E853" s="165" t="s">
        <v>25</v>
      </c>
      <c r="F853" s="165">
        <v>100</v>
      </c>
      <c r="G853" s="165">
        <v>100</v>
      </c>
      <c r="H853" s="168">
        <f>(G853/F853)*100</f>
        <v>100</v>
      </c>
      <c r="I853" s="165"/>
      <c r="J853" s="172"/>
      <c r="K853" s="169"/>
      <c r="L853" s="165"/>
      <c r="M853" s="173"/>
      <c r="N853" s="173"/>
      <c r="O853" s="168"/>
      <c r="P853" s="188"/>
      <c r="Q853" s="167"/>
      <c r="R853" s="352"/>
      <c r="S853" s="453"/>
    </row>
    <row r="854" spans="1:20" s="184" customFormat="1" ht="40.5" customHeight="1" x14ac:dyDescent="0.35">
      <c r="A854" s="473"/>
      <c r="B854" s="459"/>
      <c r="C854" s="464"/>
      <c r="D854" s="178" t="s">
        <v>6</v>
      </c>
      <c r="E854" s="177"/>
      <c r="F854" s="179"/>
      <c r="G854" s="179"/>
      <c r="H854" s="180"/>
      <c r="I854" s="180">
        <f>(H849+H850+H851+H852+H853)/5</f>
        <v>100</v>
      </c>
      <c r="J854" s="181"/>
      <c r="K854" s="178" t="s">
        <v>6</v>
      </c>
      <c r="L854" s="179"/>
      <c r="M854" s="182"/>
      <c r="N854" s="182"/>
      <c r="O854" s="180"/>
      <c r="P854" s="180">
        <f>O849</f>
        <v>96.568627450980387</v>
      </c>
      <c r="Q854" s="180">
        <f>(I854+P854)/2</f>
        <v>98.284313725490193</v>
      </c>
      <c r="R854" s="345" t="s">
        <v>459</v>
      </c>
      <c r="S854" s="453"/>
      <c r="T854" s="156"/>
    </row>
    <row r="855" spans="1:20" ht="60" customHeight="1" x14ac:dyDescent="0.35">
      <c r="A855" s="473"/>
      <c r="B855" s="459"/>
      <c r="C855" s="460" t="s">
        <v>13</v>
      </c>
      <c r="D855" s="160" t="s">
        <v>137</v>
      </c>
      <c r="E855" s="165"/>
      <c r="F855" s="165"/>
      <c r="G855" s="165"/>
      <c r="H855" s="163"/>
      <c r="I855" s="163"/>
      <c r="J855" s="266" t="s">
        <v>13</v>
      </c>
      <c r="K855" s="160" t="s">
        <v>137</v>
      </c>
      <c r="L855" s="165"/>
      <c r="M855" s="173"/>
      <c r="N855" s="173"/>
      <c r="O855" s="163"/>
      <c r="P855" s="188"/>
      <c r="Q855" s="167"/>
      <c r="R855" s="351"/>
      <c r="S855" s="453"/>
    </row>
    <row r="856" spans="1:20" ht="70.5" customHeight="1" x14ac:dyDescent="0.35">
      <c r="A856" s="473"/>
      <c r="B856" s="459"/>
      <c r="C856" s="462" t="s">
        <v>14</v>
      </c>
      <c r="D856" s="158" t="s">
        <v>138</v>
      </c>
      <c r="E856" s="165" t="s">
        <v>25</v>
      </c>
      <c r="F856" s="165">
        <v>100</v>
      </c>
      <c r="G856" s="165">
        <v>100</v>
      </c>
      <c r="H856" s="168">
        <f>(G856/F856)*100</f>
        <v>100</v>
      </c>
      <c r="I856" s="165"/>
      <c r="J856" s="172" t="s">
        <v>14</v>
      </c>
      <c r="K856" s="169" t="s">
        <v>90</v>
      </c>
      <c r="L856" s="165" t="s">
        <v>38</v>
      </c>
      <c r="M856" s="165">
        <v>224</v>
      </c>
      <c r="N856" s="165">
        <v>221</v>
      </c>
      <c r="O856" s="168">
        <f>(N856/M856)*100</f>
        <v>98.660714285714292</v>
      </c>
      <c r="P856" s="162"/>
      <c r="Q856" s="167"/>
      <c r="R856" s="352"/>
      <c r="S856" s="453"/>
    </row>
    <row r="857" spans="1:20" ht="41.25" customHeight="1" x14ac:dyDescent="0.35">
      <c r="A857" s="473"/>
      <c r="B857" s="459"/>
      <c r="C857" s="462" t="s">
        <v>15</v>
      </c>
      <c r="D857" s="158" t="s">
        <v>139</v>
      </c>
      <c r="E857" s="165" t="s">
        <v>25</v>
      </c>
      <c r="F857" s="165">
        <v>100</v>
      </c>
      <c r="G857" s="165">
        <v>100</v>
      </c>
      <c r="H857" s="168">
        <f>(G857/F857)*100</f>
        <v>100</v>
      </c>
      <c r="I857" s="165"/>
      <c r="J857" s="172"/>
      <c r="K857" s="169"/>
      <c r="L857" s="165"/>
      <c r="M857" s="173"/>
      <c r="N857" s="173"/>
      <c r="O857" s="168"/>
      <c r="P857" s="188"/>
      <c r="Q857" s="167"/>
      <c r="R857" s="352"/>
      <c r="S857" s="453"/>
    </row>
    <row r="858" spans="1:20" ht="62.25" customHeight="1" x14ac:dyDescent="0.35">
      <c r="A858" s="473"/>
      <c r="B858" s="459"/>
      <c r="C858" s="462" t="s">
        <v>39</v>
      </c>
      <c r="D858" s="158" t="s">
        <v>135</v>
      </c>
      <c r="E858" s="165" t="s">
        <v>25</v>
      </c>
      <c r="F858" s="165">
        <v>100</v>
      </c>
      <c r="G858" s="165">
        <v>100</v>
      </c>
      <c r="H858" s="168">
        <f>(G858/F858)*100</f>
        <v>100</v>
      </c>
      <c r="I858" s="165"/>
      <c r="J858" s="172"/>
      <c r="K858" s="169"/>
      <c r="L858" s="165"/>
      <c r="M858" s="173"/>
      <c r="N858" s="173"/>
      <c r="O858" s="168"/>
      <c r="P858" s="188"/>
      <c r="Q858" s="167"/>
      <c r="R858" s="352"/>
      <c r="S858" s="453"/>
    </row>
    <row r="859" spans="1:20" ht="70.5" customHeight="1" x14ac:dyDescent="0.35">
      <c r="A859" s="473"/>
      <c r="B859" s="459"/>
      <c r="C859" s="462" t="s">
        <v>45</v>
      </c>
      <c r="D859" s="158" t="s">
        <v>89</v>
      </c>
      <c r="E859" s="165" t="s">
        <v>25</v>
      </c>
      <c r="F859" s="165">
        <v>90</v>
      </c>
      <c r="G859" s="165">
        <v>90</v>
      </c>
      <c r="H859" s="168">
        <f>(G859/F859)*100</f>
        <v>100</v>
      </c>
      <c r="I859" s="165"/>
      <c r="J859" s="172"/>
      <c r="K859" s="169"/>
      <c r="L859" s="165"/>
      <c r="M859" s="173"/>
      <c r="N859" s="173"/>
      <c r="O859" s="168"/>
      <c r="P859" s="188"/>
      <c r="Q859" s="167"/>
      <c r="R859" s="352"/>
      <c r="S859" s="453"/>
    </row>
    <row r="860" spans="1:20" ht="129" customHeight="1" x14ac:dyDescent="0.35">
      <c r="A860" s="473"/>
      <c r="B860" s="459"/>
      <c r="C860" s="462" t="s">
        <v>66</v>
      </c>
      <c r="D860" s="158" t="s">
        <v>136</v>
      </c>
      <c r="E860" s="165" t="s">
        <v>25</v>
      </c>
      <c r="F860" s="165">
        <v>100</v>
      </c>
      <c r="G860" s="165">
        <v>100</v>
      </c>
      <c r="H860" s="168">
        <f>(G860/F860)*100</f>
        <v>100</v>
      </c>
      <c r="I860" s="165"/>
      <c r="J860" s="172"/>
      <c r="K860" s="169"/>
      <c r="L860" s="165"/>
      <c r="M860" s="173"/>
      <c r="N860" s="173"/>
      <c r="O860" s="168"/>
      <c r="P860" s="188"/>
      <c r="Q860" s="167"/>
      <c r="R860" s="352"/>
      <c r="S860" s="453"/>
    </row>
    <row r="861" spans="1:20" s="184" customFormat="1" ht="40.5" customHeight="1" x14ac:dyDescent="0.35">
      <c r="A861" s="473"/>
      <c r="B861" s="459"/>
      <c r="C861" s="464"/>
      <c r="D861" s="178" t="s">
        <v>6</v>
      </c>
      <c r="E861" s="177"/>
      <c r="F861" s="179"/>
      <c r="G861" s="179"/>
      <c r="H861" s="180"/>
      <c r="I861" s="180">
        <f>(H856+H857+H858+H859+H860)/5</f>
        <v>100</v>
      </c>
      <c r="J861" s="181"/>
      <c r="K861" s="178" t="s">
        <v>6</v>
      </c>
      <c r="L861" s="179"/>
      <c r="M861" s="182"/>
      <c r="N861" s="182"/>
      <c r="O861" s="180"/>
      <c r="P861" s="180">
        <f>O856</f>
        <v>98.660714285714292</v>
      </c>
      <c r="Q861" s="180">
        <f>(I861+P861)/2</f>
        <v>99.330357142857139</v>
      </c>
      <c r="R861" s="345" t="s">
        <v>459</v>
      </c>
      <c r="S861" s="453"/>
      <c r="T861" s="156"/>
    </row>
    <row r="862" spans="1:20" ht="63.75" customHeight="1" x14ac:dyDescent="0.35">
      <c r="A862" s="473"/>
      <c r="B862" s="459"/>
      <c r="C862" s="460" t="s">
        <v>28</v>
      </c>
      <c r="D862" s="160" t="s">
        <v>140</v>
      </c>
      <c r="E862" s="165"/>
      <c r="F862" s="165"/>
      <c r="G862" s="165"/>
      <c r="H862" s="163"/>
      <c r="I862" s="163"/>
      <c r="J862" s="266" t="s">
        <v>28</v>
      </c>
      <c r="K862" s="160" t="str">
        <f>D862</f>
        <v>Реализация основных общеобразовательных программ среднего общего образования</v>
      </c>
      <c r="L862" s="165"/>
      <c r="M862" s="173"/>
      <c r="N862" s="173"/>
      <c r="O862" s="163"/>
      <c r="P862" s="188"/>
      <c r="Q862" s="167"/>
      <c r="R862" s="351"/>
      <c r="S862" s="453"/>
    </row>
    <row r="863" spans="1:20" ht="75" customHeight="1" x14ac:dyDescent="0.35">
      <c r="A863" s="473"/>
      <c r="B863" s="459"/>
      <c r="C863" s="462" t="s">
        <v>29</v>
      </c>
      <c r="D863" s="158" t="s">
        <v>141</v>
      </c>
      <c r="E863" s="165" t="s">
        <v>25</v>
      </c>
      <c r="F863" s="165">
        <v>100</v>
      </c>
      <c r="G863" s="165">
        <v>100</v>
      </c>
      <c r="H863" s="168">
        <f>(G863/F863)*100</f>
        <v>100</v>
      </c>
      <c r="I863" s="165"/>
      <c r="J863" s="172" t="s">
        <v>29</v>
      </c>
      <c r="K863" s="169" t="s">
        <v>90</v>
      </c>
      <c r="L863" s="165" t="s">
        <v>38</v>
      </c>
      <c r="M863" s="165">
        <v>33</v>
      </c>
      <c r="N863" s="165">
        <v>31</v>
      </c>
      <c r="O863" s="168">
        <f>(N863/M863)*100</f>
        <v>93.939393939393938</v>
      </c>
      <c r="P863" s="162"/>
      <c r="Q863" s="167"/>
      <c r="R863" s="352"/>
      <c r="S863" s="453"/>
    </row>
    <row r="864" spans="1:20" x14ac:dyDescent="0.35">
      <c r="A864" s="473"/>
      <c r="B864" s="459"/>
      <c r="C864" s="462" t="s">
        <v>30</v>
      </c>
      <c r="D864" s="158" t="s">
        <v>142</v>
      </c>
      <c r="E864" s="165" t="s">
        <v>25</v>
      </c>
      <c r="F864" s="165">
        <v>100</v>
      </c>
      <c r="G864" s="165">
        <v>100</v>
      </c>
      <c r="H864" s="168">
        <f>(G864/F864)*100</f>
        <v>100</v>
      </c>
      <c r="I864" s="165"/>
      <c r="J864" s="172"/>
      <c r="K864" s="169"/>
      <c r="L864" s="165"/>
      <c r="M864" s="173"/>
      <c r="N864" s="173"/>
      <c r="O864" s="168"/>
      <c r="P864" s="188"/>
      <c r="Q864" s="167"/>
      <c r="R864" s="352"/>
      <c r="S864" s="453"/>
    </row>
    <row r="865" spans="1:20" ht="45" customHeight="1" x14ac:dyDescent="0.35">
      <c r="A865" s="473"/>
      <c r="B865" s="459"/>
      <c r="C865" s="462" t="s">
        <v>52</v>
      </c>
      <c r="D865" s="158" t="s">
        <v>135</v>
      </c>
      <c r="E865" s="165" t="s">
        <v>25</v>
      </c>
      <c r="F865" s="165">
        <v>100</v>
      </c>
      <c r="G865" s="165">
        <v>100</v>
      </c>
      <c r="H865" s="168">
        <f>(G865/F865)*100</f>
        <v>100</v>
      </c>
      <c r="I865" s="165"/>
      <c r="J865" s="172"/>
      <c r="K865" s="169"/>
      <c r="L865" s="165"/>
      <c r="M865" s="173"/>
      <c r="N865" s="173"/>
      <c r="O865" s="168"/>
      <c r="P865" s="188"/>
      <c r="Q865" s="167"/>
      <c r="R865" s="352"/>
      <c r="S865" s="453"/>
    </row>
    <row r="866" spans="1:20" ht="69" customHeight="1" x14ac:dyDescent="0.35">
      <c r="A866" s="473"/>
      <c r="B866" s="459"/>
      <c r="C866" s="462" t="s">
        <v>53</v>
      </c>
      <c r="D866" s="158" t="s">
        <v>89</v>
      </c>
      <c r="E866" s="165" t="s">
        <v>25</v>
      </c>
      <c r="F866" s="165">
        <v>90</v>
      </c>
      <c r="G866" s="165">
        <v>90</v>
      </c>
      <c r="H866" s="168">
        <f>(G866/F866)*100</f>
        <v>100</v>
      </c>
      <c r="I866" s="165"/>
      <c r="J866" s="172"/>
      <c r="K866" s="169"/>
      <c r="L866" s="165"/>
      <c r="M866" s="173"/>
      <c r="N866" s="173"/>
      <c r="O866" s="168"/>
      <c r="P866" s="188"/>
      <c r="Q866" s="167"/>
      <c r="R866" s="352"/>
      <c r="S866" s="453"/>
    </row>
    <row r="867" spans="1:20" ht="131.25" customHeight="1" x14ac:dyDescent="0.35">
      <c r="A867" s="473"/>
      <c r="B867" s="459"/>
      <c r="C867" s="462" t="s">
        <v>143</v>
      </c>
      <c r="D867" s="158" t="s">
        <v>136</v>
      </c>
      <c r="E867" s="165" t="s">
        <v>25</v>
      </c>
      <c r="F867" s="165">
        <v>100</v>
      </c>
      <c r="G867" s="165">
        <v>100</v>
      </c>
      <c r="H867" s="168">
        <f>(G867/F867)*100</f>
        <v>100</v>
      </c>
      <c r="I867" s="165"/>
      <c r="J867" s="172"/>
      <c r="K867" s="169"/>
      <c r="L867" s="165"/>
      <c r="M867" s="173"/>
      <c r="N867" s="173"/>
      <c r="O867" s="168"/>
      <c r="P867" s="188"/>
      <c r="Q867" s="167"/>
      <c r="R867" s="352"/>
      <c r="S867" s="453"/>
    </row>
    <row r="868" spans="1:20" s="184" customFormat="1" ht="40.5" customHeight="1" x14ac:dyDescent="0.35">
      <c r="A868" s="473"/>
      <c r="B868" s="459"/>
      <c r="C868" s="464"/>
      <c r="D868" s="178" t="s">
        <v>6</v>
      </c>
      <c r="E868" s="177"/>
      <c r="F868" s="179"/>
      <c r="G868" s="179"/>
      <c r="H868" s="180"/>
      <c r="I868" s="180">
        <f>(H863+H864+H865+H866+H867)/5</f>
        <v>100</v>
      </c>
      <c r="J868" s="181"/>
      <c r="K868" s="178" t="s">
        <v>6</v>
      </c>
      <c r="L868" s="179"/>
      <c r="M868" s="182"/>
      <c r="N868" s="182"/>
      <c r="O868" s="180"/>
      <c r="P868" s="180">
        <f>O863</f>
        <v>93.939393939393938</v>
      </c>
      <c r="Q868" s="180">
        <f>(I868+P868)/2</f>
        <v>96.969696969696969</v>
      </c>
      <c r="R868" s="345" t="s">
        <v>459</v>
      </c>
      <c r="S868" s="453"/>
      <c r="T868" s="156"/>
    </row>
    <row r="869" spans="1:20" x14ac:dyDescent="0.35">
      <c r="A869" s="473"/>
      <c r="B869" s="459"/>
      <c r="C869" s="460" t="s">
        <v>42</v>
      </c>
      <c r="D869" s="160" t="s">
        <v>91</v>
      </c>
      <c r="E869" s="165"/>
      <c r="F869" s="165"/>
      <c r="G869" s="165"/>
      <c r="H869" s="163"/>
      <c r="I869" s="163"/>
      <c r="J869" s="266" t="s">
        <v>42</v>
      </c>
      <c r="K869" s="160" t="s">
        <v>91</v>
      </c>
      <c r="L869" s="165"/>
      <c r="M869" s="173"/>
      <c r="N869" s="173"/>
      <c r="O869" s="163"/>
      <c r="P869" s="188"/>
      <c r="Q869" s="167"/>
      <c r="R869" s="353"/>
      <c r="S869" s="453"/>
    </row>
    <row r="870" spans="1:20" ht="42.75" customHeight="1" x14ac:dyDescent="0.35">
      <c r="A870" s="473"/>
      <c r="B870" s="459"/>
      <c r="C870" s="462" t="s">
        <v>43</v>
      </c>
      <c r="D870" s="158" t="s">
        <v>144</v>
      </c>
      <c r="E870" s="165" t="s">
        <v>25</v>
      </c>
      <c r="F870" s="165">
        <v>100</v>
      </c>
      <c r="G870" s="165">
        <v>100</v>
      </c>
      <c r="H870" s="168">
        <f>(G870/F870)*100</f>
        <v>100</v>
      </c>
      <c r="I870" s="165"/>
      <c r="J870" s="172" t="s">
        <v>43</v>
      </c>
      <c r="K870" s="169" t="s">
        <v>90</v>
      </c>
      <c r="L870" s="165" t="s">
        <v>38</v>
      </c>
      <c r="M870" s="165">
        <v>80</v>
      </c>
      <c r="N870" s="165">
        <v>80</v>
      </c>
      <c r="O870" s="168">
        <f>(N870/M870)*100</f>
        <v>100</v>
      </c>
      <c r="P870" s="188"/>
      <c r="Q870" s="167"/>
      <c r="R870" s="352"/>
      <c r="S870" s="453"/>
    </row>
    <row r="871" spans="1:20" ht="84.75" customHeight="1" x14ac:dyDescent="0.35">
      <c r="A871" s="473"/>
      <c r="B871" s="459"/>
      <c r="C871" s="462" t="s">
        <v>145</v>
      </c>
      <c r="D871" s="158" t="s">
        <v>146</v>
      </c>
      <c r="E871" s="165" t="s">
        <v>25</v>
      </c>
      <c r="F871" s="165">
        <v>90</v>
      </c>
      <c r="G871" s="165">
        <v>90</v>
      </c>
      <c r="H871" s="168">
        <f>(G871/F871)*100</f>
        <v>100</v>
      </c>
      <c r="I871" s="165"/>
      <c r="J871" s="172"/>
      <c r="K871" s="169"/>
      <c r="L871" s="165"/>
      <c r="M871" s="173"/>
      <c r="N871" s="173"/>
      <c r="O871" s="168"/>
      <c r="P871" s="188"/>
      <c r="Q871" s="167"/>
      <c r="R871" s="352"/>
      <c r="S871" s="453"/>
    </row>
    <row r="872" spans="1:20" s="184" customFormat="1" ht="40.5" customHeight="1" x14ac:dyDescent="0.35">
      <c r="A872" s="473"/>
      <c r="B872" s="459"/>
      <c r="C872" s="464"/>
      <c r="D872" s="178" t="s">
        <v>6</v>
      </c>
      <c r="E872" s="177"/>
      <c r="F872" s="179"/>
      <c r="G872" s="179"/>
      <c r="H872" s="180"/>
      <c r="I872" s="180">
        <f>(H870+H871)/2</f>
        <v>100</v>
      </c>
      <c r="J872" s="181"/>
      <c r="K872" s="178" t="s">
        <v>6</v>
      </c>
      <c r="L872" s="179"/>
      <c r="M872" s="182"/>
      <c r="N872" s="182"/>
      <c r="O872" s="180"/>
      <c r="P872" s="180">
        <f>O870</f>
        <v>100</v>
      </c>
      <c r="Q872" s="180">
        <f>(I872+P872)/2</f>
        <v>100</v>
      </c>
      <c r="R872" s="345" t="s">
        <v>31</v>
      </c>
      <c r="S872" s="453"/>
      <c r="T872" s="156"/>
    </row>
    <row r="873" spans="1:20" ht="46.5" customHeight="1" x14ac:dyDescent="0.35">
      <c r="A873" s="473"/>
      <c r="B873" s="459"/>
      <c r="C873" s="460" t="s">
        <v>172</v>
      </c>
      <c r="D873" s="160" t="s">
        <v>228</v>
      </c>
      <c r="E873" s="165"/>
      <c r="F873" s="165"/>
      <c r="G873" s="165"/>
      <c r="H873" s="163"/>
      <c r="I873" s="163"/>
      <c r="J873" s="266" t="s">
        <v>172</v>
      </c>
      <c r="K873" s="160" t="str">
        <f>D873</f>
        <v>Реализация дополнительных общеразвивающих программ</v>
      </c>
      <c r="L873" s="165"/>
      <c r="M873" s="173"/>
      <c r="N873" s="173"/>
      <c r="O873" s="163"/>
      <c r="P873" s="188"/>
      <c r="Q873" s="167"/>
      <c r="R873" s="353"/>
      <c r="S873" s="453"/>
    </row>
    <row r="874" spans="1:20" ht="86.25" customHeight="1" x14ac:dyDescent="0.35">
      <c r="A874" s="473"/>
      <c r="B874" s="459"/>
      <c r="C874" s="462" t="s">
        <v>173</v>
      </c>
      <c r="D874" s="158" t="s">
        <v>146</v>
      </c>
      <c r="E874" s="165" t="s">
        <v>25</v>
      </c>
      <c r="F874" s="165">
        <v>90</v>
      </c>
      <c r="G874" s="165">
        <v>90</v>
      </c>
      <c r="H874" s="168">
        <v>100</v>
      </c>
      <c r="I874" s="165"/>
      <c r="J874" s="172" t="s">
        <v>173</v>
      </c>
      <c r="K874" s="169" t="s">
        <v>219</v>
      </c>
      <c r="L874" s="165" t="s">
        <v>399</v>
      </c>
      <c r="M874" s="165">
        <v>39421</v>
      </c>
      <c r="N874" s="165">
        <v>39843</v>
      </c>
      <c r="O874" s="168">
        <f>(N874/M874)*100</f>
        <v>101.07049542122219</v>
      </c>
      <c r="P874" s="188"/>
      <c r="Q874" s="167"/>
      <c r="R874" s="352"/>
      <c r="S874" s="453"/>
    </row>
    <row r="875" spans="1:20" s="184" customFormat="1" ht="60.75" customHeight="1" x14ac:dyDescent="0.35">
      <c r="A875" s="473"/>
      <c r="B875" s="459"/>
      <c r="C875" s="464"/>
      <c r="D875" s="178" t="s">
        <v>6</v>
      </c>
      <c r="E875" s="177"/>
      <c r="F875" s="179"/>
      <c r="G875" s="179"/>
      <c r="H875" s="180"/>
      <c r="I875" s="180">
        <f>H874</f>
        <v>100</v>
      </c>
      <c r="J875" s="181"/>
      <c r="K875" s="178" t="s">
        <v>6</v>
      </c>
      <c r="L875" s="179"/>
      <c r="M875" s="182"/>
      <c r="N875" s="182"/>
      <c r="O875" s="180"/>
      <c r="P875" s="180">
        <f>O874</f>
        <v>101.07049542122219</v>
      </c>
      <c r="Q875" s="180">
        <f>(I875+P875)/2</f>
        <v>100.53524771061109</v>
      </c>
      <c r="R875" s="345" t="s">
        <v>31</v>
      </c>
      <c r="S875" s="453"/>
      <c r="T875" s="156"/>
    </row>
    <row r="876" spans="1:20" ht="66" customHeight="1" x14ac:dyDescent="0.35">
      <c r="A876" s="473">
        <v>55</v>
      </c>
      <c r="B876" s="459" t="s">
        <v>163</v>
      </c>
      <c r="C876" s="460" t="s">
        <v>12</v>
      </c>
      <c r="D876" s="160" t="s">
        <v>132</v>
      </c>
      <c r="E876" s="164"/>
      <c r="F876" s="164"/>
      <c r="G876" s="164"/>
      <c r="H876" s="163"/>
      <c r="I876" s="163"/>
      <c r="J876" s="164" t="s">
        <v>12</v>
      </c>
      <c r="K876" s="160" t="s">
        <v>132</v>
      </c>
      <c r="L876" s="165"/>
      <c r="M876" s="165"/>
      <c r="N876" s="165"/>
      <c r="O876" s="163"/>
      <c r="P876" s="188"/>
      <c r="Q876" s="163"/>
      <c r="R876" s="351"/>
      <c r="S876" s="453" t="s">
        <v>31</v>
      </c>
    </row>
    <row r="877" spans="1:20" ht="66" customHeight="1" x14ac:dyDescent="0.35">
      <c r="A877" s="473"/>
      <c r="B877" s="459"/>
      <c r="C877" s="462" t="s">
        <v>7</v>
      </c>
      <c r="D877" s="158" t="s">
        <v>133</v>
      </c>
      <c r="E877" s="165" t="s">
        <v>25</v>
      </c>
      <c r="F877" s="165">
        <v>100</v>
      </c>
      <c r="G877" s="165">
        <v>100</v>
      </c>
      <c r="H877" s="168">
        <f>(G877/F877)*100</f>
        <v>100</v>
      </c>
      <c r="I877" s="165"/>
      <c r="J877" s="165" t="s">
        <v>7</v>
      </c>
      <c r="K877" s="169" t="s">
        <v>90</v>
      </c>
      <c r="L877" s="165" t="s">
        <v>38</v>
      </c>
      <c r="M877" s="165">
        <v>363</v>
      </c>
      <c r="N877" s="165">
        <v>363</v>
      </c>
      <c r="O877" s="168">
        <f>(N877/M877)*100</f>
        <v>100</v>
      </c>
      <c r="P877" s="188"/>
      <c r="Q877" s="167"/>
      <c r="R877" s="352"/>
      <c r="S877" s="453"/>
    </row>
    <row r="878" spans="1:20" x14ac:dyDescent="0.35">
      <c r="A878" s="473"/>
      <c r="B878" s="459"/>
      <c r="C878" s="462" t="s">
        <v>8</v>
      </c>
      <c r="D878" s="158" t="s">
        <v>134</v>
      </c>
      <c r="E878" s="165" t="s">
        <v>25</v>
      </c>
      <c r="F878" s="165">
        <v>100</v>
      </c>
      <c r="G878" s="165">
        <v>100</v>
      </c>
      <c r="H878" s="168">
        <f>(G878/F878)*100</f>
        <v>100</v>
      </c>
      <c r="I878" s="165"/>
      <c r="J878" s="165"/>
      <c r="K878" s="189"/>
      <c r="L878" s="165"/>
      <c r="M878" s="171"/>
      <c r="N878" s="171"/>
      <c r="O878" s="168"/>
      <c r="P878" s="188"/>
      <c r="Q878" s="167"/>
      <c r="R878" s="352"/>
      <c r="S878" s="453"/>
    </row>
    <row r="879" spans="1:20" ht="45.75" customHeight="1" x14ac:dyDescent="0.35">
      <c r="A879" s="473"/>
      <c r="B879" s="459"/>
      <c r="C879" s="462" t="s">
        <v>9</v>
      </c>
      <c r="D879" s="158" t="s">
        <v>135</v>
      </c>
      <c r="E879" s="165" t="s">
        <v>25</v>
      </c>
      <c r="F879" s="165">
        <v>100</v>
      </c>
      <c r="G879" s="165">
        <v>100</v>
      </c>
      <c r="H879" s="168">
        <f>(G879/F879)*100</f>
        <v>100</v>
      </c>
      <c r="I879" s="165"/>
      <c r="J879" s="172"/>
      <c r="K879" s="169"/>
      <c r="L879" s="165"/>
      <c r="M879" s="173"/>
      <c r="N879" s="173"/>
      <c r="O879" s="168"/>
      <c r="P879" s="188"/>
      <c r="Q879" s="167"/>
      <c r="R879" s="352"/>
      <c r="S879" s="453"/>
    </row>
    <row r="880" spans="1:20" ht="69.75" customHeight="1" x14ac:dyDescent="0.35">
      <c r="A880" s="473"/>
      <c r="B880" s="459"/>
      <c r="C880" s="462" t="s">
        <v>10</v>
      </c>
      <c r="D880" s="158" t="s">
        <v>89</v>
      </c>
      <c r="E880" s="165" t="s">
        <v>25</v>
      </c>
      <c r="F880" s="165">
        <v>90</v>
      </c>
      <c r="G880" s="165">
        <v>90</v>
      </c>
      <c r="H880" s="168">
        <f>(G880/F880)*100</f>
        <v>100</v>
      </c>
      <c r="I880" s="165"/>
      <c r="J880" s="172"/>
      <c r="K880" s="169"/>
      <c r="L880" s="165"/>
      <c r="M880" s="173"/>
      <c r="N880" s="173"/>
      <c r="O880" s="168"/>
      <c r="P880" s="188"/>
      <c r="Q880" s="167"/>
      <c r="R880" s="352"/>
      <c r="S880" s="453"/>
    </row>
    <row r="881" spans="1:20" ht="113.25" customHeight="1" x14ac:dyDescent="0.35">
      <c r="A881" s="473"/>
      <c r="B881" s="459"/>
      <c r="C881" s="462" t="s">
        <v>35</v>
      </c>
      <c r="D881" s="158" t="s">
        <v>136</v>
      </c>
      <c r="E881" s="165" t="s">
        <v>25</v>
      </c>
      <c r="F881" s="165">
        <v>100</v>
      </c>
      <c r="G881" s="165">
        <v>100</v>
      </c>
      <c r="H881" s="168">
        <f>(G881/F881)*100</f>
        <v>100</v>
      </c>
      <c r="I881" s="165"/>
      <c r="J881" s="172"/>
      <c r="K881" s="169"/>
      <c r="L881" s="165"/>
      <c r="M881" s="173"/>
      <c r="N881" s="173"/>
      <c r="O881" s="168"/>
      <c r="P881" s="188"/>
      <c r="Q881" s="167"/>
      <c r="R881" s="352"/>
      <c r="S881" s="453"/>
    </row>
    <row r="882" spans="1:20" s="184" customFormat="1" ht="40.5" customHeight="1" x14ac:dyDescent="0.35">
      <c r="A882" s="473"/>
      <c r="B882" s="459"/>
      <c r="C882" s="464"/>
      <c r="D882" s="178" t="s">
        <v>6</v>
      </c>
      <c r="E882" s="177"/>
      <c r="F882" s="179"/>
      <c r="G882" s="179"/>
      <c r="H882" s="180"/>
      <c r="I882" s="180">
        <f>(H877+H878+H879+H880+H881)/5</f>
        <v>100</v>
      </c>
      <c r="J882" s="181"/>
      <c r="K882" s="178" t="s">
        <v>6</v>
      </c>
      <c r="L882" s="179"/>
      <c r="M882" s="182"/>
      <c r="N882" s="182"/>
      <c r="O882" s="180"/>
      <c r="P882" s="180">
        <f>O877</f>
        <v>100</v>
      </c>
      <c r="Q882" s="180">
        <f>(I882+P882)/2</f>
        <v>100</v>
      </c>
      <c r="R882" s="345" t="s">
        <v>31</v>
      </c>
      <c r="S882" s="453"/>
      <c r="T882" s="156"/>
    </row>
    <row r="883" spans="1:20" ht="62.25" customHeight="1" x14ac:dyDescent="0.35">
      <c r="A883" s="473"/>
      <c r="B883" s="459"/>
      <c r="C883" s="460" t="s">
        <v>13</v>
      </c>
      <c r="D883" s="160" t="s">
        <v>137</v>
      </c>
      <c r="E883" s="165"/>
      <c r="F883" s="165"/>
      <c r="G883" s="165"/>
      <c r="H883" s="163"/>
      <c r="I883" s="163"/>
      <c r="J883" s="266" t="s">
        <v>13</v>
      </c>
      <c r="K883" s="160" t="s">
        <v>137</v>
      </c>
      <c r="L883" s="165"/>
      <c r="M883" s="173"/>
      <c r="N883" s="173"/>
      <c r="O883" s="163"/>
      <c r="P883" s="188"/>
      <c r="Q883" s="167"/>
      <c r="R883" s="351"/>
      <c r="S883" s="453"/>
    </row>
    <row r="884" spans="1:20" ht="69" customHeight="1" x14ac:dyDescent="0.35">
      <c r="A884" s="473"/>
      <c r="B884" s="459"/>
      <c r="C884" s="462" t="s">
        <v>14</v>
      </c>
      <c r="D884" s="158" t="s">
        <v>138</v>
      </c>
      <c r="E884" s="165" t="s">
        <v>25</v>
      </c>
      <c r="F884" s="165">
        <v>100</v>
      </c>
      <c r="G884" s="165">
        <v>100</v>
      </c>
      <c r="H884" s="168">
        <f>(G884/F884)*100</f>
        <v>100</v>
      </c>
      <c r="I884" s="165"/>
      <c r="J884" s="172" t="s">
        <v>14</v>
      </c>
      <c r="K884" s="169" t="s">
        <v>90</v>
      </c>
      <c r="L884" s="165" t="s">
        <v>38</v>
      </c>
      <c r="M884" s="165">
        <v>376</v>
      </c>
      <c r="N884" s="165">
        <v>376</v>
      </c>
      <c r="O884" s="168">
        <f>(N884/M884)*100</f>
        <v>100</v>
      </c>
      <c r="P884" s="162"/>
      <c r="Q884" s="167"/>
      <c r="R884" s="352"/>
      <c r="S884" s="453"/>
    </row>
    <row r="885" spans="1:20" x14ac:dyDescent="0.35">
      <c r="A885" s="473"/>
      <c r="B885" s="459"/>
      <c r="C885" s="462" t="s">
        <v>15</v>
      </c>
      <c r="D885" s="158" t="s">
        <v>139</v>
      </c>
      <c r="E885" s="165" t="s">
        <v>25</v>
      </c>
      <c r="F885" s="165">
        <v>100</v>
      </c>
      <c r="G885" s="165">
        <v>100</v>
      </c>
      <c r="H885" s="168">
        <f>(G885/F885)*100</f>
        <v>100</v>
      </c>
      <c r="I885" s="165"/>
      <c r="J885" s="172"/>
      <c r="K885" s="169"/>
      <c r="L885" s="165"/>
      <c r="M885" s="173"/>
      <c r="N885" s="173"/>
      <c r="O885" s="168"/>
      <c r="P885" s="188"/>
      <c r="Q885" s="167"/>
      <c r="R885" s="352"/>
      <c r="S885" s="453"/>
    </row>
    <row r="886" spans="1:20" ht="54.75" customHeight="1" x14ac:dyDescent="0.35">
      <c r="A886" s="473"/>
      <c r="B886" s="459"/>
      <c r="C886" s="462" t="s">
        <v>39</v>
      </c>
      <c r="D886" s="158" t="s">
        <v>135</v>
      </c>
      <c r="E886" s="165" t="s">
        <v>25</v>
      </c>
      <c r="F886" s="165">
        <v>100</v>
      </c>
      <c r="G886" s="165">
        <v>100</v>
      </c>
      <c r="H886" s="168">
        <f>(G886/F886)*100</f>
        <v>100</v>
      </c>
      <c r="I886" s="165"/>
      <c r="J886" s="172"/>
      <c r="K886" s="169"/>
      <c r="L886" s="165"/>
      <c r="M886" s="173"/>
      <c r="N886" s="173"/>
      <c r="O886" s="168"/>
      <c r="P886" s="188"/>
      <c r="Q886" s="167"/>
      <c r="R886" s="352"/>
      <c r="S886" s="453"/>
    </row>
    <row r="887" spans="1:20" ht="73.5" customHeight="1" x14ac:dyDescent="0.35">
      <c r="A887" s="473"/>
      <c r="B887" s="459"/>
      <c r="C887" s="462" t="s">
        <v>45</v>
      </c>
      <c r="D887" s="158" t="s">
        <v>89</v>
      </c>
      <c r="E887" s="165" t="s">
        <v>25</v>
      </c>
      <c r="F887" s="165">
        <v>90</v>
      </c>
      <c r="G887" s="165">
        <v>100</v>
      </c>
      <c r="H887" s="168">
        <v>100</v>
      </c>
      <c r="I887" s="165"/>
      <c r="J887" s="172"/>
      <c r="K887" s="169"/>
      <c r="L887" s="165"/>
      <c r="M887" s="173"/>
      <c r="N887" s="173"/>
      <c r="O887" s="168"/>
      <c r="P887" s="188"/>
      <c r="Q887" s="167"/>
      <c r="R887" s="352"/>
      <c r="S887" s="453"/>
    </row>
    <row r="888" spans="1:20" ht="127.5" customHeight="1" x14ac:dyDescent="0.35">
      <c r="A888" s="473"/>
      <c r="B888" s="459"/>
      <c r="C888" s="462" t="s">
        <v>66</v>
      </c>
      <c r="D888" s="158" t="s">
        <v>136</v>
      </c>
      <c r="E888" s="165" t="s">
        <v>25</v>
      </c>
      <c r="F888" s="165">
        <v>100</v>
      </c>
      <c r="G888" s="165">
        <v>100</v>
      </c>
      <c r="H888" s="168">
        <f>(G888/F888)*100</f>
        <v>100</v>
      </c>
      <c r="I888" s="165"/>
      <c r="J888" s="172"/>
      <c r="K888" s="169"/>
      <c r="L888" s="165"/>
      <c r="M888" s="173"/>
      <c r="N888" s="173"/>
      <c r="O888" s="168"/>
      <c r="P888" s="188"/>
      <c r="Q888" s="167"/>
      <c r="R888" s="352"/>
      <c r="S888" s="453"/>
    </row>
    <row r="889" spans="1:20" s="184" customFormat="1" ht="40.5" customHeight="1" x14ac:dyDescent="0.35">
      <c r="A889" s="473"/>
      <c r="B889" s="459"/>
      <c r="C889" s="464"/>
      <c r="D889" s="178" t="s">
        <v>6</v>
      </c>
      <c r="E889" s="177"/>
      <c r="F889" s="179"/>
      <c r="G889" s="179"/>
      <c r="H889" s="180"/>
      <c r="I889" s="180">
        <f>(H884+H885+H886+H887+H888)/5</f>
        <v>100</v>
      </c>
      <c r="J889" s="181"/>
      <c r="K889" s="178" t="s">
        <v>6</v>
      </c>
      <c r="L889" s="179"/>
      <c r="M889" s="182"/>
      <c r="N889" s="182"/>
      <c r="O889" s="180"/>
      <c r="P889" s="180">
        <f>O884</f>
        <v>100</v>
      </c>
      <c r="Q889" s="180">
        <f>(I889+P889)/2</f>
        <v>100</v>
      </c>
      <c r="R889" s="345" t="s">
        <v>31</v>
      </c>
      <c r="S889" s="453"/>
      <c r="T889" s="156"/>
    </row>
    <row r="890" spans="1:20" ht="63.75" customHeight="1" x14ac:dyDescent="0.35">
      <c r="A890" s="473"/>
      <c r="B890" s="459"/>
      <c r="C890" s="460" t="s">
        <v>28</v>
      </c>
      <c r="D890" s="160" t="s">
        <v>140</v>
      </c>
      <c r="E890" s="165"/>
      <c r="F890" s="165"/>
      <c r="G890" s="165"/>
      <c r="H890" s="163"/>
      <c r="I890" s="163"/>
      <c r="J890" s="266" t="s">
        <v>28</v>
      </c>
      <c r="K890" s="160" t="str">
        <f>D890</f>
        <v>Реализация основных общеобразовательных программ среднего общего образования</v>
      </c>
      <c r="L890" s="165"/>
      <c r="M890" s="173"/>
      <c r="N890" s="173"/>
      <c r="O890" s="163"/>
      <c r="P890" s="188"/>
      <c r="Q890" s="163"/>
      <c r="R890" s="353"/>
      <c r="S890" s="453"/>
    </row>
    <row r="891" spans="1:20" ht="75.75" customHeight="1" x14ac:dyDescent="0.35">
      <c r="A891" s="473"/>
      <c r="B891" s="459"/>
      <c r="C891" s="462" t="s">
        <v>29</v>
      </c>
      <c r="D891" s="158" t="s">
        <v>141</v>
      </c>
      <c r="E891" s="165" t="s">
        <v>25</v>
      </c>
      <c r="F891" s="165">
        <v>100</v>
      </c>
      <c r="G891" s="165">
        <v>100</v>
      </c>
      <c r="H891" s="168">
        <f>(G891/F891)*100</f>
        <v>100</v>
      </c>
      <c r="I891" s="165"/>
      <c r="J891" s="172" t="s">
        <v>29</v>
      </c>
      <c r="K891" s="169" t="s">
        <v>90</v>
      </c>
      <c r="L891" s="165" t="s">
        <v>38</v>
      </c>
      <c r="M891" s="165">
        <v>63</v>
      </c>
      <c r="N891" s="165">
        <v>64</v>
      </c>
      <c r="O891" s="168">
        <f>(N891/M891)*100</f>
        <v>101.58730158730158</v>
      </c>
      <c r="P891" s="165"/>
      <c r="Q891" s="163"/>
      <c r="R891" s="352"/>
      <c r="S891" s="453"/>
    </row>
    <row r="892" spans="1:20" x14ac:dyDescent="0.35">
      <c r="A892" s="473"/>
      <c r="B892" s="459"/>
      <c r="C892" s="462" t="s">
        <v>30</v>
      </c>
      <c r="D892" s="158" t="s">
        <v>142</v>
      </c>
      <c r="E892" s="165" t="s">
        <v>25</v>
      </c>
      <c r="F892" s="165">
        <v>100</v>
      </c>
      <c r="G892" s="165">
        <v>100</v>
      </c>
      <c r="H892" s="168">
        <f>(G892/F892)*100</f>
        <v>100</v>
      </c>
      <c r="I892" s="165"/>
      <c r="J892" s="172"/>
      <c r="K892" s="169"/>
      <c r="L892" s="165"/>
      <c r="M892" s="173"/>
      <c r="N892" s="173"/>
      <c r="O892" s="168"/>
      <c r="P892" s="188"/>
      <c r="Q892" s="167"/>
      <c r="R892" s="352"/>
      <c r="S892" s="453"/>
    </row>
    <row r="893" spans="1:20" ht="56.25" customHeight="1" x14ac:dyDescent="0.35">
      <c r="A893" s="473"/>
      <c r="B893" s="459"/>
      <c r="C893" s="462" t="s">
        <v>52</v>
      </c>
      <c r="D893" s="158" t="s">
        <v>135</v>
      </c>
      <c r="E893" s="165" t="s">
        <v>25</v>
      </c>
      <c r="F893" s="165">
        <v>100</v>
      </c>
      <c r="G893" s="165">
        <v>100</v>
      </c>
      <c r="H893" s="168">
        <f>(G893/F893)*100</f>
        <v>100</v>
      </c>
      <c r="I893" s="165"/>
      <c r="J893" s="172"/>
      <c r="K893" s="169"/>
      <c r="L893" s="165"/>
      <c r="M893" s="173"/>
      <c r="N893" s="173"/>
      <c r="O893" s="168"/>
      <c r="P893" s="188"/>
      <c r="Q893" s="167"/>
      <c r="R893" s="352"/>
      <c r="S893" s="453"/>
    </row>
    <row r="894" spans="1:20" ht="75" customHeight="1" x14ac:dyDescent="0.35">
      <c r="A894" s="473"/>
      <c r="B894" s="459"/>
      <c r="C894" s="462" t="s">
        <v>53</v>
      </c>
      <c r="D894" s="158" t="s">
        <v>89</v>
      </c>
      <c r="E894" s="165" t="s">
        <v>25</v>
      </c>
      <c r="F894" s="165">
        <v>90</v>
      </c>
      <c r="G894" s="165">
        <v>100</v>
      </c>
      <c r="H894" s="168">
        <v>100</v>
      </c>
      <c r="I894" s="165"/>
      <c r="J894" s="172"/>
      <c r="K894" s="169"/>
      <c r="L894" s="165"/>
      <c r="M894" s="173"/>
      <c r="N894" s="173"/>
      <c r="O894" s="168"/>
      <c r="P894" s="188"/>
      <c r="Q894" s="167"/>
      <c r="R894" s="352"/>
      <c r="S894" s="453"/>
    </row>
    <row r="895" spans="1:20" ht="128.25" customHeight="1" x14ac:dyDescent="0.35">
      <c r="A895" s="473"/>
      <c r="B895" s="459"/>
      <c r="C895" s="462" t="s">
        <v>143</v>
      </c>
      <c r="D895" s="158" t="s">
        <v>136</v>
      </c>
      <c r="E895" s="165" t="s">
        <v>25</v>
      </c>
      <c r="F895" s="165">
        <v>100</v>
      </c>
      <c r="G895" s="165">
        <v>100</v>
      </c>
      <c r="H895" s="168">
        <f>(G895/F895)*100</f>
        <v>100</v>
      </c>
      <c r="I895" s="165"/>
      <c r="J895" s="172"/>
      <c r="K895" s="169"/>
      <c r="L895" s="165"/>
      <c r="M895" s="173"/>
      <c r="N895" s="173"/>
      <c r="O895" s="168"/>
      <c r="P895" s="188"/>
      <c r="Q895" s="167"/>
      <c r="R895" s="352"/>
      <c r="S895" s="453"/>
    </row>
    <row r="896" spans="1:20" s="184" customFormat="1" ht="40.5" customHeight="1" x14ac:dyDescent="0.35">
      <c r="A896" s="473"/>
      <c r="B896" s="459"/>
      <c r="C896" s="464"/>
      <c r="D896" s="178" t="s">
        <v>6</v>
      </c>
      <c r="E896" s="177"/>
      <c r="F896" s="179"/>
      <c r="G896" s="179"/>
      <c r="H896" s="180"/>
      <c r="I896" s="180">
        <f>(H891+H892+H893+H894+H895)/5</f>
        <v>100</v>
      </c>
      <c r="J896" s="181"/>
      <c r="K896" s="178" t="s">
        <v>6</v>
      </c>
      <c r="L896" s="179"/>
      <c r="M896" s="182"/>
      <c r="N896" s="182"/>
      <c r="O896" s="180"/>
      <c r="P896" s="180">
        <f>O891</f>
        <v>101.58730158730158</v>
      </c>
      <c r="Q896" s="180">
        <f>(I896+P896)/2</f>
        <v>100.79365079365078</v>
      </c>
      <c r="R896" s="345" t="s">
        <v>31</v>
      </c>
      <c r="S896" s="453"/>
      <c r="T896" s="156"/>
    </row>
    <row r="897" spans="1:20" ht="52.5" customHeight="1" x14ac:dyDescent="0.35">
      <c r="A897" s="473"/>
      <c r="B897" s="459"/>
      <c r="C897" s="460" t="s">
        <v>42</v>
      </c>
      <c r="D897" s="160" t="s">
        <v>228</v>
      </c>
      <c r="E897" s="165"/>
      <c r="F897" s="165"/>
      <c r="G897" s="165"/>
      <c r="H897" s="163"/>
      <c r="I897" s="163"/>
      <c r="J897" s="266" t="str">
        <f>C897</f>
        <v>IV</v>
      </c>
      <c r="K897" s="160" t="str">
        <f>D897</f>
        <v>Реализация дополнительных общеразвивающих программ</v>
      </c>
      <c r="L897" s="165"/>
      <c r="M897" s="173"/>
      <c r="N897" s="173"/>
      <c r="O897" s="188"/>
      <c r="P897" s="188"/>
      <c r="Q897" s="163"/>
      <c r="R897" s="353"/>
      <c r="S897" s="453"/>
    </row>
    <row r="898" spans="1:20" ht="89.25" customHeight="1" x14ac:dyDescent="0.35">
      <c r="A898" s="473"/>
      <c r="B898" s="459"/>
      <c r="C898" s="462" t="s">
        <v>43</v>
      </c>
      <c r="D898" s="158" t="s">
        <v>146</v>
      </c>
      <c r="E898" s="165" t="s">
        <v>25</v>
      </c>
      <c r="F898" s="165">
        <v>90</v>
      </c>
      <c r="G898" s="165">
        <v>90</v>
      </c>
      <c r="H898" s="168">
        <f>(G898/F898)*100</f>
        <v>100</v>
      </c>
      <c r="I898" s="165"/>
      <c r="J898" s="172" t="str">
        <f>C898</f>
        <v>4.1.</v>
      </c>
      <c r="K898" s="169" t="s">
        <v>219</v>
      </c>
      <c r="L898" s="165" t="s">
        <v>399</v>
      </c>
      <c r="M898" s="165">
        <v>45230</v>
      </c>
      <c r="N898" s="165">
        <v>45763</v>
      </c>
      <c r="O898" s="168">
        <f>(N898/M898)*100</f>
        <v>101.17842140172453</v>
      </c>
      <c r="P898" s="188"/>
      <c r="Q898" s="163"/>
      <c r="R898" s="352"/>
      <c r="S898" s="453"/>
    </row>
    <row r="899" spans="1:20" s="184" customFormat="1" ht="41.25" customHeight="1" x14ac:dyDescent="0.35">
      <c r="A899" s="473"/>
      <c r="B899" s="459"/>
      <c r="C899" s="464"/>
      <c r="D899" s="178" t="s">
        <v>6</v>
      </c>
      <c r="E899" s="177"/>
      <c r="F899" s="179"/>
      <c r="G899" s="179"/>
      <c r="H899" s="180"/>
      <c r="I899" s="180">
        <f>H898</f>
        <v>100</v>
      </c>
      <c r="J899" s="181"/>
      <c r="K899" s="178" t="s">
        <v>6</v>
      </c>
      <c r="L899" s="179"/>
      <c r="M899" s="182"/>
      <c r="N899" s="182"/>
      <c r="O899" s="180"/>
      <c r="P899" s="180">
        <f>O898</f>
        <v>101.17842140172453</v>
      </c>
      <c r="Q899" s="180">
        <f>(I899+P899)/2</f>
        <v>100.58921070086227</v>
      </c>
      <c r="R899" s="345" t="s">
        <v>31</v>
      </c>
      <c r="S899" s="453"/>
      <c r="T899" s="156"/>
    </row>
    <row r="900" spans="1:20" ht="57.75" customHeight="1" x14ac:dyDescent="0.35">
      <c r="A900" s="473">
        <v>56</v>
      </c>
      <c r="B900" s="459" t="s">
        <v>164</v>
      </c>
      <c r="C900" s="460" t="s">
        <v>12</v>
      </c>
      <c r="D900" s="160" t="s">
        <v>132</v>
      </c>
      <c r="E900" s="164"/>
      <c r="F900" s="164"/>
      <c r="G900" s="164"/>
      <c r="H900" s="163"/>
      <c r="I900" s="163"/>
      <c r="J900" s="164" t="s">
        <v>12</v>
      </c>
      <c r="K900" s="160" t="s">
        <v>132</v>
      </c>
      <c r="L900" s="165"/>
      <c r="M900" s="165"/>
      <c r="N900" s="165"/>
      <c r="O900" s="163"/>
      <c r="P900" s="188"/>
      <c r="Q900" s="167"/>
      <c r="R900" s="351"/>
      <c r="S900" s="453" t="s">
        <v>459</v>
      </c>
    </row>
    <row r="901" spans="1:20" ht="82.5" customHeight="1" x14ac:dyDescent="0.35">
      <c r="A901" s="473"/>
      <c r="B901" s="459"/>
      <c r="C901" s="462" t="s">
        <v>7</v>
      </c>
      <c r="D901" s="158" t="s">
        <v>133</v>
      </c>
      <c r="E901" s="165" t="s">
        <v>25</v>
      </c>
      <c r="F901" s="165">
        <v>100</v>
      </c>
      <c r="G901" s="165">
        <v>100</v>
      </c>
      <c r="H901" s="168">
        <f>(G901/F901)*100</f>
        <v>100</v>
      </c>
      <c r="I901" s="165"/>
      <c r="J901" s="165" t="s">
        <v>7</v>
      </c>
      <c r="K901" s="169" t="s">
        <v>90</v>
      </c>
      <c r="L901" s="165" t="s">
        <v>38</v>
      </c>
      <c r="M901" s="165">
        <v>318</v>
      </c>
      <c r="N901" s="165">
        <v>317</v>
      </c>
      <c r="O901" s="168">
        <f>(N901/M901)*100</f>
        <v>99.685534591194966</v>
      </c>
      <c r="P901" s="188"/>
      <c r="Q901" s="167"/>
      <c r="R901" s="352"/>
      <c r="S901" s="453"/>
    </row>
    <row r="902" spans="1:20" x14ac:dyDescent="0.35">
      <c r="A902" s="473"/>
      <c r="B902" s="459"/>
      <c r="C902" s="462" t="s">
        <v>8</v>
      </c>
      <c r="D902" s="158" t="s">
        <v>134</v>
      </c>
      <c r="E902" s="165" t="s">
        <v>25</v>
      </c>
      <c r="F902" s="165">
        <v>100</v>
      </c>
      <c r="G902" s="165">
        <v>100</v>
      </c>
      <c r="H902" s="168">
        <f>(G902/F902)*100</f>
        <v>100</v>
      </c>
      <c r="I902" s="165"/>
      <c r="J902" s="165"/>
      <c r="K902" s="189"/>
      <c r="L902" s="165"/>
      <c r="M902" s="171"/>
      <c r="N902" s="171"/>
      <c r="O902" s="168"/>
      <c r="P902" s="188"/>
      <c r="Q902" s="167"/>
      <c r="R902" s="352"/>
      <c r="S902" s="453"/>
    </row>
    <row r="903" spans="1:20" ht="43.5" customHeight="1" x14ac:dyDescent="0.35">
      <c r="A903" s="473"/>
      <c r="B903" s="459"/>
      <c r="C903" s="462" t="s">
        <v>9</v>
      </c>
      <c r="D903" s="158" t="s">
        <v>135</v>
      </c>
      <c r="E903" s="165" t="s">
        <v>25</v>
      </c>
      <c r="F903" s="165">
        <v>100</v>
      </c>
      <c r="G903" s="165">
        <v>100</v>
      </c>
      <c r="H903" s="168">
        <f>(G903/F903)*100</f>
        <v>100</v>
      </c>
      <c r="I903" s="165"/>
      <c r="J903" s="172"/>
      <c r="K903" s="169"/>
      <c r="L903" s="165"/>
      <c r="M903" s="173"/>
      <c r="N903" s="173"/>
      <c r="O903" s="168"/>
      <c r="P903" s="188"/>
      <c r="Q903" s="167"/>
      <c r="R903" s="352"/>
      <c r="S903" s="453"/>
    </row>
    <row r="904" spans="1:20" ht="78.75" customHeight="1" x14ac:dyDescent="0.35">
      <c r="A904" s="473"/>
      <c r="B904" s="459"/>
      <c r="C904" s="462" t="s">
        <v>10</v>
      </c>
      <c r="D904" s="158" t="s">
        <v>89</v>
      </c>
      <c r="E904" s="165" t="s">
        <v>25</v>
      </c>
      <c r="F904" s="165">
        <v>90</v>
      </c>
      <c r="G904" s="165">
        <v>100</v>
      </c>
      <c r="H904" s="168">
        <v>100</v>
      </c>
      <c r="I904" s="165"/>
      <c r="J904" s="172"/>
      <c r="K904" s="169"/>
      <c r="L904" s="165"/>
      <c r="M904" s="173"/>
      <c r="N904" s="173"/>
      <c r="O904" s="168"/>
      <c r="P904" s="188"/>
      <c r="Q904" s="167"/>
      <c r="R904" s="352"/>
      <c r="S904" s="453"/>
    </row>
    <row r="905" spans="1:20" ht="132.75" customHeight="1" x14ac:dyDescent="0.35">
      <c r="A905" s="473"/>
      <c r="B905" s="459"/>
      <c r="C905" s="462" t="s">
        <v>35</v>
      </c>
      <c r="D905" s="158" t="s">
        <v>136</v>
      </c>
      <c r="E905" s="165" t="s">
        <v>25</v>
      </c>
      <c r="F905" s="165">
        <v>100</v>
      </c>
      <c r="G905" s="165">
        <v>100</v>
      </c>
      <c r="H905" s="168">
        <f>(G905/F905)*100</f>
        <v>100</v>
      </c>
      <c r="I905" s="165"/>
      <c r="J905" s="172"/>
      <c r="K905" s="169"/>
      <c r="L905" s="165"/>
      <c r="M905" s="173"/>
      <c r="N905" s="173"/>
      <c r="O905" s="168"/>
      <c r="P905" s="188"/>
      <c r="Q905" s="167"/>
      <c r="R905" s="352"/>
      <c r="S905" s="453"/>
    </row>
    <row r="906" spans="1:20" s="184" customFormat="1" ht="40.5" customHeight="1" x14ac:dyDescent="0.35">
      <c r="A906" s="473"/>
      <c r="B906" s="459"/>
      <c r="C906" s="464"/>
      <c r="D906" s="178" t="s">
        <v>6</v>
      </c>
      <c r="E906" s="177"/>
      <c r="F906" s="179"/>
      <c r="G906" s="179"/>
      <c r="H906" s="180"/>
      <c r="I906" s="180">
        <f>(H901+H902+H903+H904+H905)/5</f>
        <v>100</v>
      </c>
      <c r="J906" s="181"/>
      <c r="K906" s="178" t="s">
        <v>6</v>
      </c>
      <c r="L906" s="179"/>
      <c r="M906" s="182"/>
      <c r="N906" s="182"/>
      <c r="O906" s="180"/>
      <c r="P906" s="180">
        <f>O901</f>
        <v>99.685534591194966</v>
      </c>
      <c r="Q906" s="180">
        <f>(I906+P906)/2</f>
        <v>99.842767295597483</v>
      </c>
      <c r="R906" s="345" t="s">
        <v>459</v>
      </c>
      <c r="S906" s="453"/>
      <c r="T906" s="156"/>
    </row>
    <row r="907" spans="1:20" ht="72" customHeight="1" x14ac:dyDescent="0.35">
      <c r="A907" s="473"/>
      <c r="B907" s="459"/>
      <c r="C907" s="460" t="s">
        <v>13</v>
      </c>
      <c r="D907" s="160" t="s">
        <v>137</v>
      </c>
      <c r="E907" s="165"/>
      <c r="F907" s="165"/>
      <c r="G907" s="165"/>
      <c r="H907" s="163"/>
      <c r="I907" s="163"/>
      <c r="J907" s="266" t="s">
        <v>13</v>
      </c>
      <c r="K907" s="160" t="s">
        <v>137</v>
      </c>
      <c r="L907" s="165"/>
      <c r="M907" s="173"/>
      <c r="N907" s="173"/>
      <c r="O907" s="163"/>
      <c r="P907" s="188"/>
      <c r="Q907" s="167"/>
      <c r="R907" s="353"/>
      <c r="S907" s="453"/>
    </row>
    <row r="908" spans="1:20" ht="67.5" customHeight="1" x14ac:dyDescent="0.35">
      <c r="A908" s="473"/>
      <c r="B908" s="459"/>
      <c r="C908" s="462" t="s">
        <v>14</v>
      </c>
      <c r="D908" s="158" t="s">
        <v>138</v>
      </c>
      <c r="E908" s="165" t="s">
        <v>25</v>
      </c>
      <c r="F908" s="165">
        <v>100</v>
      </c>
      <c r="G908" s="165">
        <v>100</v>
      </c>
      <c r="H908" s="168">
        <f>(G908/F908)*100</f>
        <v>100</v>
      </c>
      <c r="I908" s="165"/>
      <c r="J908" s="172" t="s">
        <v>14</v>
      </c>
      <c r="K908" s="169" t="s">
        <v>90</v>
      </c>
      <c r="L908" s="165" t="s">
        <v>38</v>
      </c>
      <c r="M908" s="165">
        <v>338</v>
      </c>
      <c r="N908" s="165">
        <v>337</v>
      </c>
      <c r="O908" s="168">
        <f>(N908/M908)*100</f>
        <v>99.704142011834321</v>
      </c>
      <c r="P908" s="162"/>
      <c r="Q908" s="167"/>
      <c r="R908" s="352"/>
      <c r="S908" s="453"/>
    </row>
    <row r="909" spans="1:20" x14ac:dyDescent="0.35">
      <c r="A909" s="473"/>
      <c r="B909" s="459"/>
      <c r="C909" s="462" t="s">
        <v>15</v>
      </c>
      <c r="D909" s="158" t="s">
        <v>139</v>
      </c>
      <c r="E909" s="165" t="s">
        <v>25</v>
      </c>
      <c r="F909" s="165">
        <v>100</v>
      </c>
      <c r="G909" s="165">
        <v>100</v>
      </c>
      <c r="H909" s="168">
        <f>(G909/F909)*100</f>
        <v>100</v>
      </c>
      <c r="I909" s="165"/>
      <c r="J909" s="172"/>
      <c r="K909" s="169"/>
      <c r="L909" s="165"/>
      <c r="M909" s="173"/>
      <c r="N909" s="173"/>
      <c r="O909" s="168"/>
      <c r="P909" s="188"/>
      <c r="Q909" s="167"/>
      <c r="R909" s="352"/>
      <c r="S909" s="453"/>
    </row>
    <row r="910" spans="1:20" ht="43.5" customHeight="1" x14ac:dyDescent="0.35">
      <c r="A910" s="473"/>
      <c r="B910" s="459"/>
      <c r="C910" s="462" t="s">
        <v>39</v>
      </c>
      <c r="D910" s="158" t="s">
        <v>135</v>
      </c>
      <c r="E910" s="165" t="s">
        <v>25</v>
      </c>
      <c r="F910" s="165">
        <v>100</v>
      </c>
      <c r="G910" s="165">
        <v>100</v>
      </c>
      <c r="H910" s="168">
        <f>(G910/F910)*100</f>
        <v>100</v>
      </c>
      <c r="I910" s="165"/>
      <c r="J910" s="172"/>
      <c r="K910" s="169"/>
      <c r="L910" s="165"/>
      <c r="M910" s="173"/>
      <c r="N910" s="173"/>
      <c r="O910" s="168"/>
      <c r="P910" s="188"/>
      <c r="Q910" s="167"/>
      <c r="R910" s="352"/>
      <c r="S910" s="453"/>
    </row>
    <row r="911" spans="1:20" ht="61.5" customHeight="1" x14ac:dyDescent="0.35">
      <c r="A911" s="473"/>
      <c r="B911" s="459"/>
      <c r="C911" s="462" t="s">
        <v>45</v>
      </c>
      <c r="D911" s="158" t="s">
        <v>89</v>
      </c>
      <c r="E911" s="165" t="s">
        <v>25</v>
      </c>
      <c r="F911" s="165">
        <v>90</v>
      </c>
      <c r="G911" s="165">
        <v>100</v>
      </c>
      <c r="H911" s="168">
        <v>100</v>
      </c>
      <c r="I911" s="165"/>
      <c r="J911" s="172"/>
      <c r="K911" s="169"/>
      <c r="L911" s="165"/>
      <c r="M911" s="173"/>
      <c r="N911" s="173"/>
      <c r="O911" s="168"/>
      <c r="P911" s="188"/>
      <c r="Q911" s="167"/>
      <c r="R911" s="352"/>
      <c r="S911" s="453"/>
    </row>
    <row r="912" spans="1:20" ht="114.75" customHeight="1" x14ac:dyDescent="0.35">
      <c r="A912" s="473"/>
      <c r="B912" s="459"/>
      <c r="C912" s="462" t="s">
        <v>66</v>
      </c>
      <c r="D912" s="158" t="s">
        <v>136</v>
      </c>
      <c r="E912" s="165" t="s">
        <v>25</v>
      </c>
      <c r="F912" s="165">
        <v>100</v>
      </c>
      <c r="G912" s="165">
        <v>100</v>
      </c>
      <c r="H912" s="168">
        <f>(G912/F912)*100</f>
        <v>100</v>
      </c>
      <c r="I912" s="165"/>
      <c r="J912" s="172"/>
      <c r="K912" s="169"/>
      <c r="L912" s="165"/>
      <c r="M912" s="173"/>
      <c r="N912" s="173"/>
      <c r="O912" s="168"/>
      <c r="P912" s="188"/>
      <c r="Q912" s="167"/>
      <c r="R912" s="352"/>
      <c r="S912" s="453"/>
    </row>
    <row r="913" spans="1:20" s="184" customFormat="1" ht="40.5" customHeight="1" x14ac:dyDescent="0.35">
      <c r="A913" s="473"/>
      <c r="B913" s="459"/>
      <c r="C913" s="464"/>
      <c r="D913" s="178" t="s">
        <v>6</v>
      </c>
      <c r="E913" s="177"/>
      <c r="F913" s="179"/>
      <c r="G913" s="179"/>
      <c r="H913" s="180"/>
      <c r="I913" s="180">
        <f>(H908+H909+H910+H911+H912)/5</f>
        <v>100</v>
      </c>
      <c r="J913" s="181"/>
      <c r="K913" s="178" t="s">
        <v>6</v>
      </c>
      <c r="L913" s="179"/>
      <c r="M913" s="182"/>
      <c r="N913" s="182"/>
      <c r="O913" s="180"/>
      <c r="P913" s="180">
        <f>O908</f>
        <v>99.704142011834321</v>
      </c>
      <c r="Q913" s="180">
        <f>(I913+P913)/2</f>
        <v>99.852071005917168</v>
      </c>
      <c r="R913" s="345" t="s">
        <v>459</v>
      </c>
      <c r="S913" s="453"/>
      <c r="T913" s="156"/>
    </row>
    <row r="914" spans="1:20" ht="75" customHeight="1" x14ac:dyDescent="0.35">
      <c r="A914" s="473"/>
      <c r="B914" s="459"/>
      <c r="C914" s="460" t="s">
        <v>28</v>
      </c>
      <c r="D914" s="160" t="s">
        <v>140</v>
      </c>
      <c r="E914" s="165"/>
      <c r="F914" s="165"/>
      <c r="G914" s="165"/>
      <c r="H914" s="163"/>
      <c r="I914" s="163"/>
      <c r="J914" s="266" t="s">
        <v>28</v>
      </c>
      <c r="K914" s="160" t="str">
        <f>D914</f>
        <v>Реализация основных общеобразовательных программ среднего общего образования</v>
      </c>
      <c r="L914" s="165"/>
      <c r="M914" s="173"/>
      <c r="N914" s="173"/>
      <c r="O914" s="163"/>
      <c r="P914" s="188"/>
      <c r="Q914" s="167"/>
      <c r="R914" s="351"/>
      <c r="S914" s="453"/>
    </row>
    <row r="915" spans="1:20" ht="75.75" customHeight="1" x14ac:dyDescent="0.35">
      <c r="A915" s="473"/>
      <c r="B915" s="459"/>
      <c r="C915" s="462" t="s">
        <v>29</v>
      </c>
      <c r="D915" s="158" t="s">
        <v>141</v>
      </c>
      <c r="E915" s="165" t="s">
        <v>25</v>
      </c>
      <c r="F915" s="165">
        <v>100</v>
      </c>
      <c r="G915" s="165">
        <v>100</v>
      </c>
      <c r="H915" s="168">
        <f>(G915/F915)*100</f>
        <v>100</v>
      </c>
      <c r="I915" s="165"/>
      <c r="J915" s="172" t="s">
        <v>29</v>
      </c>
      <c r="K915" s="169" t="s">
        <v>90</v>
      </c>
      <c r="L915" s="165" t="s">
        <v>38</v>
      </c>
      <c r="M915" s="165">
        <v>74</v>
      </c>
      <c r="N915" s="165">
        <v>74</v>
      </c>
      <c r="O915" s="168">
        <f>(N915/M915)*100</f>
        <v>100</v>
      </c>
      <c r="P915" s="162"/>
      <c r="Q915" s="167"/>
      <c r="R915" s="352"/>
      <c r="S915" s="453"/>
    </row>
    <row r="916" spans="1:20" x14ac:dyDescent="0.35">
      <c r="A916" s="473"/>
      <c r="B916" s="459"/>
      <c r="C916" s="462" t="s">
        <v>30</v>
      </c>
      <c r="D916" s="158" t="s">
        <v>142</v>
      </c>
      <c r="E916" s="165" t="s">
        <v>25</v>
      </c>
      <c r="F916" s="165">
        <v>100</v>
      </c>
      <c r="G916" s="165">
        <v>100</v>
      </c>
      <c r="H916" s="168">
        <f>(G916/F916)*100</f>
        <v>100</v>
      </c>
      <c r="I916" s="165"/>
      <c r="J916" s="172"/>
      <c r="K916" s="169"/>
      <c r="L916" s="165"/>
      <c r="M916" s="173"/>
      <c r="N916" s="173"/>
      <c r="O916" s="168"/>
      <c r="P916" s="188"/>
      <c r="Q916" s="167"/>
      <c r="R916" s="352"/>
      <c r="S916" s="453"/>
    </row>
    <row r="917" spans="1:20" ht="40.5" customHeight="1" x14ac:dyDescent="0.35">
      <c r="A917" s="473"/>
      <c r="B917" s="459"/>
      <c r="C917" s="462" t="s">
        <v>52</v>
      </c>
      <c r="D917" s="158" t="s">
        <v>135</v>
      </c>
      <c r="E917" s="165" t="s">
        <v>25</v>
      </c>
      <c r="F917" s="165">
        <v>100</v>
      </c>
      <c r="G917" s="165">
        <v>100</v>
      </c>
      <c r="H917" s="168">
        <f>(G917/F917)*100</f>
        <v>100</v>
      </c>
      <c r="I917" s="165"/>
      <c r="J917" s="172"/>
      <c r="K917" s="169"/>
      <c r="L917" s="165"/>
      <c r="M917" s="173"/>
      <c r="N917" s="173"/>
      <c r="O917" s="168"/>
      <c r="P917" s="188"/>
      <c r="Q917" s="167"/>
      <c r="R917" s="352"/>
      <c r="S917" s="453"/>
    </row>
    <row r="918" spans="1:20" ht="75.75" customHeight="1" x14ac:dyDescent="0.35">
      <c r="A918" s="473"/>
      <c r="B918" s="459"/>
      <c r="C918" s="462" t="s">
        <v>53</v>
      </c>
      <c r="D918" s="158" t="s">
        <v>89</v>
      </c>
      <c r="E918" s="165" t="s">
        <v>25</v>
      </c>
      <c r="F918" s="165">
        <v>90</v>
      </c>
      <c r="G918" s="165">
        <v>100</v>
      </c>
      <c r="H918" s="168">
        <v>100</v>
      </c>
      <c r="I918" s="165"/>
      <c r="J918" s="172"/>
      <c r="K918" s="169"/>
      <c r="L918" s="165"/>
      <c r="M918" s="173"/>
      <c r="N918" s="173"/>
      <c r="O918" s="168"/>
      <c r="P918" s="188"/>
      <c r="Q918" s="167"/>
      <c r="R918" s="352"/>
      <c r="S918" s="453"/>
    </row>
    <row r="919" spans="1:20" ht="125.25" customHeight="1" x14ac:dyDescent="0.35">
      <c r="A919" s="473"/>
      <c r="B919" s="459"/>
      <c r="C919" s="462" t="s">
        <v>143</v>
      </c>
      <c r="D919" s="158" t="s">
        <v>136</v>
      </c>
      <c r="E919" s="165" t="s">
        <v>25</v>
      </c>
      <c r="F919" s="165">
        <v>100</v>
      </c>
      <c r="G919" s="165">
        <v>100</v>
      </c>
      <c r="H919" s="168">
        <f>(G919/F919)*100</f>
        <v>100</v>
      </c>
      <c r="I919" s="165"/>
      <c r="J919" s="172"/>
      <c r="K919" s="169"/>
      <c r="L919" s="165"/>
      <c r="M919" s="173"/>
      <c r="N919" s="173"/>
      <c r="O919" s="168"/>
      <c r="P919" s="188"/>
      <c r="Q919" s="167"/>
      <c r="R919" s="352"/>
      <c r="S919" s="453"/>
    </row>
    <row r="920" spans="1:20" s="184" customFormat="1" ht="40.5" customHeight="1" x14ac:dyDescent="0.35">
      <c r="A920" s="473"/>
      <c r="B920" s="459"/>
      <c r="C920" s="464"/>
      <c r="D920" s="178" t="s">
        <v>6</v>
      </c>
      <c r="E920" s="177"/>
      <c r="F920" s="179"/>
      <c r="G920" s="179"/>
      <c r="H920" s="180"/>
      <c r="I920" s="180">
        <f>(H915+H916+H917+H918+H919)/5</f>
        <v>100</v>
      </c>
      <c r="J920" s="181"/>
      <c r="K920" s="178" t="s">
        <v>6</v>
      </c>
      <c r="L920" s="179"/>
      <c r="M920" s="182"/>
      <c r="N920" s="182"/>
      <c r="O920" s="180"/>
      <c r="P920" s="180">
        <f>O915</f>
        <v>100</v>
      </c>
      <c r="Q920" s="180">
        <f>(I920+P920)/2</f>
        <v>100</v>
      </c>
      <c r="R920" s="345" t="s">
        <v>31</v>
      </c>
      <c r="S920" s="453"/>
      <c r="T920" s="156"/>
    </row>
    <row r="921" spans="1:20" x14ac:dyDescent="0.35">
      <c r="A921" s="473"/>
      <c r="B921" s="459"/>
      <c r="C921" s="460" t="s">
        <v>42</v>
      </c>
      <c r="D921" s="160" t="s">
        <v>91</v>
      </c>
      <c r="E921" s="165"/>
      <c r="F921" s="165"/>
      <c r="G921" s="165"/>
      <c r="H921" s="163"/>
      <c r="I921" s="163"/>
      <c r="J921" s="266" t="s">
        <v>42</v>
      </c>
      <c r="K921" s="160" t="s">
        <v>91</v>
      </c>
      <c r="L921" s="165"/>
      <c r="M921" s="173"/>
      <c r="N921" s="173"/>
      <c r="O921" s="163"/>
      <c r="P921" s="188"/>
      <c r="Q921" s="167"/>
      <c r="R921" s="353"/>
      <c r="S921" s="453"/>
    </row>
    <row r="922" spans="1:20" ht="54.75" customHeight="1" x14ac:dyDescent="0.35">
      <c r="A922" s="473"/>
      <c r="B922" s="459"/>
      <c r="C922" s="462" t="s">
        <v>43</v>
      </c>
      <c r="D922" s="158" t="s">
        <v>144</v>
      </c>
      <c r="E922" s="165" t="s">
        <v>25</v>
      </c>
      <c r="F922" s="165">
        <v>100</v>
      </c>
      <c r="G922" s="165">
        <v>100</v>
      </c>
      <c r="H922" s="168">
        <f>(G922/F922)*100</f>
        <v>100</v>
      </c>
      <c r="I922" s="165"/>
      <c r="J922" s="172" t="s">
        <v>43</v>
      </c>
      <c r="K922" s="169" t="s">
        <v>90</v>
      </c>
      <c r="L922" s="165" t="s">
        <v>38</v>
      </c>
      <c r="M922" s="165">
        <v>91</v>
      </c>
      <c r="N922" s="165">
        <v>90</v>
      </c>
      <c r="O922" s="168">
        <f>(N922/M922)*100</f>
        <v>98.901098901098905</v>
      </c>
      <c r="P922" s="188"/>
      <c r="Q922" s="167"/>
      <c r="R922" s="352"/>
      <c r="S922" s="453"/>
    </row>
    <row r="923" spans="1:20" ht="84" customHeight="1" x14ac:dyDescent="0.35">
      <c r="A923" s="473"/>
      <c r="B923" s="459"/>
      <c r="C923" s="462" t="s">
        <v>145</v>
      </c>
      <c r="D923" s="158" t="s">
        <v>146</v>
      </c>
      <c r="E923" s="165" t="s">
        <v>25</v>
      </c>
      <c r="F923" s="165">
        <v>90</v>
      </c>
      <c r="G923" s="165">
        <v>90</v>
      </c>
      <c r="H923" s="168">
        <f>(G923/F923)*100</f>
        <v>100</v>
      </c>
      <c r="I923" s="165"/>
      <c r="J923" s="172"/>
      <c r="K923" s="169"/>
      <c r="L923" s="165"/>
      <c r="M923" s="173"/>
      <c r="N923" s="173"/>
      <c r="O923" s="168"/>
      <c r="P923" s="188"/>
      <c r="Q923" s="167"/>
      <c r="R923" s="352"/>
      <c r="S923" s="453"/>
    </row>
    <row r="924" spans="1:20" s="184" customFormat="1" ht="40.5" customHeight="1" x14ac:dyDescent="0.35">
      <c r="A924" s="473"/>
      <c r="B924" s="459"/>
      <c r="C924" s="464"/>
      <c r="D924" s="178" t="s">
        <v>6</v>
      </c>
      <c r="E924" s="177"/>
      <c r="F924" s="179"/>
      <c r="G924" s="179"/>
      <c r="H924" s="180"/>
      <c r="I924" s="180">
        <f>(H922+H923)/2</f>
        <v>100</v>
      </c>
      <c r="J924" s="181"/>
      <c r="K924" s="178" t="s">
        <v>6</v>
      </c>
      <c r="L924" s="179"/>
      <c r="M924" s="182"/>
      <c r="N924" s="182"/>
      <c r="O924" s="180"/>
      <c r="P924" s="180">
        <f>O922</f>
        <v>98.901098901098905</v>
      </c>
      <c r="Q924" s="180">
        <f>(I924+P924)/2</f>
        <v>99.45054945054946</v>
      </c>
      <c r="R924" s="345" t="s">
        <v>459</v>
      </c>
      <c r="S924" s="453"/>
      <c r="T924" s="156"/>
    </row>
    <row r="925" spans="1:20" ht="63" customHeight="1" x14ac:dyDescent="0.35">
      <c r="A925" s="473"/>
      <c r="B925" s="459"/>
      <c r="C925" s="460" t="s">
        <v>172</v>
      </c>
      <c r="D925" s="160" t="s">
        <v>228</v>
      </c>
      <c r="E925" s="165"/>
      <c r="F925" s="165"/>
      <c r="G925" s="165"/>
      <c r="H925" s="163"/>
      <c r="I925" s="163"/>
      <c r="J925" s="266" t="s">
        <v>172</v>
      </c>
      <c r="K925" s="160" t="str">
        <f>D925</f>
        <v>Реализация дополнительных общеразвивающих программ</v>
      </c>
      <c r="L925" s="165"/>
      <c r="M925" s="173"/>
      <c r="N925" s="173"/>
      <c r="O925" s="163"/>
      <c r="P925" s="188"/>
      <c r="Q925" s="167"/>
      <c r="R925" s="351"/>
      <c r="S925" s="453"/>
    </row>
    <row r="926" spans="1:20" ht="87.75" customHeight="1" x14ac:dyDescent="0.35">
      <c r="A926" s="473"/>
      <c r="B926" s="459"/>
      <c r="C926" s="462" t="s">
        <v>173</v>
      </c>
      <c r="D926" s="158" t="s">
        <v>146</v>
      </c>
      <c r="E926" s="165" t="s">
        <v>25</v>
      </c>
      <c r="F926" s="165">
        <v>90</v>
      </c>
      <c r="G926" s="165">
        <v>90</v>
      </c>
      <c r="H926" s="168">
        <v>100</v>
      </c>
      <c r="I926" s="165"/>
      <c r="J926" s="172" t="s">
        <v>173</v>
      </c>
      <c r="K926" s="169" t="s">
        <v>219</v>
      </c>
      <c r="L926" s="165" t="s">
        <v>399</v>
      </c>
      <c r="M926" s="165">
        <v>49954</v>
      </c>
      <c r="N926" s="165">
        <v>50893</v>
      </c>
      <c r="O926" s="168">
        <f>(N926/M926)*100</f>
        <v>101.87972935100291</v>
      </c>
      <c r="P926" s="188"/>
      <c r="Q926" s="167"/>
      <c r="R926" s="352"/>
      <c r="S926" s="453"/>
    </row>
    <row r="927" spans="1:20" s="184" customFormat="1" ht="41.25" customHeight="1" x14ac:dyDescent="0.35">
      <c r="A927" s="473"/>
      <c r="B927" s="459"/>
      <c r="C927" s="464"/>
      <c r="D927" s="178" t="s">
        <v>6</v>
      </c>
      <c r="E927" s="177"/>
      <c r="F927" s="179"/>
      <c r="G927" s="179"/>
      <c r="H927" s="180"/>
      <c r="I927" s="180">
        <f>H926</f>
        <v>100</v>
      </c>
      <c r="J927" s="181"/>
      <c r="K927" s="178" t="s">
        <v>6</v>
      </c>
      <c r="L927" s="179"/>
      <c r="M927" s="182"/>
      <c r="N927" s="182"/>
      <c r="O927" s="180"/>
      <c r="P927" s="180">
        <f>O926</f>
        <v>101.87972935100291</v>
      </c>
      <c r="Q927" s="180">
        <f>(I927+P927)/2</f>
        <v>100.93986467550145</v>
      </c>
      <c r="R927" s="345" t="s">
        <v>31</v>
      </c>
      <c r="S927" s="453"/>
      <c r="T927" s="156"/>
    </row>
    <row r="928" spans="1:20" ht="65.25" customHeight="1" x14ac:dyDescent="0.35">
      <c r="A928" s="473">
        <v>57</v>
      </c>
      <c r="B928" s="459" t="s">
        <v>165</v>
      </c>
      <c r="C928" s="460" t="s">
        <v>12</v>
      </c>
      <c r="D928" s="160" t="s">
        <v>132</v>
      </c>
      <c r="E928" s="164"/>
      <c r="F928" s="164"/>
      <c r="G928" s="164"/>
      <c r="H928" s="163"/>
      <c r="I928" s="163"/>
      <c r="J928" s="164" t="s">
        <v>12</v>
      </c>
      <c r="K928" s="160" t="s">
        <v>132</v>
      </c>
      <c r="L928" s="165"/>
      <c r="M928" s="165"/>
      <c r="N928" s="165"/>
      <c r="O928" s="163"/>
      <c r="P928" s="188"/>
      <c r="Q928" s="163"/>
      <c r="R928" s="351"/>
      <c r="S928" s="453" t="s">
        <v>459</v>
      </c>
    </row>
    <row r="929" spans="1:20" ht="65.25" customHeight="1" x14ac:dyDescent="0.35">
      <c r="A929" s="473"/>
      <c r="B929" s="459"/>
      <c r="C929" s="462" t="s">
        <v>7</v>
      </c>
      <c r="D929" s="158" t="s">
        <v>133</v>
      </c>
      <c r="E929" s="165" t="s">
        <v>25</v>
      </c>
      <c r="F929" s="165">
        <v>100</v>
      </c>
      <c r="G929" s="165">
        <v>100</v>
      </c>
      <c r="H929" s="168">
        <f>(G929/F929)*100</f>
        <v>100</v>
      </c>
      <c r="I929" s="165"/>
      <c r="J929" s="165" t="s">
        <v>7</v>
      </c>
      <c r="K929" s="169" t="s">
        <v>90</v>
      </c>
      <c r="L929" s="165" t="s">
        <v>38</v>
      </c>
      <c r="M929" s="165">
        <v>258</v>
      </c>
      <c r="N929" s="165">
        <v>259</v>
      </c>
      <c r="O929" s="168">
        <f>(N929/M929)*100</f>
        <v>100.3875968992248</v>
      </c>
      <c r="P929" s="188"/>
      <c r="Q929" s="167"/>
      <c r="R929" s="352"/>
      <c r="S929" s="453"/>
    </row>
    <row r="930" spans="1:20" ht="65.25" customHeight="1" x14ac:dyDescent="0.35">
      <c r="A930" s="473"/>
      <c r="B930" s="459"/>
      <c r="C930" s="462" t="s">
        <v>8</v>
      </c>
      <c r="D930" s="158" t="s">
        <v>134</v>
      </c>
      <c r="E930" s="165" t="s">
        <v>25</v>
      </c>
      <c r="F930" s="165">
        <v>100</v>
      </c>
      <c r="G930" s="165">
        <v>100</v>
      </c>
      <c r="H930" s="168">
        <f>(G930/F930)*100</f>
        <v>100</v>
      </c>
      <c r="I930" s="165"/>
      <c r="J930" s="165"/>
      <c r="K930" s="189"/>
      <c r="L930" s="165"/>
      <c r="M930" s="171"/>
      <c r="N930" s="171"/>
      <c r="O930" s="168"/>
      <c r="P930" s="188"/>
      <c r="Q930" s="167"/>
      <c r="R930" s="352"/>
      <c r="S930" s="453"/>
    </row>
    <row r="931" spans="1:20" ht="65.25" customHeight="1" x14ac:dyDescent="0.35">
      <c r="A931" s="473"/>
      <c r="B931" s="459"/>
      <c r="C931" s="462" t="s">
        <v>9</v>
      </c>
      <c r="D931" s="158" t="s">
        <v>135</v>
      </c>
      <c r="E931" s="165" t="s">
        <v>25</v>
      </c>
      <c r="F931" s="165">
        <v>100</v>
      </c>
      <c r="G931" s="165">
        <v>100</v>
      </c>
      <c r="H931" s="168">
        <f>(G931/F931)*100</f>
        <v>100</v>
      </c>
      <c r="I931" s="165"/>
      <c r="J931" s="172"/>
      <c r="K931" s="169"/>
      <c r="L931" s="165"/>
      <c r="M931" s="173"/>
      <c r="N931" s="173"/>
      <c r="O931" s="168"/>
      <c r="P931" s="188"/>
      <c r="Q931" s="167"/>
      <c r="R931" s="352"/>
      <c r="S931" s="453"/>
    </row>
    <row r="932" spans="1:20" ht="65.25" customHeight="1" x14ac:dyDescent="0.35">
      <c r="A932" s="473"/>
      <c r="B932" s="459"/>
      <c r="C932" s="462" t="s">
        <v>10</v>
      </c>
      <c r="D932" s="158" t="s">
        <v>89</v>
      </c>
      <c r="E932" s="165" t="s">
        <v>25</v>
      </c>
      <c r="F932" s="165">
        <v>90</v>
      </c>
      <c r="G932" s="165">
        <v>90</v>
      </c>
      <c r="H932" s="168">
        <f>(G932/F932)*100</f>
        <v>100</v>
      </c>
      <c r="I932" s="165"/>
      <c r="J932" s="172"/>
      <c r="K932" s="169"/>
      <c r="L932" s="165"/>
      <c r="M932" s="173"/>
      <c r="N932" s="173"/>
      <c r="O932" s="168"/>
      <c r="P932" s="188"/>
      <c r="Q932" s="167"/>
      <c r="R932" s="352"/>
      <c r="S932" s="453"/>
    </row>
    <row r="933" spans="1:20" ht="113.25" customHeight="1" x14ac:dyDescent="0.35">
      <c r="A933" s="473"/>
      <c r="B933" s="459"/>
      <c r="C933" s="462" t="s">
        <v>35</v>
      </c>
      <c r="D933" s="158" t="s">
        <v>136</v>
      </c>
      <c r="E933" s="165" t="s">
        <v>25</v>
      </c>
      <c r="F933" s="165">
        <v>100</v>
      </c>
      <c r="G933" s="165">
        <v>100</v>
      </c>
      <c r="H933" s="168">
        <f>(G933/F933)*100</f>
        <v>100</v>
      </c>
      <c r="I933" s="165"/>
      <c r="J933" s="172"/>
      <c r="K933" s="169"/>
      <c r="L933" s="165"/>
      <c r="M933" s="173"/>
      <c r="N933" s="173"/>
      <c r="O933" s="168"/>
      <c r="P933" s="188"/>
      <c r="Q933" s="167"/>
      <c r="R933" s="352"/>
      <c r="S933" s="453"/>
    </row>
    <row r="934" spans="1:20" s="184" customFormat="1" ht="40.5" customHeight="1" x14ac:dyDescent="0.35">
      <c r="A934" s="473"/>
      <c r="B934" s="459"/>
      <c r="C934" s="464"/>
      <c r="D934" s="178" t="s">
        <v>6</v>
      </c>
      <c r="E934" s="177"/>
      <c r="F934" s="179"/>
      <c r="G934" s="179"/>
      <c r="H934" s="180"/>
      <c r="I934" s="180">
        <f>(H929+H930+H931+H932+H933)/5</f>
        <v>100</v>
      </c>
      <c r="J934" s="181"/>
      <c r="K934" s="178" t="s">
        <v>6</v>
      </c>
      <c r="L934" s="179"/>
      <c r="M934" s="182"/>
      <c r="N934" s="182"/>
      <c r="O934" s="180"/>
      <c r="P934" s="180">
        <f>O929</f>
        <v>100.3875968992248</v>
      </c>
      <c r="Q934" s="180">
        <f>(I934+P934)/2</f>
        <v>100.1937984496124</v>
      </c>
      <c r="R934" s="345" t="s">
        <v>31</v>
      </c>
      <c r="S934" s="453"/>
      <c r="T934" s="156"/>
    </row>
    <row r="935" spans="1:20" ht="72.75" customHeight="1" x14ac:dyDescent="0.35">
      <c r="A935" s="473"/>
      <c r="B935" s="459"/>
      <c r="C935" s="460" t="s">
        <v>13</v>
      </c>
      <c r="D935" s="160" t="s">
        <v>137</v>
      </c>
      <c r="E935" s="165"/>
      <c r="F935" s="165"/>
      <c r="G935" s="165"/>
      <c r="H935" s="163"/>
      <c r="I935" s="163"/>
      <c r="J935" s="164" t="s">
        <v>13</v>
      </c>
      <c r="K935" s="224" t="s">
        <v>137</v>
      </c>
      <c r="L935" s="165"/>
      <c r="M935" s="173"/>
      <c r="N935" s="173"/>
      <c r="O935" s="163"/>
      <c r="P935" s="188"/>
      <c r="Q935" s="163"/>
      <c r="R935" s="353"/>
      <c r="S935" s="453"/>
    </row>
    <row r="936" spans="1:20" ht="69.75" customHeight="1" x14ac:dyDescent="0.35">
      <c r="A936" s="473"/>
      <c r="B936" s="459"/>
      <c r="C936" s="462" t="s">
        <v>14</v>
      </c>
      <c r="D936" s="158" t="s">
        <v>138</v>
      </c>
      <c r="E936" s="165" t="s">
        <v>25</v>
      </c>
      <c r="F936" s="165">
        <v>100</v>
      </c>
      <c r="G936" s="165">
        <v>100</v>
      </c>
      <c r="H936" s="168">
        <f>(G936/F936)*100</f>
        <v>100</v>
      </c>
      <c r="I936" s="165"/>
      <c r="J936" s="172" t="s">
        <v>14</v>
      </c>
      <c r="K936" s="169" t="s">
        <v>90</v>
      </c>
      <c r="L936" s="165" t="s">
        <v>38</v>
      </c>
      <c r="M936" s="165">
        <v>315</v>
      </c>
      <c r="N936" s="165">
        <v>317</v>
      </c>
      <c r="O936" s="168">
        <f>(N936/M936)*100</f>
        <v>100.63492063492063</v>
      </c>
      <c r="P936" s="162"/>
      <c r="Q936" s="167"/>
      <c r="R936" s="352"/>
      <c r="S936" s="453"/>
    </row>
    <row r="937" spans="1:20" x14ac:dyDescent="0.35">
      <c r="A937" s="473"/>
      <c r="B937" s="459"/>
      <c r="C937" s="462" t="s">
        <v>15</v>
      </c>
      <c r="D937" s="158" t="s">
        <v>139</v>
      </c>
      <c r="E937" s="165" t="s">
        <v>25</v>
      </c>
      <c r="F937" s="165">
        <v>100</v>
      </c>
      <c r="G937" s="165">
        <v>100</v>
      </c>
      <c r="H937" s="168">
        <f>(G937/F937)*100</f>
        <v>100</v>
      </c>
      <c r="I937" s="165"/>
      <c r="J937" s="172"/>
      <c r="K937" s="169"/>
      <c r="L937" s="165"/>
      <c r="M937" s="173"/>
      <c r="N937" s="173"/>
      <c r="O937" s="168"/>
      <c r="P937" s="188"/>
      <c r="Q937" s="167"/>
      <c r="R937" s="352"/>
      <c r="S937" s="453"/>
    </row>
    <row r="938" spans="1:20" ht="60" customHeight="1" x14ac:dyDescent="0.35">
      <c r="A938" s="473"/>
      <c r="B938" s="459"/>
      <c r="C938" s="462" t="s">
        <v>39</v>
      </c>
      <c r="D938" s="158" t="s">
        <v>135</v>
      </c>
      <c r="E938" s="165" t="s">
        <v>25</v>
      </c>
      <c r="F938" s="165">
        <v>100</v>
      </c>
      <c r="G938" s="165">
        <v>100</v>
      </c>
      <c r="H938" s="168">
        <f>(G938/F938)*100</f>
        <v>100</v>
      </c>
      <c r="I938" s="165"/>
      <c r="J938" s="172"/>
      <c r="K938" s="169"/>
      <c r="L938" s="165"/>
      <c r="M938" s="173"/>
      <c r="N938" s="173"/>
      <c r="O938" s="168"/>
      <c r="P938" s="188"/>
      <c r="Q938" s="167"/>
      <c r="R938" s="352"/>
      <c r="S938" s="453"/>
    </row>
    <row r="939" spans="1:20" ht="70.5" customHeight="1" x14ac:dyDescent="0.35">
      <c r="A939" s="473"/>
      <c r="B939" s="459"/>
      <c r="C939" s="462" t="s">
        <v>45</v>
      </c>
      <c r="D939" s="158" t="s">
        <v>89</v>
      </c>
      <c r="E939" s="165" t="s">
        <v>25</v>
      </c>
      <c r="F939" s="165">
        <v>90</v>
      </c>
      <c r="G939" s="165">
        <v>90</v>
      </c>
      <c r="H939" s="168">
        <f>(G939/F939)*100</f>
        <v>100</v>
      </c>
      <c r="I939" s="165"/>
      <c r="J939" s="172"/>
      <c r="K939" s="169"/>
      <c r="L939" s="165"/>
      <c r="M939" s="173"/>
      <c r="N939" s="173"/>
      <c r="O939" s="168"/>
      <c r="P939" s="188"/>
      <c r="Q939" s="167"/>
      <c r="R939" s="352"/>
      <c r="S939" s="453"/>
    </row>
    <row r="940" spans="1:20" ht="126.75" customHeight="1" x14ac:dyDescent="0.35">
      <c r="A940" s="473"/>
      <c r="B940" s="459"/>
      <c r="C940" s="462" t="s">
        <v>66</v>
      </c>
      <c r="D940" s="158" t="s">
        <v>136</v>
      </c>
      <c r="E940" s="165" t="s">
        <v>25</v>
      </c>
      <c r="F940" s="165">
        <v>100</v>
      </c>
      <c r="G940" s="165">
        <v>100</v>
      </c>
      <c r="H940" s="168">
        <f>(G940/F940)*100</f>
        <v>100</v>
      </c>
      <c r="I940" s="165"/>
      <c r="J940" s="172"/>
      <c r="K940" s="169"/>
      <c r="L940" s="165"/>
      <c r="M940" s="173"/>
      <c r="N940" s="173"/>
      <c r="O940" s="168"/>
      <c r="P940" s="188"/>
      <c r="Q940" s="167"/>
      <c r="R940" s="352"/>
      <c r="S940" s="453"/>
    </row>
    <row r="941" spans="1:20" s="184" customFormat="1" ht="40.5" customHeight="1" x14ac:dyDescent="0.35">
      <c r="A941" s="473"/>
      <c r="B941" s="459"/>
      <c r="C941" s="464"/>
      <c r="D941" s="178" t="s">
        <v>6</v>
      </c>
      <c r="E941" s="177"/>
      <c r="F941" s="179"/>
      <c r="G941" s="179"/>
      <c r="H941" s="180"/>
      <c r="I941" s="180">
        <f>(H936+H937+H938+H939+H940)/5</f>
        <v>100</v>
      </c>
      <c r="J941" s="181"/>
      <c r="K941" s="178" t="s">
        <v>6</v>
      </c>
      <c r="L941" s="179"/>
      <c r="M941" s="182"/>
      <c r="N941" s="182"/>
      <c r="O941" s="180"/>
      <c r="P941" s="180">
        <f>O936</f>
        <v>100.63492063492063</v>
      </c>
      <c r="Q941" s="180">
        <f>(I941+P941)/2</f>
        <v>100.31746031746032</v>
      </c>
      <c r="R941" s="345" t="s">
        <v>31</v>
      </c>
      <c r="S941" s="453"/>
      <c r="T941" s="156"/>
    </row>
    <row r="942" spans="1:20" ht="62.25" customHeight="1" x14ac:dyDescent="0.35">
      <c r="A942" s="473"/>
      <c r="B942" s="459"/>
      <c r="C942" s="460" t="s">
        <v>28</v>
      </c>
      <c r="D942" s="160" t="s">
        <v>140</v>
      </c>
      <c r="E942" s="165"/>
      <c r="F942" s="165"/>
      <c r="G942" s="165"/>
      <c r="H942" s="163"/>
      <c r="I942" s="163"/>
      <c r="J942" s="266" t="s">
        <v>28</v>
      </c>
      <c r="K942" s="160" t="str">
        <f>D942</f>
        <v>Реализация основных общеобразовательных программ среднего общего образования</v>
      </c>
      <c r="L942" s="165"/>
      <c r="M942" s="173"/>
      <c r="N942" s="173"/>
      <c r="O942" s="163"/>
      <c r="P942" s="188"/>
      <c r="Q942" s="167"/>
      <c r="R942" s="353"/>
      <c r="S942" s="453"/>
    </row>
    <row r="943" spans="1:20" ht="72.75" customHeight="1" x14ac:dyDescent="0.35">
      <c r="A943" s="473"/>
      <c r="B943" s="459"/>
      <c r="C943" s="462" t="s">
        <v>29</v>
      </c>
      <c r="D943" s="158" t="s">
        <v>141</v>
      </c>
      <c r="E943" s="165" t="s">
        <v>25</v>
      </c>
      <c r="F943" s="165">
        <v>100</v>
      </c>
      <c r="G943" s="165">
        <v>100</v>
      </c>
      <c r="H943" s="168">
        <f>(G943/F943)*100</f>
        <v>100</v>
      </c>
      <c r="I943" s="165"/>
      <c r="J943" s="172" t="s">
        <v>29</v>
      </c>
      <c r="K943" s="169" t="s">
        <v>90</v>
      </c>
      <c r="L943" s="165" t="s">
        <v>38</v>
      </c>
      <c r="M943" s="165">
        <v>61</v>
      </c>
      <c r="N943" s="165">
        <v>60</v>
      </c>
      <c r="O943" s="168">
        <f>(N943/M943)*100</f>
        <v>98.360655737704917</v>
      </c>
      <c r="P943" s="162"/>
      <c r="Q943" s="167"/>
      <c r="R943" s="352"/>
      <c r="S943" s="453"/>
    </row>
    <row r="944" spans="1:20" x14ac:dyDescent="0.35">
      <c r="A944" s="473"/>
      <c r="B944" s="459"/>
      <c r="C944" s="462" t="s">
        <v>30</v>
      </c>
      <c r="D944" s="158" t="s">
        <v>142</v>
      </c>
      <c r="E944" s="165" t="s">
        <v>25</v>
      </c>
      <c r="F944" s="165">
        <v>100</v>
      </c>
      <c r="G944" s="165">
        <v>100</v>
      </c>
      <c r="H944" s="168">
        <f>(G944/F944)*100</f>
        <v>100</v>
      </c>
      <c r="I944" s="165"/>
      <c r="J944" s="172"/>
      <c r="K944" s="169"/>
      <c r="L944" s="165"/>
      <c r="M944" s="173"/>
      <c r="N944" s="173"/>
      <c r="O944" s="168"/>
      <c r="P944" s="188"/>
      <c r="Q944" s="167"/>
      <c r="R944" s="352"/>
      <c r="S944" s="453"/>
    </row>
    <row r="945" spans="1:21" ht="55.5" customHeight="1" x14ac:dyDescent="0.35">
      <c r="A945" s="473"/>
      <c r="B945" s="459"/>
      <c r="C945" s="462" t="s">
        <v>52</v>
      </c>
      <c r="D945" s="158" t="s">
        <v>135</v>
      </c>
      <c r="E945" s="165" t="s">
        <v>25</v>
      </c>
      <c r="F945" s="165">
        <v>100</v>
      </c>
      <c r="G945" s="165">
        <v>100</v>
      </c>
      <c r="H945" s="168">
        <f>(G945/F945)*100</f>
        <v>100</v>
      </c>
      <c r="I945" s="165"/>
      <c r="J945" s="172"/>
      <c r="K945" s="169"/>
      <c r="L945" s="165"/>
      <c r="M945" s="173"/>
      <c r="N945" s="173"/>
      <c r="O945" s="168"/>
      <c r="P945" s="188"/>
      <c r="Q945" s="167"/>
      <c r="R945" s="352"/>
      <c r="S945" s="453"/>
    </row>
    <row r="946" spans="1:21" ht="76.5" customHeight="1" x14ac:dyDescent="0.35">
      <c r="A946" s="473"/>
      <c r="B946" s="459"/>
      <c r="C946" s="462" t="s">
        <v>53</v>
      </c>
      <c r="D946" s="158" t="s">
        <v>89</v>
      </c>
      <c r="E946" s="165" t="s">
        <v>25</v>
      </c>
      <c r="F946" s="165">
        <v>90</v>
      </c>
      <c r="G946" s="165">
        <v>90</v>
      </c>
      <c r="H946" s="168">
        <f>(G946/F946)*100</f>
        <v>100</v>
      </c>
      <c r="I946" s="165"/>
      <c r="J946" s="172"/>
      <c r="K946" s="169"/>
      <c r="L946" s="165"/>
      <c r="M946" s="173"/>
      <c r="N946" s="173"/>
      <c r="O946" s="168"/>
      <c r="P946" s="188"/>
      <c r="Q946" s="167"/>
      <c r="R946" s="352"/>
      <c r="S946" s="453"/>
    </row>
    <row r="947" spans="1:21" ht="127.5" customHeight="1" x14ac:dyDescent="0.35">
      <c r="A947" s="473"/>
      <c r="B947" s="459"/>
      <c r="C947" s="462" t="s">
        <v>143</v>
      </c>
      <c r="D947" s="158" t="s">
        <v>136</v>
      </c>
      <c r="E947" s="165" t="s">
        <v>25</v>
      </c>
      <c r="F947" s="165">
        <v>100</v>
      </c>
      <c r="G947" s="165">
        <v>100</v>
      </c>
      <c r="H947" s="168">
        <f>(G947/F947)*100</f>
        <v>100</v>
      </c>
      <c r="I947" s="165"/>
      <c r="J947" s="172"/>
      <c r="K947" s="169"/>
      <c r="L947" s="165"/>
      <c r="M947" s="173"/>
      <c r="N947" s="173"/>
      <c r="O947" s="168"/>
      <c r="P947" s="188"/>
      <c r="Q947" s="167"/>
      <c r="R947" s="352"/>
      <c r="S947" s="453"/>
    </row>
    <row r="948" spans="1:21" s="184" customFormat="1" ht="40.5" customHeight="1" x14ac:dyDescent="0.35">
      <c r="A948" s="473"/>
      <c r="B948" s="459"/>
      <c r="C948" s="464"/>
      <c r="D948" s="178" t="s">
        <v>6</v>
      </c>
      <c r="E948" s="177"/>
      <c r="F948" s="179"/>
      <c r="G948" s="179"/>
      <c r="H948" s="180"/>
      <c r="I948" s="180">
        <f>(H943+H944+H945+H946+H947)/5</f>
        <v>100</v>
      </c>
      <c r="J948" s="181"/>
      <c r="K948" s="178" t="s">
        <v>6</v>
      </c>
      <c r="L948" s="179"/>
      <c r="M948" s="182"/>
      <c r="N948" s="182"/>
      <c r="O948" s="180"/>
      <c r="P948" s="180">
        <f>O943</f>
        <v>98.360655737704917</v>
      </c>
      <c r="Q948" s="180">
        <f>(I948+P948)/2</f>
        <v>99.180327868852459</v>
      </c>
      <c r="R948" s="345" t="s">
        <v>459</v>
      </c>
      <c r="S948" s="453"/>
      <c r="T948" s="156"/>
    </row>
    <row r="949" spans="1:21" x14ac:dyDescent="0.35">
      <c r="A949" s="473"/>
      <c r="B949" s="459"/>
      <c r="C949" s="460" t="s">
        <v>42</v>
      </c>
      <c r="D949" s="160" t="s">
        <v>91</v>
      </c>
      <c r="E949" s="165"/>
      <c r="F949" s="165"/>
      <c r="G949" s="165"/>
      <c r="H949" s="163"/>
      <c r="I949" s="163"/>
      <c r="J949" s="266" t="s">
        <v>42</v>
      </c>
      <c r="K949" s="160" t="s">
        <v>91</v>
      </c>
      <c r="L949" s="165"/>
      <c r="M949" s="173"/>
      <c r="N949" s="173"/>
      <c r="O949" s="163"/>
      <c r="P949" s="188"/>
      <c r="Q949" s="167"/>
      <c r="R949" s="353"/>
      <c r="S949" s="453"/>
    </row>
    <row r="950" spans="1:21" ht="49.5" customHeight="1" x14ac:dyDescent="0.35">
      <c r="A950" s="473"/>
      <c r="B950" s="459"/>
      <c r="C950" s="462" t="s">
        <v>43</v>
      </c>
      <c r="D950" s="158" t="s">
        <v>144</v>
      </c>
      <c r="E950" s="165" t="s">
        <v>25</v>
      </c>
      <c r="F950" s="165">
        <v>100</v>
      </c>
      <c r="G950" s="165">
        <v>100</v>
      </c>
      <c r="H950" s="168">
        <f>(G950/F950)*100</f>
        <v>100</v>
      </c>
      <c r="I950" s="165"/>
      <c r="J950" s="172" t="s">
        <v>43</v>
      </c>
      <c r="K950" s="169" t="s">
        <v>90</v>
      </c>
      <c r="L950" s="165" t="s">
        <v>38</v>
      </c>
      <c r="M950" s="165">
        <v>138</v>
      </c>
      <c r="N950" s="165">
        <v>138</v>
      </c>
      <c r="O950" s="168">
        <f>(N950/M950)*100</f>
        <v>100</v>
      </c>
      <c r="P950" s="188"/>
      <c r="Q950" s="167"/>
      <c r="R950" s="352"/>
      <c r="S950" s="453"/>
    </row>
    <row r="951" spans="1:21" ht="75.75" customHeight="1" x14ac:dyDescent="0.35">
      <c r="A951" s="473"/>
      <c r="B951" s="459"/>
      <c r="C951" s="462" t="s">
        <v>145</v>
      </c>
      <c r="D951" s="158" t="s">
        <v>146</v>
      </c>
      <c r="E951" s="165" t="s">
        <v>25</v>
      </c>
      <c r="F951" s="165">
        <v>90</v>
      </c>
      <c r="G951" s="165">
        <v>90</v>
      </c>
      <c r="H951" s="168">
        <f>(G951/F951)*100</f>
        <v>100</v>
      </c>
      <c r="I951" s="165"/>
      <c r="J951" s="172"/>
      <c r="K951" s="169"/>
      <c r="L951" s="165"/>
      <c r="M951" s="173"/>
      <c r="N951" s="173"/>
      <c r="O951" s="168"/>
      <c r="P951" s="188"/>
      <c r="Q951" s="167"/>
      <c r="R951" s="352"/>
      <c r="S951" s="453"/>
    </row>
    <row r="952" spans="1:21" s="184" customFormat="1" ht="40.5" customHeight="1" x14ac:dyDescent="0.35">
      <c r="A952" s="473"/>
      <c r="B952" s="459"/>
      <c r="C952" s="464"/>
      <c r="D952" s="178" t="s">
        <v>6</v>
      </c>
      <c r="E952" s="177"/>
      <c r="F952" s="179"/>
      <c r="G952" s="179"/>
      <c r="H952" s="180"/>
      <c r="I952" s="180">
        <f>(H950+H951)/2</f>
        <v>100</v>
      </c>
      <c r="J952" s="181"/>
      <c r="K952" s="178" t="s">
        <v>6</v>
      </c>
      <c r="L952" s="179"/>
      <c r="M952" s="182"/>
      <c r="N952" s="182"/>
      <c r="O952" s="180"/>
      <c r="P952" s="180">
        <f>O950</f>
        <v>100</v>
      </c>
      <c r="Q952" s="180">
        <f>(I952+P952)/2</f>
        <v>100</v>
      </c>
      <c r="R952" s="345" t="s">
        <v>31</v>
      </c>
      <c r="S952" s="453"/>
      <c r="T952" s="156"/>
    </row>
    <row r="953" spans="1:21" ht="68.25" customHeight="1" x14ac:dyDescent="0.35">
      <c r="A953" s="473"/>
      <c r="B953" s="459"/>
      <c r="C953" s="460" t="s">
        <v>172</v>
      </c>
      <c r="D953" s="160" t="s">
        <v>228</v>
      </c>
      <c r="E953" s="165"/>
      <c r="F953" s="165"/>
      <c r="G953" s="165"/>
      <c r="H953" s="163"/>
      <c r="I953" s="163"/>
      <c r="J953" s="266" t="s">
        <v>172</v>
      </c>
      <c r="K953" s="160" t="str">
        <f>D953</f>
        <v>Реализация дополнительных общеразвивающих программ</v>
      </c>
      <c r="L953" s="165"/>
      <c r="M953" s="173"/>
      <c r="N953" s="173"/>
      <c r="O953" s="163"/>
      <c r="P953" s="188"/>
      <c r="Q953" s="167"/>
      <c r="R953" s="351"/>
      <c r="S953" s="453"/>
    </row>
    <row r="954" spans="1:21" ht="86.25" customHeight="1" x14ac:dyDescent="0.35">
      <c r="A954" s="473"/>
      <c r="B954" s="459"/>
      <c r="C954" s="462" t="s">
        <v>173</v>
      </c>
      <c r="D954" s="158" t="s">
        <v>146</v>
      </c>
      <c r="E954" s="165" t="s">
        <v>25</v>
      </c>
      <c r="F954" s="165">
        <v>90</v>
      </c>
      <c r="G954" s="165">
        <v>90</v>
      </c>
      <c r="H954" s="168">
        <f>(G954/F954)*100</f>
        <v>100</v>
      </c>
      <c r="I954" s="165"/>
      <c r="J954" s="172" t="s">
        <v>173</v>
      </c>
      <c r="K954" s="169" t="s">
        <v>219</v>
      </c>
      <c r="L954" s="165" t="s">
        <v>399</v>
      </c>
      <c r="M954" s="165">
        <v>43878</v>
      </c>
      <c r="N954" s="165">
        <v>46774</v>
      </c>
      <c r="O954" s="168">
        <f>(N954/M954)*100</f>
        <v>106.60011851041524</v>
      </c>
      <c r="P954" s="188"/>
      <c r="Q954" s="167"/>
      <c r="R954" s="352"/>
      <c r="S954" s="453"/>
    </row>
    <row r="955" spans="1:21" s="184" customFormat="1" ht="41.25" customHeight="1" x14ac:dyDescent="0.35">
      <c r="A955" s="473"/>
      <c r="B955" s="459"/>
      <c r="C955" s="464"/>
      <c r="D955" s="178" t="s">
        <v>6</v>
      </c>
      <c r="E955" s="177"/>
      <c r="F955" s="179"/>
      <c r="G955" s="179"/>
      <c r="H955" s="180"/>
      <c r="I955" s="180">
        <f>H954</f>
        <v>100</v>
      </c>
      <c r="J955" s="181"/>
      <c r="K955" s="178" t="s">
        <v>6</v>
      </c>
      <c r="L955" s="179"/>
      <c r="M955" s="182"/>
      <c r="N955" s="182"/>
      <c r="O955" s="180"/>
      <c r="P955" s="180">
        <f>O954</f>
        <v>106.60011851041524</v>
      </c>
      <c r="Q955" s="180">
        <f>(I955+P955)/2</f>
        <v>103.30005925520763</v>
      </c>
      <c r="R955" s="345" t="s">
        <v>31</v>
      </c>
      <c r="S955" s="453"/>
      <c r="T955" s="156"/>
    </row>
    <row r="956" spans="1:21" ht="62.25" customHeight="1" x14ac:dyDescent="0.35">
      <c r="A956" s="473">
        <v>58</v>
      </c>
      <c r="B956" s="459" t="s">
        <v>166</v>
      </c>
      <c r="C956" s="465" t="s">
        <v>12</v>
      </c>
      <c r="D956" s="207" t="s">
        <v>88</v>
      </c>
      <c r="E956" s="174"/>
      <c r="F956" s="174"/>
      <c r="G956" s="174"/>
      <c r="H956" s="167"/>
      <c r="I956" s="167"/>
      <c r="J956" s="174" t="s">
        <v>12</v>
      </c>
      <c r="K956" s="207" t="s">
        <v>88</v>
      </c>
      <c r="L956" s="170"/>
      <c r="M956" s="170"/>
      <c r="N956" s="170"/>
      <c r="O956" s="167"/>
      <c r="P956" s="208"/>
      <c r="Q956" s="167"/>
      <c r="R956" s="353"/>
      <c r="S956" s="453" t="s">
        <v>31</v>
      </c>
    </row>
    <row r="957" spans="1:21" ht="77.25" customHeight="1" x14ac:dyDescent="0.35">
      <c r="A957" s="473"/>
      <c r="B957" s="459"/>
      <c r="C957" s="466" t="s">
        <v>7</v>
      </c>
      <c r="D957" s="209" t="s">
        <v>89</v>
      </c>
      <c r="E957" s="170" t="s">
        <v>495</v>
      </c>
      <c r="F957" s="170">
        <v>95</v>
      </c>
      <c r="G957" s="170">
        <v>100</v>
      </c>
      <c r="H957" s="210">
        <v>100</v>
      </c>
      <c r="I957" s="170"/>
      <c r="J957" s="170" t="s">
        <v>7</v>
      </c>
      <c r="K957" s="209" t="s">
        <v>482</v>
      </c>
      <c r="L957" s="170" t="s">
        <v>496</v>
      </c>
      <c r="M957" s="170">
        <v>16</v>
      </c>
      <c r="N957" s="170">
        <v>16</v>
      </c>
      <c r="O957" s="210">
        <f>(N957/M957)*100</f>
        <v>100</v>
      </c>
      <c r="P957" s="208"/>
      <c r="Q957" s="167"/>
      <c r="R957" s="352"/>
      <c r="S957" s="453"/>
    </row>
    <row r="958" spans="1:21" ht="72.75" customHeight="1" x14ac:dyDescent="0.35">
      <c r="A958" s="473"/>
      <c r="B958" s="459"/>
      <c r="C958" s="466"/>
      <c r="D958" s="209"/>
      <c r="E958" s="170"/>
      <c r="F958" s="170"/>
      <c r="G958" s="170"/>
      <c r="H958" s="210"/>
      <c r="I958" s="170"/>
      <c r="J958" s="170" t="s">
        <v>8</v>
      </c>
      <c r="K958" s="209" t="s">
        <v>478</v>
      </c>
      <c r="L958" s="170" t="s">
        <v>496</v>
      </c>
      <c r="M958" s="170">
        <v>37</v>
      </c>
      <c r="N958" s="170">
        <v>39</v>
      </c>
      <c r="O958" s="210">
        <f t="shared" ref="O958:O959" si="101">(N958/M958)*100</f>
        <v>105.40540540540539</v>
      </c>
      <c r="P958" s="208"/>
      <c r="Q958" s="167"/>
      <c r="R958" s="352"/>
      <c r="S958" s="453"/>
    </row>
    <row r="959" spans="1:21" ht="72.75" customHeight="1" x14ac:dyDescent="0.35">
      <c r="A959" s="473"/>
      <c r="B959" s="459"/>
      <c r="C959" s="466"/>
      <c r="D959" s="209"/>
      <c r="E959" s="170"/>
      <c r="F959" s="170"/>
      <c r="G959" s="170"/>
      <c r="H959" s="210"/>
      <c r="I959" s="170"/>
      <c r="J959" s="165" t="s">
        <v>9</v>
      </c>
      <c r="K959" s="169" t="s">
        <v>382</v>
      </c>
      <c r="L959" s="165" t="s">
        <v>38</v>
      </c>
      <c r="M959" s="170">
        <v>2</v>
      </c>
      <c r="N959" s="170">
        <v>2</v>
      </c>
      <c r="O959" s="210">
        <f t="shared" si="101"/>
        <v>100</v>
      </c>
      <c r="P959" s="208"/>
      <c r="Q959" s="167"/>
      <c r="R959" s="352"/>
      <c r="S959" s="453"/>
    </row>
    <row r="960" spans="1:21" s="184" customFormat="1" ht="62.25" customHeight="1" x14ac:dyDescent="0.35">
      <c r="A960" s="473"/>
      <c r="B960" s="459"/>
      <c r="C960" s="463"/>
      <c r="D960" s="339" t="s">
        <v>6</v>
      </c>
      <c r="E960" s="340"/>
      <c r="F960" s="341"/>
      <c r="G960" s="342"/>
      <c r="H960" s="343"/>
      <c r="I960" s="343">
        <f>H957</f>
        <v>100</v>
      </c>
      <c r="J960" s="340"/>
      <c r="K960" s="339" t="s">
        <v>6</v>
      </c>
      <c r="L960" s="340"/>
      <c r="M960" s="344"/>
      <c r="N960" s="344"/>
      <c r="O960" s="343"/>
      <c r="P960" s="343">
        <f>(O959+O957+O958)/3</f>
        <v>101.8018018018018</v>
      </c>
      <c r="Q960" s="343">
        <f>(I960+P960)/2</f>
        <v>100.90090090090089</v>
      </c>
      <c r="R960" s="345" t="s">
        <v>31</v>
      </c>
      <c r="S960" s="453"/>
      <c r="T960" s="156"/>
      <c r="U960" s="346"/>
    </row>
    <row r="961" spans="1:21" x14ac:dyDescent="0.35">
      <c r="A961" s="473"/>
      <c r="B961" s="459"/>
      <c r="C961" s="460" t="s">
        <v>13</v>
      </c>
      <c r="D961" s="207" t="s">
        <v>91</v>
      </c>
      <c r="E961" s="170"/>
      <c r="F961" s="170"/>
      <c r="G961" s="170"/>
      <c r="H961" s="167"/>
      <c r="I961" s="167"/>
      <c r="J961" s="174" t="s">
        <v>13</v>
      </c>
      <c r="K961" s="207" t="s">
        <v>91</v>
      </c>
      <c r="L961" s="170"/>
      <c r="M961" s="212"/>
      <c r="N961" s="212"/>
      <c r="O961" s="167"/>
      <c r="P961" s="208"/>
      <c r="Q961" s="167"/>
      <c r="R961" s="353"/>
      <c r="S961" s="453"/>
    </row>
    <row r="962" spans="1:21" ht="63.75" customHeight="1" x14ac:dyDescent="0.35">
      <c r="A962" s="473"/>
      <c r="B962" s="459"/>
      <c r="C962" s="462" t="s">
        <v>14</v>
      </c>
      <c r="D962" s="209" t="s">
        <v>89</v>
      </c>
      <c r="E962" s="170" t="s">
        <v>495</v>
      </c>
      <c r="F962" s="170">
        <v>95</v>
      </c>
      <c r="G962" s="170">
        <v>100</v>
      </c>
      <c r="H962" s="210">
        <v>100</v>
      </c>
      <c r="I962" s="170"/>
      <c r="J962" s="213" t="s">
        <v>14</v>
      </c>
      <c r="K962" s="209" t="s">
        <v>380</v>
      </c>
      <c r="L962" s="170" t="s">
        <v>496</v>
      </c>
      <c r="M962" s="170">
        <v>55</v>
      </c>
      <c r="N962" s="170">
        <v>57</v>
      </c>
      <c r="O962" s="210">
        <f>N962/M962*100</f>
        <v>103.63636363636364</v>
      </c>
      <c r="P962" s="208"/>
      <c r="Q962" s="167"/>
      <c r="R962" s="352"/>
      <c r="S962" s="453"/>
    </row>
    <row r="963" spans="1:21" ht="80.25" customHeight="1" x14ac:dyDescent="0.35">
      <c r="A963" s="473"/>
      <c r="B963" s="459"/>
      <c r="C963" s="462" t="s">
        <v>15</v>
      </c>
      <c r="D963" s="209" t="s">
        <v>481</v>
      </c>
      <c r="E963" s="170" t="s">
        <v>497</v>
      </c>
      <c r="F963" s="170">
        <v>35</v>
      </c>
      <c r="G963" s="170">
        <v>18</v>
      </c>
      <c r="H963" s="210">
        <v>100</v>
      </c>
      <c r="I963" s="170"/>
      <c r="J963" s="213"/>
      <c r="K963" s="209"/>
      <c r="L963" s="170"/>
      <c r="M963" s="214"/>
      <c r="N963" s="214"/>
      <c r="O963" s="210"/>
      <c r="P963" s="208"/>
      <c r="Q963" s="167"/>
      <c r="R963" s="352"/>
      <c r="S963" s="453"/>
    </row>
    <row r="964" spans="1:21" s="184" customFormat="1" ht="54.75" customHeight="1" x14ac:dyDescent="0.35">
      <c r="A964" s="473"/>
      <c r="B964" s="459"/>
      <c r="C964" s="463"/>
      <c r="D964" s="339" t="s">
        <v>6</v>
      </c>
      <c r="E964" s="340"/>
      <c r="F964" s="341"/>
      <c r="G964" s="342"/>
      <c r="H964" s="343"/>
      <c r="I964" s="343">
        <f>(H962+H963)/2</f>
        <v>100</v>
      </c>
      <c r="J964" s="340"/>
      <c r="K964" s="339" t="s">
        <v>599</v>
      </c>
      <c r="L964" s="340"/>
      <c r="M964" s="344"/>
      <c r="N964" s="344"/>
      <c r="O964" s="343"/>
      <c r="P964" s="343">
        <f>O962</f>
        <v>103.63636363636364</v>
      </c>
      <c r="Q964" s="343">
        <f>(I964+P964)/2</f>
        <v>101.81818181818181</v>
      </c>
      <c r="R964" s="345" t="s">
        <v>31</v>
      </c>
      <c r="S964" s="453"/>
      <c r="T964" s="156"/>
      <c r="U964" s="346"/>
    </row>
    <row r="965" spans="1:21" ht="66" customHeight="1" x14ac:dyDescent="0.35">
      <c r="A965" s="473"/>
      <c r="B965" s="459"/>
      <c r="C965" s="460" t="s">
        <v>28</v>
      </c>
      <c r="D965" s="207" t="s">
        <v>132</v>
      </c>
      <c r="E965" s="174"/>
      <c r="F965" s="174"/>
      <c r="G965" s="174"/>
      <c r="H965" s="167"/>
      <c r="I965" s="167"/>
      <c r="J965" s="174" t="s">
        <v>28</v>
      </c>
      <c r="K965" s="207" t="s">
        <v>132</v>
      </c>
      <c r="L965" s="170"/>
      <c r="M965" s="170"/>
      <c r="N965" s="170"/>
      <c r="O965" s="167"/>
      <c r="P965" s="208"/>
      <c r="Q965" s="167"/>
      <c r="R965" s="353"/>
      <c r="S965" s="453"/>
    </row>
    <row r="966" spans="1:21" ht="69" customHeight="1" x14ac:dyDescent="0.35">
      <c r="A966" s="473"/>
      <c r="B966" s="459"/>
      <c r="C966" s="462" t="s">
        <v>29</v>
      </c>
      <c r="D966" s="209" t="s">
        <v>133</v>
      </c>
      <c r="E966" s="170" t="s">
        <v>25</v>
      </c>
      <c r="F966" s="170">
        <v>100</v>
      </c>
      <c r="G966" s="170">
        <v>100</v>
      </c>
      <c r="H966" s="210">
        <f t="shared" ref="H966:H970" si="102">(G966/F966)*100</f>
        <v>100</v>
      </c>
      <c r="I966" s="170"/>
      <c r="J966" s="170" t="s">
        <v>29</v>
      </c>
      <c r="K966" s="209" t="s">
        <v>90</v>
      </c>
      <c r="L966" s="170" t="s">
        <v>38</v>
      </c>
      <c r="M966" s="170">
        <v>47</v>
      </c>
      <c r="N966" s="170">
        <v>48</v>
      </c>
      <c r="O966" s="210">
        <f>N966/M966*100</f>
        <v>102.12765957446808</v>
      </c>
      <c r="P966" s="208"/>
      <c r="Q966" s="167"/>
      <c r="R966" s="352"/>
      <c r="S966" s="453"/>
    </row>
    <row r="967" spans="1:21" ht="33" customHeight="1" x14ac:dyDescent="0.35">
      <c r="A967" s="473"/>
      <c r="B967" s="459"/>
      <c r="C967" s="462" t="s">
        <v>30</v>
      </c>
      <c r="D967" s="158" t="s">
        <v>134</v>
      </c>
      <c r="E967" s="165" t="s">
        <v>25</v>
      </c>
      <c r="F967" s="165">
        <v>100</v>
      </c>
      <c r="G967" s="165">
        <v>100</v>
      </c>
      <c r="H967" s="168">
        <f t="shared" si="102"/>
        <v>100</v>
      </c>
      <c r="I967" s="165"/>
      <c r="J967" s="165"/>
      <c r="K967" s="189"/>
      <c r="L967" s="165"/>
      <c r="M967" s="171"/>
      <c r="N967" s="171"/>
      <c r="O967" s="168"/>
      <c r="P967" s="188"/>
      <c r="Q967" s="167"/>
      <c r="R967" s="352"/>
      <c r="S967" s="453"/>
    </row>
    <row r="968" spans="1:21" ht="48.75" customHeight="1" x14ac:dyDescent="0.35">
      <c r="A968" s="473"/>
      <c r="B968" s="459"/>
      <c r="C968" s="462" t="s">
        <v>52</v>
      </c>
      <c r="D968" s="158" t="s">
        <v>135</v>
      </c>
      <c r="E968" s="165" t="s">
        <v>492</v>
      </c>
      <c r="F968" s="165">
        <v>100</v>
      </c>
      <c r="G968" s="165">
        <v>100</v>
      </c>
      <c r="H968" s="168">
        <f t="shared" si="102"/>
        <v>100</v>
      </c>
      <c r="I968" s="165"/>
      <c r="J968" s="172"/>
      <c r="K968" s="169"/>
      <c r="L968" s="165"/>
      <c r="M968" s="173"/>
      <c r="N968" s="173"/>
      <c r="O968" s="168"/>
      <c r="P968" s="188"/>
      <c r="Q968" s="167"/>
      <c r="R968" s="352"/>
      <c r="S968" s="453"/>
    </row>
    <row r="969" spans="1:21" ht="57" customHeight="1" x14ac:dyDescent="0.35">
      <c r="A969" s="473"/>
      <c r="B969" s="459"/>
      <c r="C969" s="462" t="s">
        <v>53</v>
      </c>
      <c r="D969" s="158" t="s">
        <v>493</v>
      </c>
      <c r="E969" s="165" t="s">
        <v>25</v>
      </c>
      <c r="F969" s="165">
        <v>90</v>
      </c>
      <c r="G969" s="165">
        <v>100</v>
      </c>
      <c r="H969" s="168">
        <v>100</v>
      </c>
      <c r="I969" s="165"/>
      <c r="J969" s="172"/>
      <c r="K969" s="169"/>
      <c r="L969" s="165"/>
      <c r="M969" s="173"/>
      <c r="N969" s="173"/>
      <c r="O969" s="168"/>
      <c r="P969" s="188"/>
      <c r="Q969" s="167"/>
      <c r="R969" s="352"/>
      <c r="S969" s="453"/>
    </row>
    <row r="970" spans="1:21" ht="111.75" customHeight="1" x14ac:dyDescent="0.35">
      <c r="A970" s="473"/>
      <c r="B970" s="459"/>
      <c r="C970" s="462" t="s">
        <v>143</v>
      </c>
      <c r="D970" s="158" t="s">
        <v>136</v>
      </c>
      <c r="E970" s="165" t="s">
        <v>25</v>
      </c>
      <c r="F970" s="165">
        <v>100</v>
      </c>
      <c r="G970" s="165">
        <v>100</v>
      </c>
      <c r="H970" s="168">
        <f t="shared" si="102"/>
        <v>100</v>
      </c>
      <c r="I970" s="165"/>
      <c r="J970" s="172"/>
      <c r="K970" s="169"/>
      <c r="L970" s="165"/>
      <c r="M970" s="173"/>
      <c r="N970" s="173"/>
      <c r="O970" s="168"/>
      <c r="P970" s="188"/>
      <c r="Q970" s="167"/>
      <c r="R970" s="352"/>
      <c r="S970" s="453"/>
    </row>
    <row r="971" spans="1:21" s="184" customFormat="1" ht="40.5" customHeight="1" x14ac:dyDescent="0.35">
      <c r="A971" s="473"/>
      <c r="B971" s="459"/>
      <c r="C971" s="464"/>
      <c r="D971" s="178" t="s">
        <v>6</v>
      </c>
      <c r="E971" s="177"/>
      <c r="F971" s="179"/>
      <c r="G971" s="179"/>
      <c r="H971" s="180"/>
      <c r="I971" s="180">
        <f>(H966+H967+H968+H969+H970)/5</f>
        <v>100</v>
      </c>
      <c r="J971" s="181"/>
      <c r="K971" s="178" t="s">
        <v>6</v>
      </c>
      <c r="L971" s="179"/>
      <c r="M971" s="182"/>
      <c r="N971" s="182"/>
      <c r="O971" s="180"/>
      <c r="P971" s="180">
        <f>O966</f>
        <v>102.12765957446808</v>
      </c>
      <c r="Q971" s="180">
        <f>(I971+P971)/2</f>
        <v>101.06382978723404</v>
      </c>
      <c r="R971" s="345" t="s">
        <v>31</v>
      </c>
      <c r="S971" s="453"/>
      <c r="T971" s="156"/>
    </row>
    <row r="972" spans="1:21" ht="89.25" customHeight="1" x14ac:dyDescent="0.35">
      <c r="A972" s="473"/>
      <c r="B972" s="459"/>
      <c r="C972" s="460" t="s">
        <v>42</v>
      </c>
      <c r="D972" s="160" t="s">
        <v>137</v>
      </c>
      <c r="E972" s="165"/>
      <c r="F972" s="165"/>
      <c r="G972" s="165"/>
      <c r="H972" s="163"/>
      <c r="I972" s="163"/>
      <c r="J972" s="266" t="s">
        <v>42</v>
      </c>
      <c r="K972" s="160" t="s">
        <v>137</v>
      </c>
      <c r="L972" s="165"/>
      <c r="M972" s="173"/>
      <c r="N972" s="173"/>
      <c r="O972" s="163"/>
      <c r="P972" s="188"/>
      <c r="Q972" s="167"/>
      <c r="R972" s="353"/>
      <c r="S972" s="453"/>
    </row>
    <row r="973" spans="1:21" ht="73.5" customHeight="1" x14ac:dyDescent="0.35">
      <c r="A973" s="473"/>
      <c r="B973" s="459"/>
      <c r="C973" s="462" t="s">
        <v>43</v>
      </c>
      <c r="D973" s="158" t="s">
        <v>138</v>
      </c>
      <c r="E973" s="165" t="s">
        <v>25</v>
      </c>
      <c r="F973" s="165">
        <v>100</v>
      </c>
      <c r="G973" s="165">
        <v>100</v>
      </c>
      <c r="H973" s="168">
        <v>100</v>
      </c>
      <c r="I973" s="165"/>
      <c r="J973" s="172" t="s">
        <v>43</v>
      </c>
      <c r="K973" s="169" t="s">
        <v>90</v>
      </c>
      <c r="L973" s="165" t="s">
        <v>38</v>
      </c>
      <c r="M973" s="165">
        <v>54</v>
      </c>
      <c r="N973" s="165">
        <v>54</v>
      </c>
      <c r="O973" s="168">
        <f>N973/M973*100</f>
        <v>100</v>
      </c>
      <c r="P973" s="162"/>
      <c r="Q973" s="167"/>
      <c r="R973" s="352"/>
      <c r="S973" s="453"/>
    </row>
    <row r="974" spans="1:21" ht="33" customHeight="1" x14ac:dyDescent="0.35">
      <c r="A974" s="473"/>
      <c r="B974" s="459"/>
      <c r="C974" s="462" t="s">
        <v>145</v>
      </c>
      <c r="D974" s="158" t="s">
        <v>139</v>
      </c>
      <c r="E974" s="165" t="s">
        <v>25</v>
      </c>
      <c r="F974" s="165">
        <v>100</v>
      </c>
      <c r="G974" s="165">
        <v>100</v>
      </c>
      <c r="H974" s="168">
        <v>100</v>
      </c>
      <c r="I974" s="165"/>
      <c r="J974" s="172"/>
      <c r="K974" s="169"/>
      <c r="L974" s="165"/>
      <c r="M974" s="173"/>
      <c r="N974" s="173"/>
      <c r="O974" s="168"/>
      <c r="P974" s="188"/>
      <c r="Q974" s="167"/>
      <c r="R974" s="352"/>
      <c r="S974" s="453"/>
    </row>
    <row r="975" spans="1:21" ht="45.75" customHeight="1" x14ac:dyDescent="0.35">
      <c r="A975" s="473"/>
      <c r="B975" s="459"/>
      <c r="C975" s="462" t="s">
        <v>169</v>
      </c>
      <c r="D975" s="158" t="s">
        <v>135</v>
      </c>
      <c r="E975" s="165" t="s">
        <v>492</v>
      </c>
      <c r="F975" s="165">
        <v>100</v>
      </c>
      <c r="G975" s="165">
        <v>100</v>
      </c>
      <c r="H975" s="168">
        <v>100</v>
      </c>
      <c r="I975" s="165"/>
      <c r="J975" s="172"/>
      <c r="K975" s="169"/>
      <c r="L975" s="165"/>
      <c r="M975" s="173"/>
      <c r="N975" s="173"/>
      <c r="O975" s="168"/>
      <c r="P975" s="188"/>
      <c r="Q975" s="167"/>
      <c r="R975" s="352"/>
      <c r="S975" s="453"/>
    </row>
    <row r="976" spans="1:21" ht="57.75" customHeight="1" x14ac:dyDescent="0.35">
      <c r="A976" s="473"/>
      <c r="B976" s="459"/>
      <c r="C976" s="462" t="s">
        <v>170</v>
      </c>
      <c r="D976" s="158" t="s">
        <v>493</v>
      </c>
      <c r="E976" s="165" t="s">
        <v>25</v>
      </c>
      <c r="F976" s="165">
        <v>90</v>
      </c>
      <c r="G976" s="165">
        <v>100</v>
      </c>
      <c r="H976" s="168">
        <v>100</v>
      </c>
      <c r="I976" s="165"/>
      <c r="J976" s="172"/>
      <c r="K976" s="169"/>
      <c r="L976" s="165"/>
      <c r="M976" s="173"/>
      <c r="N976" s="173"/>
      <c r="O976" s="168"/>
      <c r="P976" s="188"/>
      <c r="Q976" s="167"/>
      <c r="R976" s="352"/>
      <c r="S976" s="453"/>
    </row>
    <row r="977" spans="1:20" ht="128.25" customHeight="1" x14ac:dyDescent="0.35">
      <c r="A977" s="473"/>
      <c r="B977" s="459"/>
      <c r="C977" s="462" t="s">
        <v>171</v>
      </c>
      <c r="D977" s="158" t="s">
        <v>136</v>
      </c>
      <c r="E977" s="165" t="s">
        <v>25</v>
      </c>
      <c r="F977" s="165">
        <v>100</v>
      </c>
      <c r="G977" s="165">
        <v>100</v>
      </c>
      <c r="H977" s="168">
        <v>100</v>
      </c>
      <c r="I977" s="165"/>
      <c r="J977" s="172"/>
      <c r="K977" s="169"/>
      <c r="L977" s="165"/>
      <c r="M977" s="173"/>
      <c r="N977" s="173"/>
      <c r="O977" s="168"/>
      <c r="P977" s="188"/>
      <c r="Q977" s="167"/>
      <c r="R977" s="352"/>
      <c r="S977" s="453"/>
    </row>
    <row r="978" spans="1:20" s="184" customFormat="1" ht="40.5" customHeight="1" x14ac:dyDescent="0.35">
      <c r="A978" s="473"/>
      <c r="B978" s="459"/>
      <c r="C978" s="464"/>
      <c r="D978" s="178" t="s">
        <v>6</v>
      </c>
      <c r="E978" s="177"/>
      <c r="F978" s="179"/>
      <c r="G978" s="179"/>
      <c r="H978" s="180"/>
      <c r="I978" s="180">
        <f>(H973+H974+H975+H976+H977)/5</f>
        <v>100</v>
      </c>
      <c r="J978" s="181"/>
      <c r="K978" s="178" t="s">
        <v>6</v>
      </c>
      <c r="L978" s="179"/>
      <c r="M978" s="182"/>
      <c r="N978" s="182"/>
      <c r="O978" s="180"/>
      <c r="P978" s="180">
        <f>O973</f>
        <v>100</v>
      </c>
      <c r="Q978" s="180">
        <f>(I978+P978)/2</f>
        <v>100</v>
      </c>
      <c r="R978" s="345" t="s">
        <v>31</v>
      </c>
      <c r="S978" s="453"/>
      <c r="T978" s="156"/>
    </row>
    <row r="979" spans="1:20" ht="75.75" customHeight="1" x14ac:dyDescent="0.35">
      <c r="A979" s="473"/>
      <c r="B979" s="459"/>
      <c r="C979" s="460" t="s">
        <v>172</v>
      </c>
      <c r="D979" s="160" t="s">
        <v>140</v>
      </c>
      <c r="E979" s="165"/>
      <c r="F979" s="165"/>
      <c r="G979" s="165"/>
      <c r="H979" s="163"/>
      <c r="I979" s="163"/>
      <c r="J979" s="266" t="s">
        <v>172</v>
      </c>
      <c r="K979" s="160" t="str">
        <f>D979</f>
        <v>Реализация основных общеобразовательных программ среднего общего образования</v>
      </c>
      <c r="L979" s="165"/>
      <c r="M979" s="173"/>
      <c r="N979" s="173"/>
      <c r="O979" s="163"/>
      <c r="P979" s="188"/>
      <c r="Q979" s="167"/>
      <c r="R979" s="353"/>
      <c r="S979" s="453"/>
    </row>
    <row r="980" spans="1:20" ht="80.25" customHeight="1" x14ac:dyDescent="0.35">
      <c r="A980" s="473"/>
      <c r="B980" s="459"/>
      <c r="C980" s="462" t="s">
        <v>173</v>
      </c>
      <c r="D980" s="158" t="s">
        <v>141</v>
      </c>
      <c r="E980" s="165" t="s">
        <v>25</v>
      </c>
      <c r="F980" s="165">
        <v>100</v>
      </c>
      <c r="G980" s="165">
        <v>100</v>
      </c>
      <c r="H980" s="168">
        <f t="shared" ref="H980:H984" si="103">(G980/F980)*100</f>
        <v>100</v>
      </c>
      <c r="I980" s="165"/>
      <c r="J980" s="172" t="s">
        <v>173</v>
      </c>
      <c r="K980" s="169" t="s">
        <v>90</v>
      </c>
      <c r="L980" s="165" t="s">
        <v>38</v>
      </c>
      <c r="M980" s="165">
        <v>11</v>
      </c>
      <c r="N980" s="165">
        <v>11</v>
      </c>
      <c r="O980" s="168">
        <f>N980/M980*100</f>
        <v>100</v>
      </c>
      <c r="P980" s="162"/>
      <c r="Q980" s="167"/>
      <c r="R980" s="352"/>
      <c r="S980" s="453"/>
    </row>
    <row r="981" spans="1:20" ht="33" customHeight="1" x14ac:dyDescent="0.35">
      <c r="A981" s="473"/>
      <c r="B981" s="459"/>
      <c r="C981" s="462" t="s">
        <v>174</v>
      </c>
      <c r="D981" s="158" t="s">
        <v>142</v>
      </c>
      <c r="E981" s="165" t="s">
        <v>25</v>
      </c>
      <c r="F981" s="165">
        <v>100</v>
      </c>
      <c r="G981" s="165">
        <v>100</v>
      </c>
      <c r="H981" s="168">
        <f t="shared" si="103"/>
        <v>100</v>
      </c>
      <c r="I981" s="165"/>
      <c r="J981" s="172"/>
      <c r="K981" s="169"/>
      <c r="L981" s="165"/>
      <c r="M981" s="173"/>
      <c r="N981" s="173"/>
      <c r="O981" s="168"/>
      <c r="P981" s="188"/>
      <c r="Q981" s="167"/>
      <c r="R981" s="352"/>
      <c r="S981" s="453"/>
    </row>
    <row r="982" spans="1:20" ht="56.25" customHeight="1" x14ac:dyDescent="0.35">
      <c r="A982" s="473"/>
      <c r="B982" s="459"/>
      <c r="C982" s="462" t="s">
        <v>175</v>
      </c>
      <c r="D982" s="158" t="s">
        <v>135</v>
      </c>
      <c r="E982" s="165" t="s">
        <v>492</v>
      </c>
      <c r="F982" s="165">
        <v>100</v>
      </c>
      <c r="G982" s="165">
        <v>100</v>
      </c>
      <c r="H982" s="168">
        <f t="shared" si="103"/>
        <v>100</v>
      </c>
      <c r="I982" s="165"/>
      <c r="J982" s="172"/>
      <c r="K982" s="169"/>
      <c r="L982" s="165"/>
      <c r="M982" s="173"/>
      <c r="N982" s="173"/>
      <c r="O982" s="168"/>
      <c r="P982" s="188"/>
      <c r="Q982" s="167"/>
      <c r="R982" s="352"/>
      <c r="S982" s="453"/>
    </row>
    <row r="983" spans="1:20" ht="58.5" customHeight="1" x14ac:dyDescent="0.35">
      <c r="A983" s="473"/>
      <c r="B983" s="459"/>
      <c r="C983" s="462" t="s">
        <v>176</v>
      </c>
      <c r="D983" s="158" t="s">
        <v>493</v>
      </c>
      <c r="E983" s="165" t="s">
        <v>25</v>
      </c>
      <c r="F983" s="165">
        <v>90</v>
      </c>
      <c r="G983" s="165">
        <v>90</v>
      </c>
      <c r="H983" s="168">
        <v>100</v>
      </c>
      <c r="I983" s="165"/>
      <c r="J983" s="172"/>
      <c r="K983" s="169"/>
      <c r="L983" s="165"/>
      <c r="M983" s="173"/>
      <c r="N983" s="173"/>
      <c r="O983" s="168"/>
      <c r="P983" s="188"/>
      <c r="Q983" s="167"/>
      <c r="R983" s="352"/>
      <c r="S983" s="453"/>
    </row>
    <row r="984" spans="1:20" ht="122.25" customHeight="1" x14ac:dyDescent="0.35">
      <c r="A984" s="473"/>
      <c r="B984" s="459"/>
      <c r="C984" s="462" t="s">
        <v>177</v>
      </c>
      <c r="D984" s="158" t="s">
        <v>136</v>
      </c>
      <c r="E984" s="165" t="s">
        <v>25</v>
      </c>
      <c r="F984" s="165">
        <v>100</v>
      </c>
      <c r="G984" s="165">
        <v>100</v>
      </c>
      <c r="H984" s="168">
        <f t="shared" si="103"/>
        <v>100</v>
      </c>
      <c r="I984" s="165"/>
      <c r="J984" s="172"/>
      <c r="K984" s="169"/>
      <c r="L984" s="165"/>
      <c r="M984" s="173"/>
      <c r="N984" s="173"/>
      <c r="O984" s="168"/>
      <c r="P984" s="188"/>
      <c r="Q984" s="167"/>
      <c r="R984" s="352"/>
      <c r="S984" s="453"/>
    </row>
    <row r="985" spans="1:20" s="184" customFormat="1" ht="40.5" customHeight="1" x14ac:dyDescent="0.35">
      <c r="A985" s="473"/>
      <c r="B985" s="459"/>
      <c r="C985" s="464"/>
      <c r="D985" s="178" t="s">
        <v>6</v>
      </c>
      <c r="E985" s="177"/>
      <c r="F985" s="179"/>
      <c r="G985" s="179"/>
      <c r="H985" s="180"/>
      <c r="I985" s="180">
        <f>(H980+H981+H982+H983+H984)/5</f>
        <v>100</v>
      </c>
      <c r="J985" s="181"/>
      <c r="K985" s="178" t="s">
        <v>6</v>
      </c>
      <c r="L985" s="179"/>
      <c r="M985" s="182"/>
      <c r="N985" s="182"/>
      <c r="O985" s="180"/>
      <c r="P985" s="180">
        <f>O980</f>
        <v>100</v>
      </c>
      <c r="Q985" s="180">
        <f>(I985+P985)/2</f>
        <v>100</v>
      </c>
      <c r="R985" s="345" t="s">
        <v>31</v>
      </c>
      <c r="S985" s="453"/>
      <c r="T985" s="156"/>
    </row>
    <row r="986" spans="1:20" ht="58.5" customHeight="1" x14ac:dyDescent="0.35">
      <c r="A986" s="473"/>
      <c r="B986" s="459"/>
      <c r="C986" s="460" t="s">
        <v>178</v>
      </c>
      <c r="D986" s="160" t="s">
        <v>228</v>
      </c>
      <c r="E986" s="165"/>
      <c r="F986" s="165"/>
      <c r="G986" s="165"/>
      <c r="H986" s="163"/>
      <c r="I986" s="163"/>
      <c r="J986" s="266" t="str">
        <f>C986</f>
        <v>VI</v>
      </c>
      <c r="K986" s="160" t="str">
        <f>D986</f>
        <v>Реализация дополнительных общеразвивающих программ</v>
      </c>
      <c r="L986" s="165"/>
      <c r="M986" s="173"/>
      <c r="N986" s="173"/>
      <c r="O986" s="163"/>
      <c r="P986" s="188"/>
      <c r="Q986" s="167"/>
      <c r="R986" s="353"/>
      <c r="S986" s="453"/>
    </row>
    <row r="987" spans="1:20" ht="87.75" customHeight="1" x14ac:dyDescent="0.35">
      <c r="A987" s="473"/>
      <c r="B987" s="459"/>
      <c r="C987" s="462" t="s">
        <v>179</v>
      </c>
      <c r="D987" s="158" t="s">
        <v>146</v>
      </c>
      <c r="E987" s="165" t="s">
        <v>25</v>
      </c>
      <c r="F987" s="165">
        <v>90</v>
      </c>
      <c r="G987" s="165">
        <v>90</v>
      </c>
      <c r="H987" s="168">
        <v>100</v>
      </c>
      <c r="I987" s="165"/>
      <c r="J987" s="162" t="str">
        <f>C987</f>
        <v>6.1.</v>
      </c>
      <c r="K987" s="169" t="s">
        <v>219</v>
      </c>
      <c r="L987" s="165" t="s">
        <v>399</v>
      </c>
      <c r="M987" s="165">
        <v>9222.7999999999993</v>
      </c>
      <c r="N987" s="165">
        <v>9547.2000000000007</v>
      </c>
      <c r="O987" s="210">
        <f t="shared" ref="O987" si="104">(N987/M987)*100</f>
        <v>103.51736999609665</v>
      </c>
      <c r="P987" s="188"/>
      <c r="Q987" s="167"/>
      <c r="R987" s="352"/>
      <c r="S987" s="453"/>
    </row>
    <row r="988" spans="1:20" s="184" customFormat="1" ht="45.75" customHeight="1" x14ac:dyDescent="0.35">
      <c r="A988" s="473"/>
      <c r="B988" s="459"/>
      <c r="C988" s="467" t="s">
        <v>7</v>
      </c>
      <c r="D988" s="178" t="s">
        <v>6</v>
      </c>
      <c r="E988" s="177"/>
      <c r="F988" s="179"/>
      <c r="G988" s="179"/>
      <c r="H988" s="180"/>
      <c r="I988" s="180">
        <f>H987</f>
        <v>100</v>
      </c>
      <c r="J988" s="181"/>
      <c r="K988" s="178" t="s">
        <v>6</v>
      </c>
      <c r="L988" s="179"/>
      <c r="M988" s="182"/>
      <c r="N988" s="182"/>
      <c r="O988" s="180"/>
      <c r="P988" s="180">
        <f>O987</f>
        <v>103.51736999609665</v>
      </c>
      <c r="Q988" s="180">
        <f>(I988+P988)/2</f>
        <v>101.75868499804832</v>
      </c>
      <c r="R988" s="345" t="s">
        <v>31</v>
      </c>
      <c r="S988" s="453"/>
      <c r="T988" s="156"/>
    </row>
    <row r="989" spans="1:20" ht="81" customHeight="1" x14ac:dyDescent="0.35">
      <c r="A989" s="473">
        <v>59</v>
      </c>
      <c r="B989" s="459" t="s">
        <v>167</v>
      </c>
      <c r="C989" s="465" t="s">
        <v>12</v>
      </c>
      <c r="D989" s="207" t="s">
        <v>132</v>
      </c>
      <c r="E989" s="174"/>
      <c r="F989" s="174"/>
      <c r="G989" s="174"/>
      <c r="H989" s="167"/>
      <c r="I989" s="167"/>
      <c r="J989" s="174" t="s">
        <v>12</v>
      </c>
      <c r="K989" s="207" t="s">
        <v>132</v>
      </c>
      <c r="L989" s="170"/>
      <c r="M989" s="170"/>
      <c r="N989" s="170"/>
      <c r="O989" s="167"/>
      <c r="P989" s="208"/>
      <c r="Q989" s="167"/>
      <c r="R989" s="353"/>
      <c r="S989" s="453" t="s">
        <v>459</v>
      </c>
    </row>
    <row r="990" spans="1:20" ht="80.25" customHeight="1" x14ac:dyDescent="0.35">
      <c r="A990" s="473"/>
      <c r="B990" s="459"/>
      <c r="C990" s="466" t="s">
        <v>7</v>
      </c>
      <c r="D990" s="209" t="s">
        <v>133</v>
      </c>
      <c r="E990" s="170" t="s">
        <v>25</v>
      </c>
      <c r="F990" s="170">
        <v>100</v>
      </c>
      <c r="G990" s="170">
        <v>100</v>
      </c>
      <c r="H990" s="210">
        <f t="shared" ref="H990:H1015" si="105">(G990/F990)*100</f>
        <v>100</v>
      </c>
      <c r="I990" s="170"/>
      <c r="J990" s="170" t="s">
        <v>7</v>
      </c>
      <c r="K990" s="209" t="s">
        <v>90</v>
      </c>
      <c r="L990" s="170" t="s">
        <v>38</v>
      </c>
      <c r="M990" s="170">
        <v>208</v>
      </c>
      <c r="N990" s="170">
        <v>208</v>
      </c>
      <c r="O990" s="210">
        <f t="shared" ref="O990" si="106">(N990/M990)*100</f>
        <v>100</v>
      </c>
      <c r="P990" s="208"/>
      <c r="Q990" s="167"/>
      <c r="R990" s="352"/>
      <c r="S990" s="453"/>
    </row>
    <row r="991" spans="1:20" x14ac:dyDescent="0.35">
      <c r="A991" s="473"/>
      <c r="B991" s="459"/>
      <c r="C991" s="466" t="s">
        <v>8</v>
      </c>
      <c r="D991" s="209" t="s">
        <v>134</v>
      </c>
      <c r="E991" s="170" t="s">
        <v>25</v>
      </c>
      <c r="F991" s="170">
        <v>100</v>
      </c>
      <c r="G991" s="170">
        <v>100</v>
      </c>
      <c r="H991" s="210">
        <f t="shared" si="105"/>
        <v>100</v>
      </c>
      <c r="I991" s="170"/>
      <c r="J991" s="170"/>
      <c r="K991" s="211"/>
      <c r="L991" s="170"/>
      <c r="M991" s="212"/>
      <c r="N991" s="212"/>
      <c r="O991" s="210"/>
      <c r="P991" s="208"/>
      <c r="Q991" s="167"/>
      <c r="R991" s="352"/>
      <c r="S991" s="453"/>
    </row>
    <row r="992" spans="1:20" ht="42.75" customHeight="1" x14ac:dyDescent="0.35">
      <c r="A992" s="473"/>
      <c r="B992" s="459"/>
      <c r="C992" s="466" t="s">
        <v>9</v>
      </c>
      <c r="D992" s="209" t="s">
        <v>135</v>
      </c>
      <c r="E992" s="170" t="s">
        <v>492</v>
      </c>
      <c r="F992" s="170">
        <v>100</v>
      </c>
      <c r="G992" s="170">
        <v>100</v>
      </c>
      <c r="H992" s="210">
        <f t="shared" si="105"/>
        <v>100</v>
      </c>
      <c r="I992" s="170"/>
      <c r="J992" s="213"/>
      <c r="K992" s="209"/>
      <c r="L992" s="170"/>
      <c r="M992" s="214"/>
      <c r="N992" s="214"/>
      <c r="O992" s="210"/>
      <c r="P992" s="208"/>
      <c r="Q992" s="167"/>
      <c r="R992" s="352"/>
      <c r="S992" s="453"/>
    </row>
    <row r="993" spans="1:20" ht="61.5" customHeight="1" x14ac:dyDescent="0.35">
      <c r="A993" s="473"/>
      <c r="B993" s="459"/>
      <c r="C993" s="466" t="s">
        <v>10</v>
      </c>
      <c r="D993" s="209" t="s">
        <v>493</v>
      </c>
      <c r="E993" s="170" t="s">
        <v>25</v>
      </c>
      <c r="F993" s="170">
        <v>90</v>
      </c>
      <c r="G993" s="170">
        <v>100</v>
      </c>
      <c r="H993" s="210">
        <v>100</v>
      </c>
      <c r="I993" s="170"/>
      <c r="J993" s="213"/>
      <c r="K993" s="209"/>
      <c r="L993" s="170"/>
      <c r="M993" s="214"/>
      <c r="N993" s="214"/>
      <c r="O993" s="210"/>
      <c r="P993" s="208"/>
      <c r="Q993" s="167"/>
      <c r="R993" s="352"/>
      <c r="S993" s="453"/>
    </row>
    <row r="994" spans="1:20" ht="126" customHeight="1" x14ac:dyDescent="0.35">
      <c r="A994" s="473"/>
      <c r="B994" s="459"/>
      <c r="C994" s="466" t="s">
        <v>35</v>
      </c>
      <c r="D994" s="209" t="s">
        <v>136</v>
      </c>
      <c r="E994" s="170" t="s">
        <v>25</v>
      </c>
      <c r="F994" s="170">
        <v>100</v>
      </c>
      <c r="G994" s="170">
        <v>100</v>
      </c>
      <c r="H994" s="210">
        <f t="shared" si="105"/>
        <v>100</v>
      </c>
      <c r="I994" s="170"/>
      <c r="J994" s="213"/>
      <c r="K994" s="209"/>
      <c r="L994" s="170"/>
      <c r="M994" s="214"/>
      <c r="N994" s="214"/>
      <c r="O994" s="210"/>
      <c r="P994" s="208"/>
      <c r="Q994" s="167"/>
      <c r="R994" s="352"/>
      <c r="S994" s="453"/>
    </row>
    <row r="995" spans="1:20" s="184" customFormat="1" ht="40.5" customHeight="1" x14ac:dyDescent="0.35">
      <c r="A995" s="473"/>
      <c r="B995" s="459"/>
      <c r="C995" s="464"/>
      <c r="D995" s="178" t="s">
        <v>6</v>
      </c>
      <c r="E995" s="177"/>
      <c r="F995" s="179"/>
      <c r="G995" s="179"/>
      <c r="H995" s="180"/>
      <c r="I995" s="180">
        <f>(H990+H991+H992+H993+H994)/5</f>
        <v>100</v>
      </c>
      <c r="J995" s="181"/>
      <c r="K995" s="178" t="s">
        <v>6</v>
      </c>
      <c r="L995" s="179"/>
      <c r="M995" s="182"/>
      <c r="N995" s="182"/>
      <c r="O995" s="180"/>
      <c r="P995" s="180">
        <f>O990</f>
        <v>100</v>
      </c>
      <c r="Q995" s="180">
        <f>(I995+P995)/2</f>
        <v>100</v>
      </c>
      <c r="R995" s="345" t="s">
        <v>31</v>
      </c>
      <c r="S995" s="453"/>
      <c r="T995" s="156"/>
    </row>
    <row r="996" spans="1:20" ht="65.25" customHeight="1" x14ac:dyDescent="0.35">
      <c r="A996" s="473"/>
      <c r="B996" s="459"/>
      <c r="C996" s="465" t="s">
        <v>13</v>
      </c>
      <c r="D996" s="207" t="s">
        <v>137</v>
      </c>
      <c r="E996" s="170"/>
      <c r="F996" s="170"/>
      <c r="G996" s="170"/>
      <c r="H996" s="167"/>
      <c r="I996" s="167"/>
      <c r="J996" s="174" t="s">
        <v>13</v>
      </c>
      <c r="K996" s="207" t="s">
        <v>137</v>
      </c>
      <c r="L996" s="170"/>
      <c r="M996" s="214"/>
      <c r="N996" s="214"/>
      <c r="O996" s="167"/>
      <c r="P996" s="208"/>
      <c r="Q996" s="167"/>
      <c r="R996" s="353"/>
      <c r="S996" s="453"/>
    </row>
    <row r="997" spans="1:20" ht="65.25" customHeight="1" x14ac:dyDescent="0.35">
      <c r="A997" s="473"/>
      <c r="B997" s="459"/>
      <c r="C997" s="466" t="s">
        <v>14</v>
      </c>
      <c r="D997" s="209" t="s">
        <v>138</v>
      </c>
      <c r="E997" s="170" t="s">
        <v>25</v>
      </c>
      <c r="F997" s="170">
        <v>100</v>
      </c>
      <c r="G997" s="170">
        <v>100</v>
      </c>
      <c r="H997" s="210">
        <f t="shared" si="105"/>
        <v>100</v>
      </c>
      <c r="I997" s="170"/>
      <c r="J997" s="213" t="s">
        <v>14</v>
      </c>
      <c r="K997" s="209" t="s">
        <v>90</v>
      </c>
      <c r="L997" s="170" t="s">
        <v>38</v>
      </c>
      <c r="M997" s="170">
        <v>231</v>
      </c>
      <c r="N997" s="170">
        <v>230</v>
      </c>
      <c r="O997" s="210">
        <f t="shared" ref="O997" si="107">(N997/M997)*100</f>
        <v>99.567099567099575</v>
      </c>
      <c r="P997" s="170"/>
      <c r="Q997" s="167"/>
      <c r="R997" s="352"/>
      <c r="S997" s="453"/>
    </row>
    <row r="998" spans="1:20" x14ac:dyDescent="0.35">
      <c r="A998" s="473"/>
      <c r="B998" s="459"/>
      <c r="C998" s="466" t="s">
        <v>15</v>
      </c>
      <c r="D998" s="209" t="s">
        <v>139</v>
      </c>
      <c r="E998" s="170" t="s">
        <v>25</v>
      </c>
      <c r="F998" s="170">
        <v>100</v>
      </c>
      <c r="G998" s="170">
        <v>100</v>
      </c>
      <c r="H998" s="210">
        <f t="shared" si="105"/>
        <v>100</v>
      </c>
      <c r="I998" s="170"/>
      <c r="J998" s="213"/>
      <c r="K998" s="209"/>
      <c r="L998" s="170"/>
      <c r="M998" s="214"/>
      <c r="N998" s="214"/>
      <c r="O998" s="210"/>
      <c r="P998" s="208"/>
      <c r="Q998" s="167"/>
      <c r="R998" s="352"/>
      <c r="S998" s="453"/>
    </row>
    <row r="999" spans="1:20" ht="43.5" customHeight="1" x14ac:dyDescent="0.35">
      <c r="A999" s="473"/>
      <c r="B999" s="459"/>
      <c r="C999" s="466" t="s">
        <v>39</v>
      </c>
      <c r="D999" s="209" t="s">
        <v>135</v>
      </c>
      <c r="E999" s="170" t="s">
        <v>492</v>
      </c>
      <c r="F999" s="170">
        <v>100</v>
      </c>
      <c r="G999" s="170">
        <v>100</v>
      </c>
      <c r="H999" s="210">
        <f t="shared" si="105"/>
        <v>100</v>
      </c>
      <c r="I999" s="170"/>
      <c r="J999" s="213"/>
      <c r="K999" s="209"/>
      <c r="L999" s="170"/>
      <c r="M999" s="214"/>
      <c r="N999" s="214"/>
      <c r="O999" s="210"/>
      <c r="P999" s="208"/>
      <c r="Q999" s="167"/>
      <c r="R999" s="352"/>
      <c r="S999" s="453"/>
    </row>
    <row r="1000" spans="1:20" ht="57.75" customHeight="1" x14ac:dyDescent="0.35">
      <c r="A1000" s="473"/>
      <c r="B1000" s="459"/>
      <c r="C1000" s="466" t="s">
        <v>45</v>
      </c>
      <c r="D1000" s="209" t="s">
        <v>493</v>
      </c>
      <c r="E1000" s="170" t="s">
        <v>25</v>
      </c>
      <c r="F1000" s="170">
        <v>90</v>
      </c>
      <c r="G1000" s="170">
        <v>100</v>
      </c>
      <c r="H1000" s="210">
        <v>100</v>
      </c>
      <c r="I1000" s="170"/>
      <c r="J1000" s="213"/>
      <c r="K1000" s="209"/>
      <c r="L1000" s="170"/>
      <c r="M1000" s="214"/>
      <c r="N1000" s="214"/>
      <c r="O1000" s="210"/>
      <c r="P1000" s="208"/>
      <c r="Q1000" s="167"/>
      <c r="R1000" s="352"/>
      <c r="S1000" s="453"/>
    </row>
    <row r="1001" spans="1:20" ht="129.75" customHeight="1" x14ac:dyDescent="0.35">
      <c r="A1001" s="473"/>
      <c r="B1001" s="459"/>
      <c r="C1001" s="466" t="s">
        <v>66</v>
      </c>
      <c r="D1001" s="209" t="s">
        <v>136</v>
      </c>
      <c r="E1001" s="170" t="s">
        <v>25</v>
      </c>
      <c r="F1001" s="170">
        <v>100</v>
      </c>
      <c r="G1001" s="170">
        <v>100</v>
      </c>
      <c r="H1001" s="210">
        <f t="shared" si="105"/>
        <v>100</v>
      </c>
      <c r="I1001" s="170"/>
      <c r="J1001" s="213"/>
      <c r="K1001" s="209"/>
      <c r="L1001" s="170"/>
      <c r="M1001" s="214"/>
      <c r="N1001" s="214"/>
      <c r="O1001" s="210"/>
      <c r="P1001" s="208"/>
      <c r="Q1001" s="167"/>
      <c r="R1001" s="352"/>
      <c r="S1001" s="453"/>
    </row>
    <row r="1002" spans="1:20" s="184" customFormat="1" ht="40.5" customHeight="1" x14ac:dyDescent="0.35">
      <c r="A1002" s="473"/>
      <c r="B1002" s="459"/>
      <c r="C1002" s="464"/>
      <c r="D1002" s="178" t="s">
        <v>6</v>
      </c>
      <c r="E1002" s="177"/>
      <c r="F1002" s="179"/>
      <c r="G1002" s="179"/>
      <c r="H1002" s="180"/>
      <c r="I1002" s="180">
        <f>(H997+H998+H999+H1000+H1001)/5</f>
        <v>100</v>
      </c>
      <c r="J1002" s="181"/>
      <c r="K1002" s="178" t="s">
        <v>6</v>
      </c>
      <c r="L1002" s="179"/>
      <c r="M1002" s="182"/>
      <c r="N1002" s="182"/>
      <c r="O1002" s="180"/>
      <c r="P1002" s="180">
        <f>O997</f>
        <v>99.567099567099575</v>
      </c>
      <c r="Q1002" s="180">
        <f>(I1002+P1002)/2</f>
        <v>99.783549783549788</v>
      </c>
      <c r="R1002" s="345" t="s">
        <v>459</v>
      </c>
      <c r="S1002" s="453"/>
      <c r="T1002" s="156"/>
    </row>
    <row r="1003" spans="1:20" ht="66" customHeight="1" x14ac:dyDescent="0.35">
      <c r="A1003" s="473"/>
      <c r="B1003" s="459"/>
      <c r="C1003" s="465" t="s">
        <v>28</v>
      </c>
      <c r="D1003" s="207" t="s">
        <v>140</v>
      </c>
      <c r="E1003" s="170"/>
      <c r="F1003" s="170"/>
      <c r="G1003" s="170"/>
      <c r="H1003" s="167"/>
      <c r="I1003" s="167"/>
      <c r="J1003" s="174" t="s">
        <v>28</v>
      </c>
      <c r="K1003" s="207" t="str">
        <f>D1003</f>
        <v>Реализация основных общеобразовательных программ среднего общего образования</v>
      </c>
      <c r="L1003" s="170"/>
      <c r="M1003" s="214"/>
      <c r="N1003" s="214"/>
      <c r="O1003" s="167"/>
      <c r="P1003" s="208"/>
      <c r="Q1003" s="167"/>
      <c r="R1003" s="353"/>
      <c r="S1003" s="453"/>
    </row>
    <row r="1004" spans="1:20" ht="66" customHeight="1" x14ac:dyDescent="0.35">
      <c r="A1004" s="473"/>
      <c r="B1004" s="459"/>
      <c r="C1004" s="466" t="s">
        <v>29</v>
      </c>
      <c r="D1004" s="209" t="s">
        <v>141</v>
      </c>
      <c r="E1004" s="170" t="s">
        <v>25</v>
      </c>
      <c r="F1004" s="170">
        <v>100</v>
      </c>
      <c r="G1004" s="170">
        <v>100</v>
      </c>
      <c r="H1004" s="210">
        <f t="shared" si="105"/>
        <v>100</v>
      </c>
      <c r="I1004" s="170"/>
      <c r="J1004" s="213" t="s">
        <v>29</v>
      </c>
      <c r="K1004" s="209" t="s">
        <v>90</v>
      </c>
      <c r="L1004" s="170" t="s">
        <v>38</v>
      </c>
      <c r="M1004" s="170">
        <v>34</v>
      </c>
      <c r="N1004" s="170">
        <v>34</v>
      </c>
      <c r="O1004" s="210">
        <f t="shared" ref="O1004" si="108">(N1004/M1004)*100</f>
        <v>100</v>
      </c>
      <c r="P1004" s="170"/>
      <c r="Q1004" s="167"/>
      <c r="R1004" s="352"/>
      <c r="S1004" s="453"/>
    </row>
    <row r="1005" spans="1:20" x14ac:dyDescent="0.35">
      <c r="A1005" s="473"/>
      <c r="B1005" s="459"/>
      <c r="C1005" s="466" t="s">
        <v>30</v>
      </c>
      <c r="D1005" s="209" t="s">
        <v>142</v>
      </c>
      <c r="E1005" s="170" t="s">
        <v>25</v>
      </c>
      <c r="F1005" s="170">
        <v>100</v>
      </c>
      <c r="G1005" s="170">
        <v>100</v>
      </c>
      <c r="H1005" s="210">
        <f t="shared" si="105"/>
        <v>100</v>
      </c>
      <c r="I1005" s="170"/>
      <c r="J1005" s="213"/>
      <c r="K1005" s="209"/>
      <c r="L1005" s="170"/>
      <c r="M1005" s="214"/>
      <c r="N1005" s="214"/>
      <c r="O1005" s="210"/>
      <c r="P1005" s="208"/>
      <c r="Q1005" s="167"/>
      <c r="R1005" s="352"/>
      <c r="S1005" s="453"/>
    </row>
    <row r="1006" spans="1:20" ht="47.25" customHeight="1" x14ac:dyDescent="0.35">
      <c r="A1006" s="473"/>
      <c r="B1006" s="459"/>
      <c r="C1006" s="466" t="s">
        <v>52</v>
      </c>
      <c r="D1006" s="209" t="s">
        <v>135</v>
      </c>
      <c r="E1006" s="170" t="s">
        <v>492</v>
      </c>
      <c r="F1006" s="170">
        <v>100</v>
      </c>
      <c r="G1006" s="170">
        <v>100</v>
      </c>
      <c r="H1006" s="210">
        <f t="shared" si="105"/>
        <v>100</v>
      </c>
      <c r="I1006" s="170"/>
      <c r="J1006" s="213"/>
      <c r="K1006" s="209"/>
      <c r="L1006" s="170"/>
      <c r="M1006" s="214"/>
      <c r="N1006" s="214"/>
      <c r="O1006" s="210"/>
      <c r="P1006" s="208"/>
      <c r="Q1006" s="167"/>
      <c r="R1006" s="352"/>
      <c r="S1006" s="453"/>
    </row>
    <row r="1007" spans="1:20" ht="60" customHeight="1" x14ac:dyDescent="0.35">
      <c r="A1007" s="473"/>
      <c r="B1007" s="459"/>
      <c r="C1007" s="466" t="s">
        <v>53</v>
      </c>
      <c r="D1007" s="209" t="s">
        <v>493</v>
      </c>
      <c r="E1007" s="170" t="s">
        <v>25</v>
      </c>
      <c r="F1007" s="170">
        <v>90</v>
      </c>
      <c r="G1007" s="170">
        <v>100</v>
      </c>
      <c r="H1007" s="210">
        <v>100</v>
      </c>
      <c r="I1007" s="170"/>
      <c r="J1007" s="213"/>
      <c r="K1007" s="209"/>
      <c r="L1007" s="170"/>
      <c r="M1007" s="214"/>
      <c r="N1007" s="214"/>
      <c r="O1007" s="210"/>
      <c r="P1007" s="208"/>
      <c r="Q1007" s="167"/>
      <c r="R1007" s="352"/>
      <c r="S1007" s="453"/>
    </row>
    <row r="1008" spans="1:20" ht="126" customHeight="1" x14ac:dyDescent="0.35">
      <c r="A1008" s="473"/>
      <c r="B1008" s="459"/>
      <c r="C1008" s="466" t="s">
        <v>143</v>
      </c>
      <c r="D1008" s="209" t="s">
        <v>136</v>
      </c>
      <c r="E1008" s="170" t="s">
        <v>25</v>
      </c>
      <c r="F1008" s="170">
        <v>100</v>
      </c>
      <c r="G1008" s="170">
        <v>100</v>
      </c>
      <c r="H1008" s="210">
        <f t="shared" si="105"/>
        <v>100</v>
      </c>
      <c r="I1008" s="170"/>
      <c r="J1008" s="213"/>
      <c r="K1008" s="209"/>
      <c r="L1008" s="170"/>
      <c r="M1008" s="214"/>
      <c r="N1008" s="214"/>
      <c r="O1008" s="210"/>
      <c r="P1008" s="208"/>
      <c r="Q1008" s="167"/>
      <c r="R1008" s="352"/>
      <c r="S1008" s="453"/>
    </row>
    <row r="1009" spans="1:20" s="184" customFormat="1" ht="40.5" customHeight="1" x14ac:dyDescent="0.35">
      <c r="A1009" s="473"/>
      <c r="B1009" s="459"/>
      <c r="C1009" s="464"/>
      <c r="D1009" s="178" t="s">
        <v>6</v>
      </c>
      <c r="E1009" s="177"/>
      <c r="F1009" s="179"/>
      <c r="G1009" s="179"/>
      <c r="H1009" s="180"/>
      <c r="I1009" s="180">
        <f>(H1004+H1005+H1006+H1007+H1008)/5</f>
        <v>100</v>
      </c>
      <c r="J1009" s="181"/>
      <c r="K1009" s="178" t="s">
        <v>6</v>
      </c>
      <c r="L1009" s="179"/>
      <c r="M1009" s="182"/>
      <c r="N1009" s="182"/>
      <c r="O1009" s="180"/>
      <c r="P1009" s="180">
        <f>O1004</f>
        <v>100</v>
      </c>
      <c r="Q1009" s="180">
        <f>(I1009+P1009)/2</f>
        <v>100</v>
      </c>
      <c r="R1009" s="345" t="s">
        <v>31</v>
      </c>
      <c r="S1009" s="453"/>
      <c r="T1009" s="156"/>
    </row>
    <row r="1010" spans="1:20" x14ac:dyDescent="0.35">
      <c r="A1010" s="473"/>
      <c r="B1010" s="459"/>
      <c r="C1010" s="465" t="s">
        <v>42</v>
      </c>
      <c r="D1010" s="207" t="s">
        <v>91</v>
      </c>
      <c r="E1010" s="170"/>
      <c r="F1010" s="170"/>
      <c r="G1010" s="170"/>
      <c r="H1010" s="167"/>
      <c r="I1010" s="167"/>
      <c r="J1010" s="174" t="s">
        <v>42</v>
      </c>
      <c r="K1010" s="207" t="s">
        <v>91</v>
      </c>
      <c r="L1010" s="170"/>
      <c r="M1010" s="214"/>
      <c r="N1010" s="214"/>
      <c r="O1010" s="167"/>
      <c r="P1010" s="208"/>
      <c r="Q1010" s="167"/>
      <c r="R1010" s="353"/>
      <c r="S1010" s="453"/>
    </row>
    <row r="1011" spans="1:20" ht="45.75" customHeight="1" x14ac:dyDescent="0.35">
      <c r="A1011" s="473"/>
      <c r="B1011" s="459"/>
      <c r="C1011" s="466" t="s">
        <v>43</v>
      </c>
      <c r="D1011" s="209" t="s">
        <v>144</v>
      </c>
      <c r="E1011" s="170" t="s">
        <v>25</v>
      </c>
      <c r="F1011" s="170">
        <v>100</v>
      </c>
      <c r="G1011" s="170">
        <v>100</v>
      </c>
      <c r="H1011" s="210">
        <f t="shared" si="105"/>
        <v>100</v>
      </c>
      <c r="I1011" s="170"/>
      <c r="J1011" s="213" t="s">
        <v>43</v>
      </c>
      <c r="K1011" s="209" t="s">
        <v>90</v>
      </c>
      <c r="L1011" s="170" t="s">
        <v>38</v>
      </c>
      <c r="M1011" s="170">
        <v>46</v>
      </c>
      <c r="N1011" s="170">
        <v>46</v>
      </c>
      <c r="O1011" s="210">
        <f t="shared" ref="O1011" si="109">(N1011/M1011)*100</f>
        <v>100</v>
      </c>
      <c r="P1011" s="208"/>
      <c r="Q1011" s="167"/>
      <c r="R1011" s="352"/>
      <c r="S1011" s="453"/>
    </row>
    <row r="1012" spans="1:20" ht="78.75" customHeight="1" x14ac:dyDescent="0.35">
      <c r="A1012" s="473"/>
      <c r="B1012" s="459"/>
      <c r="C1012" s="466" t="s">
        <v>145</v>
      </c>
      <c r="D1012" s="209" t="s">
        <v>146</v>
      </c>
      <c r="E1012" s="170" t="s">
        <v>25</v>
      </c>
      <c r="F1012" s="170">
        <v>90</v>
      </c>
      <c r="G1012" s="170">
        <v>90</v>
      </c>
      <c r="H1012" s="210">
        <f t="shared" si="105"/>
        <v>100</v>
      </c>
      <c r="I1012" s="170"/>
      <c r="J1012" s="213"/>
      <c r="K1012" s="209"/>
      <c r="L1012" s="170"/>
      <c r="M1012" s="214"/>
      <c r="N1012" s="214"/>
      <c r="O1012" s="210"/>
      <c r="P1012" s="208"/>
      <c r="Q1012" s="167"/>
      <c r="R1012" s="352"/>
      <c r="S1012" s="453"/>
    </row>
    <row r="1013" spans="1:20" s="184" customFormat="1" ht="40.5" customHeight="1" x14ac:dyDescent="0.35">
      <c r="A1013" s="473"/>
      <c r="B1013" s="459"/>
      <c r="C1013" s="464"/>
      <c r="D1013" s="178" t="s">
        <v>6</v>
      </c>
      <c r="E1013" s="177"/>
      <c r="F1013" s="179"/>
      <c r="G1013" s="179"/>
      <c r="H1013" s="180"/>
      <c r="I1013" s="180">
        <f>(H1011+H1012)/2</f>
        <v>100</v>
      </c>
      <c r="J1013" s="181"/>
      <c r="K1013" s="178" t="s">
        <v>6</v>
      </c>
      <c r="L1013" s="179"/>
      <c r="M1013" s="182"/>
      <c r="N1013" s="182"/>
      <c r="O1013" s="180"/>
      <c r="P1013" s="180">
        <f>O1011</f>
        <v>100</v>
      </c>
      <c r="Q1013" s="180">
        <f>(I1013+P1013)/2</f>
        <v>100</v>
      </c>
      <c r="R1013" s="345" t="s">
        <v>31</v>
      </c>
      <c r="S1013" s="453"/>
      <c r="T1013" s="156"/>
    </row>
    <row r="1014" spans="1:20" ht="64.5" customHeight="1" x14ac:dyDescent="0.35">
      <c r="A1014" s="473"/>
      <c r="B1014" s="459"/>
      <c r="C1014" s="465" t="s">
        <v>172</v>
      </c>
      <c r="D1014" s="207" t="s">
        <v>228</v>
      </c>
      <c r="E1014" s="170"/>
      <c r="F1014" s="170"/>
      <c r="G1014" s="170"/>
      <c r="H1014" s="167"/>
      <c r="I1014" s="167"/>
      <c r="J1014" s="174" t="s">
        <v>172</v>
      </c>
      <c r="K1014" s="207" t="str">
        <f>D1014</f>
        <v>Реализация дополнительных общеразвивающих программ</v>
      </c>
      <c r="L1014" s="170"/>
      <c r="M1014" s="214"/>
      <c r="N1014" s="214"/>
      <c r="O1014" s="167"/>
      <c r="P1014" s="188"/>
      <c r="Q1014" s="163"/>
      <c r="R1014" s="353"/>
      <c r="S1014" s="453"/>
    </row>
    <row r="1015" spans="1:20" ht="86.25" customHeight="1" x14ac:dyDescent="0.35">
      <c r="A1015" s="473"/>
      <c r="B1015" s="459"/>
      <c r="C1015" s="462" t="s">
        <v>173</v>
      </c>
      <c r="D1015" s="158" t="s">
        <v>146</v>
      </c>
      <c r="E1015" s="165" t="s">
        <v>25</v>
      </c>
      <c r="F1015" s="165">
        <v>90</v>
      </c>
      <c r="G1015" s="165">
        <v>90</v>
      </c>
      <c r="H1015" s="168">
        <f t="shared" si="105"/>
        <v>100</v>
      </c>
      <c r="I1015" s="165"/>
      <c r="J1015" s="162" t="s">
        <v>173</v>
      </c>
      <c r="K1015" s="169" t="s">
        <v>219</v>
      </c>
      <c r="L1015" s="165" t="s">
        <v>399</v>
      </c>
      <c r="M1015" s="165">
        <v>36720</v>
      </c>
      <c r="N1015" s="165">
        <v>36720</v>
      </c>
      <c r="O1015" s="210">
        <f t="shared" ref="O1015" si="110">(N1015/M1015)*100</f>
        <v>100</v>
      </c>
      <c r="P1015" s="188"/>
      <c r="Q1015" s="167"/>
      <c r="R1015" s="352"/>
      <c r="S1015" s="453"/>
    </row>
    <row r="1016" spans="1:20" s="184" customFormat="1" ht="40.5" customHeight="1" x14ac:dyDescent="0.35">
      <c r="A1016" s="473"/>
      <c r="B1016" s="459"/>
      <c r="C1016" s="464"/>
      <c r="D1016" s="178" t="s">
        <v>6</v>
      </c>
      <c r="E1016" s="177"/>
      <c r="F1016" s="179"/>
      <c r="G1016" s="179"/>
      <c r="H1016" s="180"/>
      <c r="I1016" s="180">
        <f>H1015</f>
        <v>100</v>
      </c>
      <c r="J1016" s="181"/>
      <c r="K1016" s="178" t="s">
        <v>6</v>
      </c>
      <c r="L1016" s="179"/>
      <c r="M1016" s="182"/>
      <c r="N1016" s="182"/>
      <c r="O1016" s="180"/>
      <c r="P1016" s="180">
        <f>O1015</f>
        <v>100</v>
      </c>
      <c r="Q1016" s="180">
        <f>(I1016+P1016)/2</f>
        <v>100</v>
      </c>
      <c r="R1016" s="345" t="s">
        <v>31</v>
      </c>
      <c r="S1016" s="453"/>
      <c r="T1016" s="156"/>
    </row>
    <row r="1017" spans="1:20" ht="60" customHeight="1" x14ac:dyDescent="0.35">
      <c r="A1017" s="473">
        <v>60</v>
      </c>
      <c r="B1017" s="459" t="s">
        <v>168</v>
      </c>
      <c r="C1017" s="460" t="s">
        <v>12</v>
      </c>
      <c r="D1017" s="160" t="s">
        <v>132</v>
      </c>
      <c r="E1017" s="164"/>
      <c r="F1017" s="164"/>
      <c r="G1017" s="164"/>
      <c r="H1017" s="163"/>
      <c r="I1017" s="163"/>
      <c r="J1017" s="164" t="s">
        <v>12</v>
      </c>
      <c r="K1017" s="160" t="s">
        <v>132</v>
      </c>
      <c r="L1017" s="165"/>
      <c r="M1017" s="165"/>
      <c r="N1017" s="165"/>
      <c r="O1017" s="163"/>
      <c r="P1017" s="188"/>
      <c r="Q1017" s="167"/>
      <c r="R1017" s="353"/>
      <c r="S1017" s="453" t="s">
        <v>459</v>
      </c>
    </row>
    <row r="1018" spans="1:20" ht="72" customHeight="1" x14ac:dyDescent="0.35">
      <c r="A1018" s="473"/>
      <c r="B1018" s="459"/>
      <c r="C1018" s="462" t="s">
        <v>7</v>
      </c>
      <c r="D1018" s="158" t="s">
        <v>133</v>
      </c>
      <c r="E1018" s="165" t="s">
        <v>25</v>
      </c>
      <c r="F1018" s="165">
        <v>100</v>
      </c>
      <c r="G1018" s="165">
        <v>100</v>
      </c>
      <c r="H1018" s="168">
        <f t="shared" ref="H1018:H1040" si="111">(G1018/F1018)*100</f>
        <v>100</v>
      </c>
      <c r="I1018" s="165"/>
      <c r="J1018" s="165" t="s">
        <v>7</v>
      </c>
      <c r="K1018" s="169" t="s">
        <v>90</v>
      </c>
      <c r="L1018" s="165" t="s">
        <v>38</v>
      </c>
      <c r="M1018" s="165">
        <v>554</v>
      </c>
      <c r="N1018" s="165">
        <v>523</v>
      </c>
      <c r="O1018" s="168">
        <f t="shared" ref="O1018" si="112">(N1018/M1018)*100</f>
        <v>94.40433212996389</v>
      </c>
      <c r="P1018" s="188"/>
      <c r="Q1018" s="167"/>
      <c r="R1018" s="352"/>
      <c r="S1018" s="453"/>
    </row>
    <row r="1019" spans="1:20" x14ac:dyDescent="0.35">
      <c r="A1019" s="473"/>
      <c r="B1019" s="459"/>
      <c r="C1019" s="462" t="s">
        <v>8</v>
      </c>
      <c r="D1019" s="158" t="s">
        <v>134</v>
      </c>
      <c r="E1019" s="165" t="s">
        <v>25</v>
      </c>
      <c r="F1019" s="165">
        <v>100</v>
      </c>
      <c r="G1019" s="165">
        <v>100</v>
      </c>
      <c r="H1019" s="168">
        <f t="shared" si="111"/>
        <v>100</v>
      </c>
      <c r="I1019" s="165"/>
      <c r="J1019" s="165"/>
      <c r="K1019" s="189"/>
      <c r="L1019" s="165"/>
      <c r="M1019" s="171"/>
      <c r="N1019" s="171"/>
      <c r="O1019" s="168"/>
      <c r="P1019" s="188"/>
      <c r="Q1019" s="167"/>
      <c r="R1019" s="352"/>
      <c r="S1019" s="453"/>
    </row>
    <row r="1020" spans="1:20" ht="43.5" customHeight="1" x14ac:dyDescent="0.35">
      <c r="A1020" s="473"/>
      <c r="B1020" s="459"/>
      <c r="C1020" s="462" t="s">
        <v>9</v>
      </c>
      <c r="D1020" s="158" t="s">
        <v>135</v>
      </c>
      <c r="E1020" s="165" t="s">
        <v>492</v>
      </c>
      <c r="F1020" s="165">
        <v>100</v>
      </c>
      <c r="G1020" s="165">
        <v>100</v>
      </c>
      <c r="H1020" s="168">
        <f t="shared" si="111"/>
        <v>100</v>
      </c>
      <c r="I1020" s="165"/>
      <c r="J1020" s="172"/>
      <c r="K1020" s="169"/>
      <c r="L1020" s="165"/>
      <c r="M1020" s="173"/>
      <c r="N1020" s="173"/>
      <c r="O1020" s="168"/>
      <c r="P1020" s="188"/>
      <c r="Q1020" s="167"/>
      <c r="R1020" s="352"/>
      <c r="S1020" s="453"/>
    </row>
    <row r="1021" spans="1:20" ht="61.5" customHeight="1" x14ac:dyDescent="0.35">
      <c r="A1021" s="473"/>
      <c r="B1021" s="459"/>
      <c r="C1021" s="462" t="s">
        <v>10</v>
      </c>
      <c r="D1021" s="158" t="s">
        <v>493</v>
      </c>
      <c r="E1021" s="165" t="s">
        <v>25</v>
      </c>
      <c r="F1021" s="165">
        <v>90</v>
      </c>
      <c r="G1021" s="165">
        <v>90</v>
      </c>
      <c r="H1021" s="168">
        <f t="shared" si="111"/>
        <v>100</v>
      </c>
      <c r="I1021" s="165"/>
      <c r="J1021" s="172"/>
      <c r="K1021" s="169"/>
      <c r="L1021" s="165"/>
      <c r="M1021" s="173"/>
      <c r="N1021" s="173"/>
      <c r="O1021" s="168"/>
      <c r="P1021" s="188"/>
      <c r="Q1021" s="167"/>
      <c r="R1021" s="352"/>
      <c r="S1021" s="453"/>
    </row>
    <row r="1022" spans="1:20" ht="121.5" customHeight="1" x14ac:dyDescent="0.35">
      <c r="A1022" s="473"/>
      <c r="B1022" s="459"/>
      <c r="C1022" s="462" t="s">
        <v>35</v>
      </c>
      <c r="D1022" s="158" t="s">
        <v>136</v>
      </c>
      <c r="E1022" s="165" t="s">
        <v>25</v>
      </c>
      <c r="F1022" s="165">
        <v>100</v>
      </c>
      <c r="G1022" s="165">
        <v>100</v>
      </c>
      <c r="H1022" s="168">
        <f t="shared" si="111"/>
        <v>100</v>
      </c>
      <c r="I1022" s="165"/>
      <c r="J1022" s="172"/>
      <c r="K1022" s="169"/>
      <c r="L1022" s="165"/>
      <c r="M1022" s="173"/>
      <c r="N1022" s="173"/>
      <c r="O1022" s="168"/>
      <c r="P1022" s="188"/>
      <c r="Q1022" s="167"/>
      <c r="R1022" s="352"/>
      <c r="S1022" s="453"/>
    </row>
    <row r="1023" spans="1:20" s="184" customFormat="1" ht="40.5" customHeight="1" x14ac:dyDescent="0.35">
      <c r="A1023" s="473"/>
      <c r="B1023" s="459"/>
      <c r="C1023" s="464"/>
      <c r="D1023" s="178" t="s">
        <v>6</v>
      </c>
      <c r="E1023" s="177"/>
      <c r="F1023" s="179"/>
      <c r="G1023" s="179"/>
      <c r="H1023" s="180"/>
      <c r="I1023" s="180">
        <f>(H1018+H1019+H1020+H1021+H1022)/5</f>
        <v>100</v>
      </c>
      <c r="J1023" s="181"/>
      <c r="K1023" s="178" t="s">
        <v>6</v>
      </c>
      <c r="L1023" s="179"/>
      <c r="M1023" s="182"/>
      <c r="N1023" s="182"/>
      <c r="O1023" s="180"/>
      <c r="P1023" s="180">
        <f>O1018</f>
        <v>94.40433212996389</v>
      </c>
      <c r="Q1023" s="180">
        <f>(I1023+P1023)/2</f>
        <v>97.202166064981952</v>
      </c>
      <c r="R1023" s="345" t="s">
        <v>459</v>
      </c>
      <c r="S1023" s="453"/>
      <c r="T1023" s="156"/>
    </row>
    <row r="1024" spans="1:20" ht="81.75" customHeight="1" x14ac:dyDescent="0.35">
      <c r="A1024" s="473"/>
      <c r="B1024" s="459"/>
      <c r="C1024" s="460" t="s">
        <v>13</v>
      </c>
      <c r="D1024" s="160" t="s">
        <v>137</v>
      </c>
      <c r="E1024" s="165"/>
      <c r="F1024" s="165"/>
      <c r="G1024" s="165"/>
      <c r="H1024" s="163"/>
      <c r="I1024" s="163"/>
      <c r="J1024" s="266" t="s">
        <v>13</v>
      </c>
      <c r="K1024" s="160" t="s">
        <v>137</v>
      </c>
      <c r="L1024" s="165"/>
      <c r="M1024" s="173"/>
      <c r="N1024" s="173"/>
      <c r="O1024" s="163"/>
      <c r="P1024" s="188"/>
      <c r="Q1024" s="167"/>
      <c r="R1024" s="353"/>
      <c r="S1024" s="453"/>
    </row>
    <row r="1025" spans="1:20" ht="73.5" customHeight="1" x14ac:dyDescent="0.35">
      <c r="A1025" s="473"/>
      <c r="B1025" s="459"/>
      <c r="C1025" s="462" t="s">
        <v>14</v>
      </c>
      <c r="D1025" s="158" t="s">
        <v>138</v>
      </c>
      <c r="E1025" s="165" t="s">
        <v>25</v>
      </c>
      <c r="F1025" s="165">
        <v>100</v>
      </c>
      <c r="G1025" s="165">
        <v>100</v>
      </c>
      <c r="H1025" s="168">
        <f t="shared" si="111"/>
        <v>100</v>
      </c>
      <c r="I1025" s="165"/>
      <c r="J1025" s="172" t="s">
        <v>14</v>
      </c>
      <c r="K1025" s="169" t="s">
        <v>90</v>
      </c>
      <c r="L1025" s="165" t="s">
        <v>38</v>
      </c>
      <c r="M1025" s="165">
        <v>513</v>
      </c>
      <c r="N1025" s="165">
        <v>511</v>
      </c>
      <c r="O1025" s="168">
        <f t="shared" ref="O1025" si="113">(N1025/M1025)*100</f>
        <v>99.610136452241719</v>
      </c>
      <c r="P1025" s="162"/>
      <c r="Q1025" s="167"/>
      <c r="R1025" s="352"/>
      <c r="S1025" s="453"/>
    </row>
    <row r="1026" spans="1:20" x14ac:dyDescent="0.35">
      <c r="A1026" s="473"/>
      <c r="B1026" s="459"/>
      <c r="C1026" s="462" t="s">
        <v>15</v>
      </c>
      <c r="D1026" s="158" t="s">
        <v>139</v>
      </c>
      <c r="E1026" s="165" t="s">
        <v>25</v>
      </c>
      <c r="F1026" s="165">
        <v>100</v>
      </c>
      <c r="G1026" s="165">
        <v>100</v>
      </c>
      <c r="H1026" s="168">
        <f t="shared" si="111"/>
        <v>100</v>
      </c>
      <c r="I1026" s="165"/>
      <c r="J1026" s="172"/>
      <c r="K1026" s="169"/>
      <c r="L1026" s="165"/>
      <c r="M1026" s="173"/>
      <c r="N1026" s="173"/>
      <c r="O1026" s="168"/>
      <c r="P1026" s="188"/>
      <c r="Q1026" s="167"/>
      <c r="R1026" s="352"/>
      <c r="S1026" s="453"/>
    </row>
    <row r="1027" spans="1:20" ht="46.5" x14ac:dyDescent="0.35">
      <c r="A1027" s="473"/>
      <c r="B1027" s="459"/>
      <c r="C1027" s="462" t="s">
        <v>39</v>
      </c>
      <c r="D1027" s="158" t="s">
        <v>135</v>
      </c>
      <c r="E1027" s="165" t="s">
        <v>492</v>
      </c>
      <c r="F1027" s="165">
        <v>100</v>
      </c>
      <c r="G1027" s="165">
        <v>100</v>
      </c>
      <c r="H1027" s="168">
        <f t="shared" si="111"/>
        <v>100</v>
      </c>
      <c r="I1027" s="165"/>
      <c r="J1027" s="172"/>
      <c r="K1027" s="169"/>
      <c r="L1027" s="165"/>
      <c r="M1027" s="173"/>
      <c r="N1027" s="173"/>
      <c r="O1027" s="168"/>
      <c r="P1027" s="188"/>
      <c r="Q1027" s="167"/>
      <c r="R1027" s="352"/>
      <c r="S1027" s="453"/>
    </row>
    <row r="1028" spans="1:20" ht="55.5" customHeight="1" x14ac:dyDescent="0.35">
      <c r="A1028" s="473"/>
      <c r="B1028" s="459"/>
      <c r="C1028" s="462" t="s">
        <v>45</v>
      </c>
      <c r="D1028" s="158" t="s">
        <v>493</v>
      </c>
      <c r="E1028" s="165" t="s">
        <v>25</v>
      </c>
      <c r="F1028" s="165">
        <v>90</v>
      </c>
      <c r="G1028" s="165">
        <v>90</v>
      </c>
      <c r="H1028" s="168">
        <f t="shared" si="111"/>
        <v>100</v>
      </c>
      <c r="I1028" s="165"/>
      <c r="J1028" s="172"/>
      <c r="K1028" s="169"/>
      <c r="L1028" s="165"/>
      <c r="M1028" s="173"/>
      <c r="N1028" s="173"/>
      <c r="O1028" s="168"/>
      <c r="P1028" s="188"/>
      <c r="Q1028" s="167"/>
      <c r="R1028" s="352"/>
      <c r="S1028" s="453"/>
    </row>
    <row r="1029" spans="1:20" ht="120.75" customHeight="1" x14ac:dyDescent="0.35">
      <c r="A1029" s="473"/>
      <c r="B1029" s="459"/>
      <c r="C1029" s="462" t="s">
        <v>66</v>
      </c>
      <c r="D1029" s="158" t="s">
        <v>136</v>
      </c>
      <c r="E1029" s="165" t="s">
        <v>25</v>
      </c>
      <c r="F1029" s="165">
        <v>100</v>
      </c>
      <c r="G1029" s="165">
        <v>100</v>
      </c>
      <c r="H1029" s="168">
        <f t="shared" si="111"/>
        <v>100</v>
      </c>
      <c r="I1029" s="165"/>
      <c r="J1029" s="172"/>
      <c r="K1029" s="169"/>
      <c r="L1029" s="165"/>
      <c r="M1029" s="173"/>
      <c r="N1029" s="173"/>
      <c r="O1029" s="168"/>
      <c r="P1029" s="188"/>
      <c r="Q1029" s="167"/>
      <c r="R1029" s="352"/>
      <c r="S1029" s="453"/>
    </row>
    <row r="1030" spans="1:20" s="184" customFormat="1" ht="40.5" customHeight="1" x14ac:dyDescent="0.35">
      <c r="A1030" s="473"/>
      <c r="B1030" s="459"/>
      <c r="C1030" s="464"/>
      <c r="D1030" s="178" t="s">
        <v>6</v>
      </c>
      <c r="E1030" s="177"/>
      <c r="F1030" s="179"/>
      <c r="G1030" s="179"/>
      <c r="H1030" s="180"/>
      <c r="I1030" s="180">
        <f>(H1025+H1026+H1027+H1028+H1029)/5</f>
        <v>100</v>
      </c>
      <c r="J1030" s="181"/>
      <c r="K1030" s="178" t="s">
        <v>6</v>
      </c>
      <c r="L1030" s="179"/>
      <c r="M1030" s="182"/>
      <c r="N1030" s="182"/>
      <c r="O1030" s="180"/>
      <c r="P1030" s="180">
        <f>O1025</f>
        <v>99.610136452241719</v>
      </c>
      <c r="Q1030" s="180">
        <f>(I1030+P1030)/2</f>
        <v>99.805068226120852</v>
      </c>
      <c r="R1030" s="345" t="s">
        <v>459</v>
      </c>
      <c r="S1030" s="453"/>
      <c r="T1030" s="156"/>
    </row>
    <row r="1031" spans="1:20" ht="79.5" customHeight="1" x14ac:dyDescent="0.35">
      <c r="A1031" s="473"/>
      <c r="B1031" s="459"/>
      <c r="C1031" s="460" t="s">
        <v>28</v>
      </c>
      <c r="D1031" s="160" t="s">
        <v>140</v>
      </c>
      <c r="E1031" s="165"/>
      <c r="F1031" s="165"/>
      <c r="G1031" s="165"/>
      <c r="H1031" s="163"/>
      <c r="I1031" s="163"/>
      <c r="J1031" s="266" t="s">
        <v>28</v>
      </c>
      <c r="K1031" s="160" t="str">
        <f>D1031</f>
        <v>Реализация основных общеобразовательных программ среднего общего образования</v>
      </c>
      <c r="L1031" s="165"/>
      <c r="M1031" s="173"/>
      <c r="N1031" s="173"/>
      <c r="O1031" s="163"/>
      <c r="P1031" s="188"/>
      <c r="Q1031" s="167"/>
      <c r="R1031" s="353"/>
      <c r="S1031" s="453"/>
    </row>
    <row r="1032" spans="1:20" ht="72.75" customHeight="1" x14ac:dyDescent="0.35">
      <c r="A1032" s="473"/>
      <c r="B1032" s="459"/>
      <c r="C1032" s="462" t="s">
        <v>29</v>
      </c>
      <c r="D1032" s="158" t="s">
        <v>141</v>
      </c>
      <c r="E1032" s="165" t="s">
        <v>25</v>
      </c>
      <c r="F1032" s="165">
        <v>100</v>
      </c>
      <c r="G1032" s="165">
        <v>100</v>
      </c>
      <c r="H1032" s="168">
        <f t="shared" si="111"/>
        <v>100</v>
      </c>
      <c r="I1032" s="165"/>
      <c r="J1032" s="172" t="s">
        <v>29</v>
      </c>
      <c r="K1032" s="169" t="s">
        <v>90</v>
      </c>
      <c r="L1032" s="165" t="s">
        <v>38</v>
      </c>
      <c r="M1032" s="165">
        <v>106</v>
      </c>
      <c r="N1032" s="165">
        <v>103</v>
      </c>
      <c r="O1032" s="168">
        <f t="shared" ref="O1032" si="114">(N1032/M1032)*100</f>
        <v>97.169811320754718</v>
      </c>
      <c r="P1032" s="162"/>
      <c r="Q1032" s="167"/>
      <c r="R1032" s="352"/>
      <c r="S1032" s="453"/>
    </row>
    <row r="1033" spans="1:20" x14ac:dyDescent="0.35">
      <c r="A1033" s="473"/>
      <c r="B1033" s="459"/>
      <c r="C1033" s="462" t="s">
        <v>30</v>
      </c>
      <c r="D1033" s="158" t="s">
        <v>142</v>
      </c>
      <c r="E1033" s="165" t="s">
        <v>25</v>
      </c>
      <c r="F1033" s="165">
        <v>100</v>
      </c>
      <c r="G1033" s="165">
        <v>100</v>
      </c>
      <c r="H1033" s="168">
        <f t="shared" si="111"/>
        <v>100</v>
      </c>
      <c r="I1033" s="165"/>
      <c r="J1033" s="172"/>
      <c r="K1033" s="169"/>
      <c r="L1033" s="165"/>
      <c r="M1033" s="173"/>
      <c r="N1033" s="173"/>
      <c r="O1033" s="168"/>
      <c r="P1033" s="188"/>
      <c r="Q1033" s="167"/>
      <c r="R1033" s="352"/>
      <c r="S1033" s="453"/>
    </row>
    <row r="1034" spans="1:20" ht="41.25" customHeight="1" x14ac:dyDescent="0.35">
      <c r="A1034" s="473"/>
      <c r="B1034" s="459"/>
      <c r="C1034" s="462" t="s">
        <v>52</v>
      </c>
      <c r="D1034" s="158" t="s">
        <v>135</v>
      </c>
      <c r="E1034" s="165" t="s">
        <v>492</v>
      </c>
      <c r="F1034" s="165">
        <v>100</v>
      </c>
      <c r="G1034" s="165">
        <v>100</v>
      </c>
      <c r="H1034" s="168">
        <f t="shared" si="111"/>
        <v>100</v>
      </c>
      <c r="I1034" s="165"/>
      <c r="J1034" s="172"/>
      <c r="K1034" s="169"/>
      <c r="L1034" s="165"/>
      <c r="M1034" s="173"/>
      <c r="N1034" s="173"/>
      <c r="O1034" s="168"/>
      <c r="P1034" s="188"/>
      <c r="Q1034" s="167"/>
      <c r="R1034" s="352"/>
      <c r="S1034" s="453"/>
    </row>
    <row r="1035" spans="1:20" ht="61.5" customHeight="1" x14ac:dyDescent="0.35">
      <c r="A1035" s="473"/>
      <c r="B1035" s="459"/>
      <c r="C1035" s="462" t="s">
        <v>53</v>
      </c>
      <c r="D1035" s="158" t="s">
        <v>493</v>
      </c>
      <c r="E1035" s="165" t="s">
        <v>25</v>
      </c>
      <c r="F1035" s="165">
        <v>90</v>
      </c>
      <c r="G1035" s="165">
        <v>90</v>
      </c>
      <c r="H1035" s="168">
        <f t="shared" si="111"/>
        <v>100</v>
      </c>
      <c r="I1035" s="165"/>
      <c r="J1035" s="172"/>
      <c r="K1035" s="169"/>
      <c r="L1035" s="165"/>
      <c r="M1035" s="173"/>
      <c r="N1035" s="173"/>
      <c r="O1035" s="168"/>
      <c r="P1035" s="188"/>
      <c r="Q1035" s="167"/>
      <c r="R1035" s="352"/>
      <c r="S1035" s="453"/>
    </row>
    <row r="1036" spans="1:20" ht="128.25" customHeight="1" x14ac:dyDescent="0.35">
      <c r="A1036" s="473"/>
      <c r="B1036" s="459"/>
      <c r="C1036" s="462" t="s">
        <v>143</v>
      </c>
      <c r="D1036" s="158" t="s">
        <v>136</v>
      </c>
      <c r="E1036" s="165" t="s">
        <v>25</v>
      </c>
      <c r="F1036" s="165">
        <v>100</v>
      </c>
      <c r="G1036" s="165">
        <v>100</v>
      </c>
      <c r="H1036" s="168">
        <f t="shared" si="111"/>
        <v>100</v>
      </c>
      <c r="I1036" s="165"/>
      <c r="J1036" s="172"/>
      <c r="K1036" s="169"/>
      <c r="L1036" s="165"/>
      <c r="M1036" s="173"/>
      <c r="N1036" s="173"/>
      <c r="O1036" s="168"/>
      <c r="P1036" s="188"/>
      <c r="Q1036" s="167"/>
      <c r="R1036" s="352"/>
      <c r="S1036" s="453"/>
    </row>
    <row r="1037" spans="1:20" s="184" customFormat="1" ht="40.5" customHeight="1" x14ac:dyDescent="0.35">
      <c r="A1037" s="473"/>
      <c r="B1037" s="459"/>
      <c r="C1037" s="464"/>
      <c r="D1037" s="178" t="s">
        <v>6</v>
      </c>
      <c r="E1037" s="177"/>
      <c r="F1037" s="179"/>
      <c r="G1037" s="179"/>
      <c r="H1037" s="180"/>
      <c r="I1037" s="180">
        <f>(H1032+H1033+H1034+H1035+H1036)/5</f>
        <v>100</v>
      </c>
      <c r="J1037" s="181"/>
      <c r="K1037" s="178" t="s">
        <v>6</v>
      </c>
      <c r="L1037" s="179"/>
      <c r="M1037" s="182"/>
      <c r="N1037" s="182"/>
      <c r="O1037" s="180"/>
      <c r="P1037" s="180">
        <f>O1032</f>
        <v>97.169811320754718</v>
      </c>
      <c r="Q1037" s="180">
        <f>(I1037+P1037)/2</f>
        <v>98.584905660377359</v>
      </c>
      <c r="R1037" s="345" t="s">
        <v>459</v>
      </c>
      <c r="S1037" s="453"/>
      <c r="T1037" s="156"/>
    </row>
    <row r="1038" spans="1:20" x14ac:dyDescent="0.35">
      <c r="A1038" s="473"/>
      <c r="B1038" s="459"/>
      <c r="C1038" s="460" t="s">
        <v>42</v>
      </c>
      <c r="D1038" s="160" t="s">
        <v>91</v>
      </c>
      <c r="E1038" s="165"/>
      <c r="F1038" s="165"/>
      <c r="G1038" s="165"/>
      <c r="H1038" s="163"/>
      <c r="I1038" s="163"/>
      <c r="J1038" s="266" t="s">
        <v>42</v>
      </c>
      <c r="K1038" s="160" t="s">
        <v>91</v>
      </c>
      <c r="L1038" s="165"/>
      <c r="M1038" s="173"/>
      <c r="N1038" s="173"/>
      <c r="O1038" s="163"/>
      <c r="P1038" s="188"/>
      <c r="Q1038" s="167"/>
      <c r="R1038" s="353"/>
      <c r="S1038" s="453"/>
    </row>
    <row r="1039" spans="1:20" ht="45.75" customHeight="1" x14ac:dyDescent="0.35">
      <c r="A1039" s="473"/>
      <c r="B1039" s="459"/>
      <c r="C1039" s="462" t="s">
        <v>43</v>
      </c>
      <c r="D1039" s="158" t="s">
        <v>144</v>
      </c>
      <c r="E1039" s="165" t="s">
        <v>25</v>
      </c>
      <c r="F1039" s="165">
        <v>100</v>
      </c>
      <c r="G1039" s="165">
        <v>100</v>
      </c>
      <c r="H1039" s="168">
        <f t="shared" si="111"/>
        <v>100</v>
      </c>
      <c r="I1039" s="165"/>
      <c r="J1039" s="172" t="s">
        <v>43</v>
      </c>
      <c r="K1039" s="169" t="s">
        <v>396</v>
      </c>
      <c r="L1039" s="165" t="s">
        <v>38</v>
      </c>
      <c r="M1039" s="165">
        <v>526</v>
      </c>
      <c r="N1039" s="165">
        <v>526</v>
      </c>
      <c r="O1039" s="168">
        <f t="shared" ref="O1039" si="115">(N1039/M1039)*100</f>
        <v>100</v>
      </c>
      <c r="P1039" s="188"/>
      <c r="Q1039" s="167"/>
      <c r="R1039" s="352"/>
      <c r="S1039" s="453"/>
    </row>
    <row r="1040" spans="1:20" ht="81.75" customHeight="1" x14ac:dyDescent="0.35">
      <c r="A1040" s="473"/>
      <c r="B1040" s="459"/>
      <c r="C1040" s="462" t="s">
        <v>145</v>
      </c>
      <c r="D1040" s="158" t="s">
        <v>146</v>
      </c>
      <c r="E1040" s="165" t="s">
        <v>25</v>
      </c>
      <c r="F1040" s="165">
        <v>90</v>
      </c>
      <c r="G1040" s="165">
        <v>90</v>
      </c>
      <c r="H1040" s="168">
        <f t="shared" si="111"/>
        <v>100</v>
      </c>
      <c r="I1040" s="165"/>
      <c r="J1040" s="172"/>
      <c r="K1040" s="169"/>
      <c r="L1040" s="165"/>
      <c r="M1040" s="173"/>
      <c r="N1040" s="173"/>
      <c r="O1040" s="168"/>
      <c r="P1040" s="188"/>
      <c r="Q1040" s="167"/>
      <c r="R1040" s="352"/>
      <c r="S1040" s="453"/>
    </row>
    <row r="1041" spans="1:20" s="184" customFormat="1" ht="40.5" customHeight="1" x14ac:dyDescent="0.35">
      <c r="A1041" s="473"/>
      <c r="B1041" s="459"/>
      <c r="C1041" s="464"/>
      <c r="D1041" s="178" t="s">
        <v>6</v>
      </c>
      <c r="E1041" s="177"/>
      <c r="F1041" s="179"/>
      <c r="G1041" s="179"/>
      <c r="H1041" s="180"/>
      <c r="I1041" s="180">
        <f>(H1039+H1040)/2</f>
        <v>100</v>
      </c>
      <c r="J1041" s="181"/>
      <c r="K1041" s="178" t="s">
        <v>6</v>
      </c>
      <c r="L1041" s="179"/>
      <c r="M1041" s="182"/>
      <c r="N1041" s="182"/>
      <c r="O1041" s="180"/>
      <c r="P1041" s="180">
        <f>O1039</f>
        <v>100</v>
      </c>
      <c r="Q1041" s="180">
        <f>(I1041+P1041)/2</f>
        <v>100</v>
      </c>
      <c r="R1041" s="345" t="s">
        <v>31</v>
      </c>
      <c r="S1041" s="453"/>
      <c r="T1041" s="156"/>
    </row>
    <row r="1042" spans="1:20" ht="83.25" customHeight="1" x14ac:dyDescent="0.35">
      <c r="A1042" s="473"/>
      <c r="B1042" s="459"/>
      <c r="C1042" s="460" t="s">
        <v>172</v>
      </c>
      <c r="D1042" s="160" t="s">
        <v>228</v>
      </c>
      <c r="E1042" s="165"/>
      <c r="F1042" s="165"/>
      <c r="G1042" s="165"/>
      <c r="H1042" s="163"/>
      <c r="I1042" s="163"/>
      <c r="J1042" s="266" t="s">
        <v>172</v>
      </c>
      <c r="K1042" s="160" t="str">
        <f>D1042</f>
        <v>Реализация дополнительных общеразвивающих программ</v>
      </c>
      <c r="L1042" s="165"/>
      <c r="M1042" s="173"/>
      <c r="N1042" s="173"/>
      <c r="O1042" s="163"/>
      <c r="P1042" s="188"/>
      <c r="Q1042" s="167"/>
      <c r="R1042" s="351"/>
      <c r="S1042" s="453"/>
    </row>
    <row r="1043" spans="1:20" ht="83.25" customHeight="1" x14ac:dyDescent="0.35">
      <c r="A1043" s="473"/>
      <c r="B1043" s="459"/>
      <c r="C1043" s="462" t="s">
        <v>173</v>
      </c>
      <c r="D1043" s="158" t="s">
        <v>146</v>
      </c>
      <c r="E1043" s="165" t="s">
        <v>25</v>
      </c>
      <c r="F1043" s="165">
        <v>90</v>
      </c>
      <c r="G1043" s="165">
        <v>90</v>
      </c>
      <c r="H1043" s="168">
        <f t="shared" ref="H1043" si="116">(G1043/F1043)*100</f>
        <v>100</v>
      </c>
      <c r="I1043" s="165"/>
      <c r="J1043" s="162" t="s">
        <v>173</v>
      </c>
      <c r="K1043" s="169" t="s">
        <v>219</v>
      </c>
      <c r="L1043" s="165" t="s">
        <v>399</v>
      </c>
      <c r="M1043" s="165">
        <v>85925</v>
      </c>
      <c r="N1043" s="165">
        <v>85925</v>
      </c>
      <c r="O1043" s="168">
        <f t="shared" ref="O1043" si="117">(N1043/M1043)*100</f>
        <v>100</v>
      </c>
      <c r="P1043" s="188"/>
      <c r="Q1043" s="167"/>
      <c r="R1043" s="352"/>
      <c r="S1043" s="453"/>
    </row>
    <row r="1044" spans="1:20" s="184" customFormat="1" ht="39" customHeight="1" x14ac:dyDescent="0.35">
      <c r="A1044" s="473"/>
      <c r="B1044" s="459"/>
      <c r="C1044" s="464"/>
      <c r="D1044" s="178" t="s">
        <v>6</v>
      </c>
      <c r="E1044" s="177"/>
      <c r="F1044" s="179"/>
      <c r="G1044" s="179"/>
      <c r="H1044" s="180"/>
      <c r="I1044" s="180">
        <f>H1043</f>
        <v>100</v>
      </c>
      <c r="J1044" s="181"/>
      <c r="K1044" s="178" t="s">
        <v>6</v>
      </c>
      <c r="L1044" s="179"/>
      <c r="M1044" s="182"/>
      <c r="N1044" s="182"/>
      <c r="O1044" s="180"/>
      <c r="P1044" s="180">
        <f>O1043</f>
        <v>100</v>
      </c>
      <c r="Q1044" s="180">
        <f>(I1044+P1044)/2</f>
        <v>100</v>
      </c>
      <c r="R1044" s="345" t="s">
        <v>31</v>
      </c>
      <c r="S1044" s="453"/>
      <c r="T1044" s="156"/>
    </row>
    <row r="1045" spans="1:20" ht="61.5" customHeight="1" x14ac:dyDescent="0.35">
      <c r="A1045" s="473">
        <v>61</v>
      </c>
      <c r="B1045" s="459" t="s">
        <v>181</v>
      </c>
      <c r="C1045" s="460" t="s">
        <v>12</v>
      </c>
      <c r="D1045" s="160" t="s">
        <v>132</v>
      </c>
      <c r="E1045" s="164"/>
      <c r="F1045" s="164"/>
      <c r="G1045" s="164"/>
      <c r="H1045" s="163"/>
      <c r="I1045" s="163"/>
      <c r="J1045" s="164" t="s">
        <v>12</v>
      </c>
      <c r="K1045" s="160" t="s">
        <v>132</v>
      </c>
      <c r="L1045" s="165"/>
      <c r="M1045" s="165"/>
      <c r="N1045" s="165"/>
      <c r="O1045" s="163"/>
      <c r="P1045" s="188"/>
      <c r="Q1045" s="167"/>
      <c r="R1045" s="353"/>
      <c r="S1045" s="453" t="s">
        <v>459</v>
      </c>
    </row>
    <row r="1046" spans="1:20" ht="79.5" customHeight="1" x14ac:dyDescent="0.35">
      <c r="A1046" s="473"/>
      <c r="B1046" s="459"/>
      <c r="C1046" s="462" t="s">
        <v>7</v>
      </c>
      <c r="D1046" s="158" t="s">
        <v>133</v>
      </c>
      <c r="E1046" s="165" t="s">
        <v>25</v>
      </c>
      <c r="F1046" s="165">
        <v>100</v>
      </c>
      <c r="G1046" s="165">
        <v>100</v>
      </c>
      <c r="H1046" s="168">
        <f t="shared" ref="H1046:H1068" si="118">(G1046/F1046)*100</f>
        <v>100</v>
      </c>
      <c r="I1046" s="165"/>
      <c r="J1046" s="165" t="s">
        <v>7</v>
      </c>
      <c r="K1046" s="169" t="s">
        <v>90</v>
      </c>
      <c r="L1046" s="165" t="s">
        <v>38</v>
      </c>
      <c r="M1046" s="165">
        <v>293</v>
      </c>
      <c r="N1046" s="165">
        <v>293</v>
      </c>
      <c r="O1046" s="168">
        <f t="shared" ref="O1046" si="119">(N1046/M1046)*100</f>
        <v>100</v>
      </c>
      <c r="P1046" s="188"/>
      <c r="Q1046" s="167"/>
      <c r="R1046" s="352"/>
      <c r="S1046" s="453"/>
    </row>
    <row r="1047" spans="1:20" x14ac:dyDescent="0.35">
      <c r="A1047" s="473"/>
      <c r="B1047" s="459"/>
      <c r="C1047" s="462" t="s">
        <v>8</v>
      </c>
      <c r="D1047" s="158" t="s">
        <v>134</v>
      </c>
      <c r="E1047" s="165" t="s">
        <v>25</v>
      </c>
      <c r="F1047" s="165">
        <v>100</v>
      </c>
      <c r="G1047" s="165">
        <v>100</v>
      </c>
      <c r="H1047" s="168">
        <f t="shared" si="118"/>
        <v>100</v>
      </c>
      <c r="I1047" s="165"/>
      <c r="J1047" s="165"/>
      <c r="K1047" s="189"/>
      <c r="L1047" s="165"/>
      <c r="M1047" s="171"/>
      <c r="N1047" s="171"/>
      <c r="O1047" s="168"/>
      <c r="P1047" s="188"/>
      <c r="Q1047" s="167"/>
      <c r="R1047" s="352"/>
      <c r="S1047" s="453"/>
    </row>
    <row r="1048" spans="1:20" ht="57.75" customHeight="1" x14ac:dyDescent="0.35">
      <c r="A1048" s="473"/>
      <c r="B1048" s="459"/>
      <c r="C1048" s="462" t="s">
        <v>9</v>
      </c>
      <c r="D1048" s="158" t="s">
        <v>135</v>
      </c>
      <c r="E1048" s="165" t="s">
        <v>492</v>
      </c>
      <c r="F1048" s="165">
        <v>100</v>
      </c>
      <c r="G1048" s="165">
        <v>100</v>
      </c>
      <c r="H1048" s="168">
        <f t="shared" si="118"/>
        <v>100</v>
      </c>
      <c r="I1048" s="165"/>
      <c r="J1048" s="172"/>
      <c r="K1048" s="169"/>
      <c r="L1048" s="165"/>
      <c r="M1048" s="173"/>
      <c r="N1048" s="173"/>
      <c r="O1048" s="168"/>
      <c r="P1048" s="188"/>
      <c r="Q1048" s="167"/>
      <c r="R1048" s="352"/>
      <c r="S1048" s="453"/>
    </row>
    <row r="1049" spans="1:20" ht="54.75" customHeight="1" x14ac:dyDescent="0.35">
      <c r="A1049" s="473"/>
      <c r="B1049" s="459"/>
      <c r="C1049" s="462" t="s">
        <v>10</v>
      </c>
      <c r="D1049" s="158" t="s">
        <v>493</v>
      </c>
      <c r="E1049" s="165" t="s">
        <v>25</v>
      </c>
      <c r="F1049" s="165">
        <v>90</v>
      </c>
      <c r="G1049" s="165">
        <v>100</v>
      </c>
      <c r="H1049" s="168">
        <v>100</v>
      </c>
      <c r="I1049" s="165"/>
      <c r="J1049" s="172"/>
      <c r="K1049" s="169"/>
      <c r="L1049" s="165"/>
      <c r="M1049" s="173"/>
      <c r="N1049" s="173"/>
      <c r="O1049" s="168"/>
      <c r="P1049" s="188"/>
      <c r="Q1049" s="167"/>
      <c r="R1049" s="352"/>
      <c r="S1049" s="453"/>
    </row>
    <row r="1050" spans="1:20" ht="123.75" customHeight="1" x14ac:dyDescent="0.35">
      <c r="A1050" s="473"/>
      <c r="B1050" s="459"/>
      <c r="C1050" s="462" t="s">
        <v>35</v>
      </c>
      <c r="D1050" s="158" t="s">
        <v>136</v>
      </c>
      <c r="E1050" s="165" t="s">
        <v>25</v>
      </c>
      <c r="F1050" s="165">
        <v>100</v>
      </c>
      <c r="G1050" s="165">
        <v>100</v>
      </c>
      <c r="H1050" s="168">
        <f t="shared" si="118"/>
        <v>100</v>
      </c>
      <c r="I1050" s="165"/>
      <c r="J1050" s="172"/>
      <c r="K1050" s="169"/>
      <c r="L1050" s="165"/>
      <c r="M1050" s="173"/>
      <c r="N1050" s="173"/>
      <c r="O1050" s="168"/>
      <c r="P1050" s="188"/>
      <c r="Q1050" s="167"/>
      <c r="R1050" s="352"/>
      <c r="S1050" s="453"/>
    </row>
    <row r="1051" spans="1:20" s="184" customFormat="1" ht="40.5" customHeight="1" x14ac:dyDescent="0.35">
      <c r="A1051" s="473"/>
      <c r="B1051" s="459"/>
      <c r="C1051" s="464"/>
      <c r="D1051" s="178" t="s">
        <v>6</v>
      </c>
      <c r="E1051" s="177"/>
      <c r="F1051" s="179"/>
      <c r="G1051" s="179"/>
      <c r="H1051" s="180"/>
      <c r="I1051" s="180">
        <f>(H1046+H1047+H1048+H1049+H1050)/5</f>
        <v>100</v>
      </c>
      <c r="J1051" s="181"/>
      <c r="K1051" s="178" t="s">
        <v>6</v>
      </c>
      <c r="L1051" s="179"/>
      <c r="M1051" s="182"/>
      <c r="N1051" s="182"/>
      <c r="O1051" s="180"/>
      <c r="P1051" s="180">
        <f>O1046</f>
        <v>100</v>
      </c>
      <c r="Q1051" s="180">
        <f>(I1051+P1051)/2</f>
        <v>100</v>
      </c>
      <c r="R1051" s="345" t="s">
        <v>31</v>
      </c>
      <c r="S1051" s="453"/>
      <c r="T1051" s="156"/>
    </row>
    <row r="1052" spans="1:20" ht="63.75" customHeight="1" x14ac:dyDescent="0.35">
      <c r="A1052" s="473"/>
      <c r="B1052" s="459"/>
      <c r="C1052" s="460" t="s">
        <v>13</v>
      </c>
      <c r="D1052" s="160" t="s">
        <v>137</v>
      </c>
      <c r="E1052" s="165"/>
      <c r="F1052" s="165"/>
      <c r="G1052" s="165"/>
      <c r="H1052" s="163"/>
      <c r="I1052" s="163"/>
      <c r="J1052" s="266" t="s">
        <v>13</v>
      </c>
      <c r="K1052" s="160" t="s">
        <v>137</v>
      </c>
      <c r="L1052" s="165"/>
      <c r="M1052" s="173"/>
      <c r="N1052" s="173"/>
      <c r="O1052" s="163"/>
      <c r="P1052" s="188"/>
      <c r="Q1052" s="167"/>
      <c r="R1052" s="353"/>
      <c r="S1052" s="453"/>
    </row>
    <row r="1053" spans="1:20" ht="75.75" customHeight="1" x14ac:dyDescent="0.35">
      <c r="A1053" s="473"/>
      <c r="B1053" s="459"/>
      <c r="C1053" s="462" t="s">
        <v>14</v>
      </c>
      <c r="D1053" s="158" t="s">
        <v>138</v>
      </c>
      <c r="E1053" s="165" t="s">
        <v>25</v>
      </c>
      <c r="F1053" s="165">
        <v>100</v>
      </c>
      <c r="G1053" s="165">
        <v>100</v>
      </c>
      <c r="H1053" s="168">
        <f t="shared" si="118"/>
        <v>100</v>
      </c>
      <c r="I1053" s="165"/>
      <c r="J1053" s="172" t="s">
        <v>14</v>
      </c>
      <c r="K1053" s="169" t="s">
        <v>90</v>
      </c>
      <c r="L1053" s="165" t="s">
        <v>38</v>
      </c>
      <c r="M1053" s="165">
        <v>276</v>
      </c>
      <c r="N1053" s="165">
        <v>275</v>
      </c>
      <c r="O1053" s="168">
        <f t="shared" ref="O1053" si="120">(N1053/M1053)*100</f>
        <v>99.637681159420282</v>
      </c>
      <c r="P1053" s="162"/>
      <c r="Q1053" s="167"/>
      <c r="R1053" s="352"/>
      <c r="S1053" s="453"/>
    </row>
    <row r="1054" spans="1:20" x14ac:dyDescent="0.35">
      <c r="A1054" s="473"/>
      <c r="B1054" s="459"/>
      <c r="C1054" s="462" t="s">
        <v>15</v>
      </c>
      <c r="D1054" s="158" t="s">
        <v>139</v>
      </c>
      <c r="E1054" s="165" t="s">
        <v>25</v>
      </c>
      <c r="F1054" s="165">
        <v>100</v>
      </c>
      <c r="G1054" s="165">
        <v>100</v>
      </c>
      <c r="H1054" s="168">
        <f t="shared" si="118"/>
        <v>100</v>
      </c>
      <c r="I1054" s="165"/>
      <c r="J1054" s="172"/>
      <c r="K1054" s="169"/>
      <c r="L1054" s="165"/>
      <c r="M1054" s="173"/>
      <c r="N1054" s="173"/>
      <c r="O1054" s="168"/>
      <c r="P1054" s="188"/>
      <c r="Q1054" s="167"/>
      <c r="R1054" s="352"/>
      <c r="S1054" s="453"/>
    </row>
    <row r="1055" spans="1:20" ht="47.25" customHeight="1" x14ac:dyDescent="0.35">
      <c r="A1055" s="473"/>
      <c r="B1055" s="459"/>
      <c r="C1055" s="462" t="s">
        <v>39</v>
      </c>
      <c r="D1055" s="158" t="s">
        <v>135</v>
      </c>
      <c r="E1055" s="165" t="s">
        <v>492</v>
      </c>
      <c r="F1055" s="165">
        <v>100</v>
      </c>
      <c r="G1055" s="165">
        <v>100</v>
      </c>
      <c r="H1055" s="168">
        <f t="shared" si="118"/>
        <v>100</v>
      </c>
      <c r="I1055" s="165"/>
      <c r="J1055" s="172"/>
      <c r="K1055" s="169"/>
      <c r="L1055" s="165"/>
      <c r="M1055" s="173"/>
      <c r="N1055" s="173"/>
      <c r="O1055" s="168"/>
      <c r="P1055" s="188"/>
      <c r="Q1055" s="167"/>
      <c r="R1055" s="352"/>
      <c r="S1055" s="453"/>
    </row>
    <row r="1056" spans="1:20" ht="65.25" customHeight="1" x14ac:dyDescent="0.35">
      <c r="A1056" s="473"/>
      <c r="B1056" s="459"/>
      <c r="C1056" s="462" t="s">
        <v>45</v>
      </c>
      <c r="D1056" s="158" t="s">
        <v>493</v>
      </c>
      <c r="E1056" s="165" t="s">
        <v>25</v>
      </c>
      <c r="F1056" s="165">
        <v>90</v>
      </c>
      <c r="G1056" s="165">
        <v>100</v>
      </c>
      <c r="H1056" s="168">
        <v>100</v>
      </c>
      <c r="I1056" s="165"/>
      <c r="J1056" s="172"/>
      <c r="K1056" s="169"/>
      <c r="L1056" s="165"/>
      <c r="M1056" s="173"/>
      <c r="N1056" s="173"/>
      <c r="O1056" s="168"/>
      <c r="P1056" s="188"/>
      <c r="Q1056" s="167"/>
      <c r="R1056" s="352"/>
      <c r="S1056" s="453"/>
    </row>
    <row r="1057" spans="1:20" ht="126.75" customHeight="1" x14ac:dyDescent="0.35">
      <c r="A1057" s="473"/>
      <c r="B1057" s="459"/>
      <c r="C1057" s="462" t="s">
        <v>66</v>
      </c>
      <c r="D1057" s="158" t="s">
        <v>136</v>
      </c>
      <c r="E1057" s="165" t="s">
        <v>25</v>
      </c>
      <c r="F1057" s="165">
        <v>100</v>
      </c>
      <c r="G1057" s="165">
        <v>100</v>
      </c>
      <c r="H1057" s="168">
        <f t="shared" si="118"/>
        <v>100</v>
      </c>
      <c r="I1057" s="165"/>
      <c r="J1057" s="172"/>
      <c r="K1057" s="169"/>
      <c r="L1057" s="165"/>
      <c r="M1057" s="173"/>
      <c r="N1057" s="173"/>
      <c r="O1057" s="168"/>
      <c r="P1057" s="188"/>
      <c r="Q1057" s="167"/>
      <c r="R1057" s="352"/>
      <c r="S1057" s="453"/>
    </row>
    <row r="1058" spans="1:20" s="184" customFormat="1" ht="40.5" customHeight="1" x14ac:dyDescent="0.35">
      <c r="A1058" s="473"/>
      <c r="B1058" s="459"/>
      <c r="C1058" s="464"/>
      <c r="D1058" s="178" t="s">
        <v>6</v>
      </c>
      <c r="E1058" s="177"/>
      <c r="F1058" s="179"/>
      <c r="G1058" s="179"/>
      <c r="H1058" s="180"/>
      <c r="I1058" s="180">
        <f>(H1053+H1054+H1055+H1056+H1057)/5</f>
        <v>100</v>
      </c>
      <c r="J1058" s="181"/>
      <c r="K1058" s="178" t="s">
        <v>6</v>
      </c>
      <c r="L1058" s="179"/>
      <c r="M1058" s="182"/>
      <c r="N1058" s="182"/>
      <c r="O1058" s="180"/>
      <c r="P1058" s="180">
        <f>O1053</f>
        <v>99.637681159420282</v>
      </c>
      <c r="Q1058" s="180">
        <f>(I1058+P1058)/2</f>
        <v>99.818840579710141</v>
      </c>
      <c r="R1058" s="345" t="s">
        <v>459</v>
      </c>
      <c r="S1058" s="453"/>
      <c r="T1058" s="156"/>
    </row>
    <row r="1059" spans="1:20" ht="67.5" x14ac:dyDescent="0.35">
      <c r="A1059" s="473"/>
      <c r="B1059" s="459"/>
      <c r="C1059" s="460" t="s">
        <v>28</v>
      </c>
      <c r="D1059" s="160" t="s">
        <v>140</v>
      </c>
      <c r="E1059" s="165"/>
      <c r="F1059" s="165"/>
      <c r="G1059" s="165"/>
      <c r="H1059" s="163"/>
      <c r="I1059" s="163"/>
      <c r="J1059" s="266" t="s">
        <v>28</v>
      </c>
      <c r="K1059" s="160" t="str">
        <f>D1059</f>
        <v>Реализация основных общеобразовательных программ среднего общего образования</v>
      </c>
      <c r="L1059" s="165"/>
      <c r="M1059" s="173"/>
      <c r="N1059" s="173"/>
      <c r="O1059" s="163"/>
      <c r="P1059" s="188"/>
      <c r="Q1059" s="167"/>
      <c r="R1059" s="351"/>
      <c r="S1059" s="453"/>
    </row>
    <row r="1060" spans="1:20" ht="76.5" customHeight="1" x14ac:dyDescent="0.35">
      <c r="A1060" s="473"/>
      <c r="B1060" s="459"/>
      <c r="C1060" s="462" t="s">
        <v>29</v>
      </c>
      <c r="D1060" s="158" t="s">
        <v>141</v>
      </c>
      <c r="E1060" s="165" t="s">
        <v>25</v>
      </c>
      <c r="F1060" s="165">
        <v>100</v>
      </c>
      <c r="G1060" s="165">
        <v>100</v>
      </c>
      <c r="H1060" s="168">
        <f t="shared" si="118"/>
        <v>100</v>
      </c>
      <c r="I1060" s="165"/>
      <c r="J1060" s="172" t="s">
        <v>29</v>
      </c>
      <c r="K1060" s="169" t="s">
        <v>90</v>
      </c>
      <c r="L1060" s="165" t="s">
        <v>38</v>
      </c>
      <c r="M1060" s="165">
        <v>43</v>
      </c>
      <c r="N1060" s="165">
        <v>43</v>
      </c>
      <c r="O1060" s="168">
        <f t="shared" ref="O1060" si="121">(N1060/M1060)*100</f>
        <v>100</v>
      </c>
      <c r="P1060" s="162"/>
      <c r="Q1060" s="167"/>
      <c r="R1060" s="352"/>
      <c r="S1060" s="453"/>
    </row>
    <row r="1061" spans="1:20" ht="33.75" customHeight="1" x14ac:dyDescent="0.35">
      <c r="A1061" s="473"/>
      <c r="B1061" s="459"/>
      <c r="C1061" s="462" t="s">
        <v>30</v>
      </c>
      <c r="D1061" s="158" t="s">
        <v>142</v>
      </c>
      <c r="E1061" s="165" t="s">
        <v>25</v>
      </c>
      <c r="F1061" s="165">
        <v>100</v>
      </c>
      <c r="G1061" s="165">
        <v>100</v>
      </c>
      <c r="H1061" s="168">
        <f t="shared" si="118"/>
        <v>100</v>
      </c>
      <c r="I1061" s="165"/>
      <c r="J1061" s="172"/>
      <c r="K1061" s="169"/>
      <c r="L1061" s="165"/>
      <c r="M1061" s="173"/>
      <c r="N1061" s="173"/>
      <c r="O1061" s="168"/>
      <c r="P1061" s="188"/>
      <c r="Q1061" s="167"/>
      <c r="R1061" s="352"/>
      <c r="S1061" s="453"/>
    </row>
    <row r="1062" spans="1:20" ht="56.25" customHeight="1" x14ac:dyDescent="0.35">
      <c r="A1062" s="473"/>
      <c r="B1062" s="459"/>
      <c r="C1062" s="462" t="s">
        <v>52</v>
      </c>
      <c r="D1062" s="158" t="s">
        <v>135</v>
      </c>
      <c r="E1062" s="165" t="s">
        <v>492</v>
      </c>
      <c r="F1062" s="165">
        <v>100</v>
      </c>
      <c r="G1062" s="165">
        <v>100</v>
      </c>
      <c r="H1062" s="168">
        <f t="shared" si="118"/>
        <v>100</v>
      </c>
      <c r="I1062" s="165"/>
      <c r="J1062" s="172"/>
      <c r="K1062" s="169"/>
      <c r="L1062" s="165"/>
      <c r="M1062" s="173"/>
      <c r="N1062" s="173"/>
      <c r="O1062" s="168"/>
      <c r="P1062" s="188"/>
      <c r="Q1062" s="167"/>
      <c r="R1062" s="352"/>
      <c r="S1062" s="453"/>
    </row>
    <row r="1063" spans="1:20" ht="63.75" customHeight="1" x14ac:dyDescent="0.35">
      <c r="A1063" s="473"/>
      <c r="B1063" s="459"/>
      <c r="C1063" s="462" t="s">
        <v>53</v>
      </c>
      <c r="D1063" s="158" t="s">
        <v>493</v>
      </c>
      <c r="E1063" s="165" t="s">
        <v>25</v>
      </c>
      <c r="F1063" s="165">
        <v>90</v>
      </c>
      <c r="G1063" s="165">
        <v>100</v>
      </c>
      <c r="H1063" s="168">
        <v>100</v>
      </c>
      <c r="I1063" s="165"/>
      <c r="J1063" s="172"/>
      <c r="K1063" s="169"/>
      <c r="L1063" s="165"/>
      <c r="M1063" s="173"/>
      <c r="N1063" s="173"/>
      <c r="O1063" s="168"/>
      <c r="P1063" s="188"/>
      <c r="Q1063" s="167"/>
      <c r="R1063" s="352"/>
      <c r="S1063" s="453"/>
    </row>
    <row r="1064" spans="1:20" ht="128.25" customHeight="1" x14ac:dyDescent="0.35">
      <c r="A1064" s="473"/>
      <c r="B1064" s="459"/>
      <c r="C1064" s="462" t="s">
        <v>143</v>
      </c>
      <c r="D1064" s="158" t="s">
        <v>136</v>
      </c>
      <c r="E1064" s="165" t="s">
        <v>25</v>
      </c>
      <c r="F1064" s="165">
        <v>100</v>
      </c>
      <c r="G1064" s="165">
        <v>100</v>
      </c>
      <c r="H1064" s="168">
        <f t="shared" si="118"/>
        <v>100</v>
      </c>
      <c r="I1064" s="165"/>
      <c r="J1064" s="172"/>
      <c r="K1064" s="169"/>
      <c r="L1064" s="165"/>
      <c r="M1064" s="173"/>
      <c r="N1064" s="173"/>
      <c r="O1064" s="168"/>
      <c r="P1064" s="188"/>
      <c r="Q1064" s="167"/>
      <c r="R1064" s="352"/>
      <c r="S1064" s="453"/>
    </row>
    <row r="1065" spans="1:20" s="184" customFormat="1" ht="40.5" customHeight="1" x14ac:dyDescent="0.35">
      <c r="A1065" s="473"/>
      <c r="B1065" s="459"/>
      <c r="C1065" s="464"/>
      <c r="D1065" s="178" t="s">
        <v>6</v>
      </c>
      <c r="E1065" s="177"/>
      <c r="F1065" s="179"/>
      <c r="G1065" s="179"/>
      <c r="H1065" s="180"/>
      <c r="I1065" s="180">
        <f>(H1060+H1061+H1062+H1063+H1064)/5</f>
        <v>100</v>
      </c>
      <c r="J1065" s="181"/>
      <c r="K1065" s="178" t="s">
        <v>6</v>
      </c>
      <c r="L1065" s="179"/>
      <c r="M1065" s="182"/>
      <c r="N1065" s="182"/>
      <c r="O1065" s="180"/>
      <c r="P1065" s="180">
        <f>O1060</f>
        <v>100</v>
      </c>
      <c r="Q1065" s="180">
        <f>(I1065+P1065)/2</f>
        <v>100</v>
      </c>
      <c r="R1065" s="345" t="s">
        <v>31</v>
      </c>
      <c r="S1065" s="453"/>
      <c r="T1065" s="156"/>
    </row>
    <row r="1066" spans="1:20" x14ac:dyDescent="0.35">
      <c r="A1066" s="473"/>
      <c r="B1066" s="459"/>
      <c r="C1066" s="460" t="s">
        <v>42</v>
      </c>
      <c r="D1066" s="160" t="s">
        <v>91</v>
      </c>
      <c r="E1066" s="165"/>
      <c r="F1066" s="165"/>
      <c r="G1066" s="165"/>
      <c r="H1066" s="163"/>
      <c r="I1066" s="163"/>
      <c r="J1066" s="266" t="s">
        <v>42</v>
      </c>
      <c r="K1066" s="160" t="s">
        <v>91</v>
      </c>
      <c r="L1066" s="165"/>
      <c r="M1066" s="173"/>
      <c r="N1066" s="173"/>
      <c r="O1066" s="163"/>
      <c r="P1066" s="188"/>
      <c r="Q1066" s="167"/>
      <c r="R1066" s="353"/>
      <c r="S1066" s="453"/>
    </row>
    <row r="1067" spans="1:20" ht="41.25" customHeight="1" x14ac:dyDescent="0.35">
      <c r="A1067" s="473"/>
      <c r="B1067" s="459"/>
      <c r="C1067" s="462" t="s">
        <v>43</v>
      </c>
      <c r="D1067" s="158" t="s">
        <v>144</v>
      </c>
      <c r="E1067" s="165" t="s">
        <v>25</v>
      </c>
      <c r="F1067" s="165">
        <v>100</v>
      </c>
      <c r="G1067" s="165">
        <v>100</v>
      </c>
      <c r="H1067" s="168">
        <f t="shared" si="118"/>
        <v>100</v>
      </c>
      <c r="I1067" s="165"/>
      <c r="J1067" s="172" t="s">
        <v>43</v>
      </c>
      <c r="K1067" s="169" t="s">
        <v>90</v>
      </c>
      <c r="L1067" s="165" t="s">
        <v>38</v>
      </c>
      <c r="M1067" s="165">
        <v>65</v>
      </c>
      <c r="N1067" s="165">
        <v>65</v>
      </c>
      <c r="O1067" s="168">
        <f t="shared" ref="O1067" si="122">(N1067/M1067)*100</f>
        <v>100</v>
      </c>
      <c r="P1067" s="188"/>
      <c r="Q1067" s="167"/>
      <c r="R1067" s="352"/>
      <c r="S1067" s="453"/>
    </row>
    <row r="1068" spans="1:20" ht="84" customHeight="1" x14ac:dyDescent="0.35">
      <c r="A1068" s="473"/>
      <c r="B1068" s="459"/>
      <c r="C1068" s="462" t="s">
        <v>145</v>
      </c>
      <c r="D1068" s="158" t="s">
        <v>146</v>
      </c>
      <c r="E1068" s="165" t="s">
        <v>25</v>
      </c>
      <c r="F1068" s="165">
        <v>90</v>
      </c>
      <c r="G1068" s="165">
        <v>90</v>
      </c>
      <c r="H1068" s="168">
        <f t="shared" si="118"/>
        <v>100</v>
      </c>
      <c r="I1068" s="165"/>
      <c r="J1068" s="172"/>
      <c r="K1068" s="169"/>
      <c r="L1068" s="165"/>
      <c r="M1068" s="173"/>
      <c r="N1068" s="173"/>
      <c r="O1068" s="168"/>
      <c r="P1068" s="188"/>
      <c r="Q1068" s="167"/>
      <c r="R1068" s="352"/>
      <c r="S1068" s="453"/>
    </row>
    <row r="1069" spans="1:20" s="184" customFormat="1" ht="40.5" customHeight="1" x14ac:dyDescent="0.35">
      <c r="A1069" s="473"/>
      <c r="B1069" s="459"/>
      <c r="C1069" s="464"/>
      <c r="D1069" s="178" t="s">
        <v>6</v>
      </c>
      <c r="E1069" s="177"/>
      <c r="F1069" s="179"/>
      <c r="G1069" s="179"/>
      <c r="H1069" s="180"/>
      <c r="I1069" s="180">
        <f>(H1067+H1068)/2</f>
        <v>100</v>
      </c>
      <c r="J1069" s="181"/>
      <c r="K1069" s="178" t="s">
        <v>6</v>
      </c>
      <c r="L1069" s="179"/>
      <c r="M1069" s="182"/>
      <c r="N1069" s="182"/>
      <c r="O1069" s="180"/>
      <c r="P1069" s="180">
        <f>O1067</f>
        <v>100</v>
      </c>
      <c r="Q1069" s="180">
        <f>(I1069+P1069)/2</f>
        <v>100</v>
      </c>
      <c r="R1069" s="345" t="s">
        <v>31</v>
      </c>
      <c r="S1069" s="453"/>
      <c r="T1069" s="156"/>
    </row>
    <row r="1070" spans="1:20" s="184" customFormat="1" ht="40.5" customHeight="1" x14ac:dyDescent="0.35">
      <c r="A1070" s="473"/>
      <c r="B1070" s="459"/>
      <c r="C1070" s="460" t="s">
        <v>172</v>
      </c>
      <c r="D1070" s="160" t="s">
        <v>498</v>
      </c>
      <c r="E1070" s="165"/>
      <c r="F1070" s="165"/>
      <c r="G1070" s="165"/>
      <c r="H1070" s="163"/>
      <c r="I1070" s="163"/>
      <c r="J1070" s="332" t="str">
        <f>C1070</f>
        <v>V</v>
      </c>
      <c r="K1070" s="332" t="str">
        <f>D1070</f>
        <v>Содержание детей</v>
      </c>
      <c r="L1070" s="165"/>
      <c r="M1070" s="173"/>
      <c r="N1070" s="173"/>
      <c r="O1070" s="163"/>
      <c r="P1070" s="188"/>
      <c r="Q1070" s="167"/>
      <c r="R1070" s="351"/>
      <c r="S1070" s="453"/>
      <c r="T1070" s="156"/>
    </row>
    <row r="1071" spans="1:20" s="184" customFormat="1" ht="74.25" customHeight="1" x14ac:dyDescent="0.35">
      <c r="A1071" s="473"/>
      <c r="B1071" s="459"/>
      <c r="C1071" s="462" t="s">
        <v>173</v>
      </c>
      <c r="D1071" s="158" t="s">
        <v>146</v>
      </c>
      <c r="E1071" s="165" t="s">
        <v>25</v>
      </c>
      <c r="F1071" s="165">
        <v>100</v>
      </c>
      <c r="G1071" s="165">
        <v>100</v>
      </c>
      <c r="H1071" s="168">
        <f t="shared" ref="H1071" si="123">(G1071/F1071)*100</f>
        <v>100</v>
      </c>
      <c r="I1071" s="165"/>
      <c r="J1071" s="162" t="str">
        <f>C1071</f>
        <v>5.1.</v>
      </c>
      <c r="K1071" s="169" t="s">
        <v>90</v>
      </c>
      <c r="L1071" s="165" t="s">
        <v>38</v>
      </c>
      <c r="M1071" s="165">
        <v>19</v>
      </c>
      <c r="N1071" s="165">
        <v>19</v>
      </c>
      <c r="O1071" s="168">
        <f t="shared" ref="O1071" si="124">(N1071/M1071)*100</f>
        <v>100</v>
      </c>
      <c r="P1071" s="188"/>
      <c r="Q1071" s="167"/>
      <c r="R1071" s="352"/>
      <c r="S1071" s="453"/>
      <c r="T1071" s="156"/>
    </row>
    <row r="1072" spans="1:20" s="184" customFormat="1" ht="39.75" customHeight="1" x14ac:dyDescent="0.35">
      <c r="A1072" s="473"/>
      <c r="B1072" s="459"/>
      <c r="C1072" s="464"/>
      <c r="D1072" s="178" t="s">
        <v>6</v>
      </c>
      <c r="E1072" s="177"/>
      <c r="F1072" s="179"/>
      <c r="G1072" s="179"/>
      <c r="H1072" s="180"/>
      <c r="I1072" s="180">
        <f>H1071</f>
        <v>100</v>
      </c>
      <c r="J1072" s="181"/>
      <c r="K1072" s="178" t="s">
        <v>6</v>
      </c>
      <c r="L1072" s="179"/>
      <c r="M1072" s="182"/>
      <c r="N1072" s="182"/>
      <c r="O1072" s="180"/>
      <c r="P1072" s="180">
        <f>O1071</f>
        <v>100</v>
      </c>
      <c r="Q1072" s="180">
        <f>(I1072+P1072)/2</f>
        <v>100</v>
      </c>
      <c r="R1072" s="345" t="s">
        <v>31</v>
      </c>
      <c r="S1072" s="453"/>
      <c r="T1072" s="156"/>
    </row>
    <row r="1073" spans="1:20" ht="51" customHeight="1" x14ac:dyDescent="0.35">
      <c r="A1073" s="473"/>
      <c r="B1073" s="459"/>
      <c r="C1073" s="460" t="s">
        <v>178</v>
      </c>
      <c r="D1073" s="160" t="s">
        <v>228</v>
      </c>
      <c r="E1073" s="165"/>
      <c r="F1073" s="165"/>
      <c r="G1073" s="165"/>
      <c r="H1073" s="163"/>
      <c r="I1073" s="163"/>
      <c r="J1073" s="266" t="str">
        <f>C1073</f>
        <v>VI</v>
      </c>
      <c r="K1073" s="160" t="str">
        <f>D1073</f>
        <v>Реализация дополнительных общеразвивающих программ</v>
      </c>
      <c r="L1073" s="165"/>
      <c r="M1073" s="173"/>
      <c r="N1073" s="173"/>
      <c r="O1073" s="163"/>
      <c r="P1073" s="188"/>
      <c r="Q1073" s="167"/>
      <c r="R1073" s="351"/>
      <c r="S1073" s="453"/>
    </row>
    <row r="1074" spans="1:20" ht="76.5" customHeight="1" x14ac:dyDescent="0.35">
      <c r="A1074" s="473"/>
      <c r="B1074" s="459"/>
      <c r="C1074" s="462" t="s">
        <v>179</v>
      </c>
      <c r="D1074" s="158" t="s">
        <v>146</v>
      </c>
      <c r="E1074" s="165" t="s">
        <v>25</v>
      </c>
      <c r="F1074" s="165">
        <v>90</v>
      </c>
      <c r="G1074" s="165">
        <v>90</v>
      </c>
      <c r="H1074" s="168">
        <f t="shared" ref="H1074" si="125">(G1074/F1074)*100</f>
        <v>100</v>
      </c>
      <c r="I1074" s="165"/>
      <c r="J1074" s="162" t="str">
        <f>C1074</f>
        <v>6.1.</v>
      </c>
      <c r="K1074" s="169" t="s">
        <v>219</v>
      </c>
      <c r="L1074" s="165" t="s">
        <v>399</v>
      </c>
      <c r="M1074" s="165">
        <v>150</v>
      </c>
      <c r="N1074" s="165">
        <v>150</v>
      </c>
      <c r="O1074" s="168">
        <f t="shared" ref="O1074" si="126">(N1074/M1074)*100</f>
        <v>100</v>
      </c>
      <c r="P1074" s="188"/>
      <c r="Q1074" s="167"/>
      <c r="R1074" s="352"/>
      <c r="S1074" s="453"/>
    </row>
    <row r="1075" spans="1:20" s="184" customFormat="1" ht="39.75" customHeight="1" x14ac:dyDescent="0.35">
      <c r="A1075" s="473"/>
      <c r="B1075" s="459"/>
      <c r="C1075" s="464"/>
      <c r="D1075" s="178" t="s">
        <v>6</v>
      </c>
      <c r="E1075" s="177"/>
      <c r="F1075" s="179"/>
      <c r="G1075" s="179"/>
      <c r="H1075" s="180"/>
      <c r="I1075" s="180">
        <f>H1074</f>
        <v>100</v>
      </c>
      <c r="J1075" s="181"/>
      <c r="K1075" s="178" t="s">
        <v>6</v>
      </c>
      <c r="L1075" s="179"/>
      <c r="M1075" s="182"/>
      <c r="N1075" s="182"/>
      <c r="O1075" s="180"/>
      <c r="P1075" s="180">
        <f>O1074</f>
        <v>100</v>
      </c>
      <c r="Q1075" s="180">
        <f>(I1075+P1075)/2</f>
        <v>100</v>
      </c>
      <c r="R1075" s="345" t="s">
        <v>31</v>
      </c>
      <c r="S1075" s="453"/>
      <c r="T1075" s="156"/>
    </row>
    <row r="1076" spans="1:20" ht="84" customHeight="1" x14ac:dyDescent="0.35">
      <c r="A1076" s="473">
        <v>62</v>
      </c>
      <c r="B1076" s="459" t="s">
        <v>182</v>
      </c>
      <c r="C1076" s="460" t="s">
        <v>12</v>
      </c>
      <c r="D1076" s="160" t="s">
        <v>132</v>
      </c>
      <c r="E1076" s="164"/>
      <c r="F1076" s="164"/>
      <c r="G1076" s="164"/>
      <c r="H1076" s="163"/>
      <c r="I1076" s="163"/>
      <c r="J1076" s="164" t="s">
        <v>12</v>
      </c>
      <c r="K1076" s="160" t="s">
        <v>132</v>
      </c>
      <c r="L1076" s="165"/>
      <c r="M1076" s="165"/>
      <c r="N1076" s="165"/>
      <c r="O1076" s="163"/>
      <c r="P1076" s="188"/>
      <c r="Q1076" s="167"/>
      <c r="R1076" s="351"/>
      <c r="S1076" s="453" t="s">
        <v>459</v>
      </c>
    </row>
    <row r="1077" spans="1:20" ht="82.5" customHeight="1" x14ac:dyDescent="0.35">
      <c r="A1077" s="473"/>
      <c r="B1077" s="459"/>
      <c r="C1077" s="462" t="s">
        <v>7</v>
      </c>
      <c r="D1077" s="158" t="s">
        <v>133</v>
      </c>
      <c r="E1077" s="165" t="s">
        <v>25</v>
      </c>
      <c r="F1077" s="165">
        <v>100</v>
      </c>
      <c r="G1077" s="165">
        <v>100</v>
      </c>
      <c r="H1077" s="168">
        <f t="shared" ref="H1077:H1099" si="127">(G1077/F1077)*100</f>
        <v>100</v>
      </c>
      <c r="I1077" s="165"/>
      <c r="J1077" s="165" t="s">
        <v>7</v>
      </c>
      <c r="K1077" s="169" t="s">
        <v>90</v>
      </c>
      <c r="L1077" s="165" t="s">
        <v>38</v>
      </c>
      <c r="M1077" s="165">
        <v>294</v>
      </c>
      <c r="N1077" s="165">
        <v>295</v>
      </c>
      <c r="O1077" s="168">
        <f t="shared" ref="O1077" si="128">(N1077/M1077)*100</f>
        <v>100.34013605442176</v>
      </c>
      <c r="P1077" s="188"/>
      <c r="Q1077" s="167"/>
      <c r="R1077" s="352"/>
      <c r="S1077" s="453"/>
    </row>
    <row r="1078" spans="1:20" x14ac:dyDescent="0.35">
      <c r="A1078" s="473"/>
      <c r="B1078" s="459"/>
      <c r="C1078" s="462" t="s">
        <v>8</v>
      </c>
      <c r="D1078" s="158" t="s">
        <v>134</v>
      </c>
      <c r="E1078" s="165" t="s">
        <v>25</v>
      </c>
      <c r="F1078" s="165">
        <v>100</v>
      </c>
      <c r="G1078" s="165">
        <v>100</v>
      </c>
      <c r="H1078" s="168">
        <f t="shared" si="127"/>
        <v>100</v>
      </c>
      <c r="I1078" s="165"/>
      <c r="J1078" s="165"/>
      <c r="K1078" s="189"/>
      <c r="L1078" s="165"/>
      <c r="M1078" s="171"/>
      <c r="N1078" s="171"/>
      <c r="O1078" s="168"/>
      <c r="P1078" s="188"/>
      <c r="Q1078" s="167"/>
      <c r="R1078" s="352"/>
      <c r="S1078" s="453"/>
    </row>
    <row r="1079" spans="1:20" ht="45" customHeight="1" x14ac:dyDescent="0.35">
      <c r="A1079" s="473"/>
      <c r="B1079" s="459"/>
      <c r="C1079" s="462" t="s">
        <v>9</v>
      </c>
      <c r="D1079" s="158" t="s">
        <v>135</v>
      </c>
      <c r="E1079" s="165" t="s">
        <v>492</v>
      </c>
      <c r="F1079" s="165">
        <v>100</v>
      </c>
      <c r="G1079" s="165">
        <v>100</v>
      </c>
      <c r="H1079" s="168">
        <f t="shared" si="127"/>
        <v>100</v>
      </c>
      <c r="I1079" s="165"/>
      <c r="J1079" s="172"/>
      <c r="K1079" s="169"/>
      <c r="L1079" s="165"/>
      <c r="M1079" s="173"/>
      <c r="N1079" s="173"/>
      <c r="O1079" s="168"/>
      <c r="P1079" s="188"/>
      <c r="Q1079" s="167"/>
      <c r="R1079" s="352"/>
      <c r="S1079" s="453"/>
    </row>
    <row r="1080" spans="1:20" ht="61.5" customHeight="1" x14ac:dyDescent="0.35">
      <c r="A1080" s="473"/>
      <c r="B1080" s="459"/>
      <c r="C1080" s="462" t="s">
        <v>10</v>
      </c>
      <c r="D1080" s="158" t="s">
        <v>493</v>
      </c>
      <c r="E1080" s="165" t="s">
        <v>25</v>
      </c>
      <c r="F1080" s="165">
        <v>90</v>
      </c>
      <c r="G1080" s="165">
        <v>100</v>
      </c>
      <c r="H1080" s="168">
        <v>100</v>
      </c>
      <c r="I1080" s="165"/>
      <c r="J1080" s="172"/>
      <c r="K1080" s="169"/>
      <c r="L1080" s="165"/>
      <c r="M1080" s="173"/>
      <c r="N1080" s="173"/>
      <c r="O1080" s="168"/>
      <c r="P1080" s="188"/>
      <c r="Q1080" s="167"/>
      <c r="R1080" s="352"/>
      <c r="S1080" s="453"/>
    </row>
    <row r="1081" spans="1:20" ht="111.75" customHeight="1" x14ac:dyDescent="0.35">
      <c r="A1081" s="473"/>
      <c r="B1081" s="459"/>
      <c r="C1081" s="462" t="s">
        <v>35</v>
      </c>
      <c r="D1081" s="158" t="s">
        <v>136</v>
      </c>
      <c r="E1081" s="165" t="s">
        <v>25</v>
      </c>
      <c r="F1081" s="165">
        <v>100</v>
      </c>
      <c r="G1081" s="165">
        <v>100</v>
      </c>
      <c r="H1081" s="168">
        <f t="shared" si="127"/>
        <v>100</v>
      </c>
      <c r="I1081" s="165"/>
      <c r="J1081" s="172"/>
      <c r="K1081" s="169"/>
      <c r="L1081" s="165"/>
      <c r="M1081" s="173"/>
      <c r="N1081" s="173"/>
      <c r="O1081" s="168"/>
      <c r="P1081" s="188"/>
      <c r="Q1081" s="167"/>
      <c r="R1081" s="352"/>
      <c r="S1081" s="453"/>
    </row>
    <row r="1082" spans="1:20" s="184" customFormat="1" ht="40.5" customHeight="1" x14ac:dyDescent="0.35">
      <c r="A1082" s="473"/>
      <c r="B1082" s="459"/>
      <c r="C1082" s="464"/>
      <c r="D1082" s="178" t="s">
        <v>6</v>
      </c>
      <c r="E1082" s="177"/>
      <c r="F1082" s="179"/>
      <c r="G1082" s="179"/>
      <c r="H1082" s="180"/>
      <c r="I1082" s="180">
        <f>(H1077+H1078+H1079+H1080+H1081)/5</f>
        <v>100</v>
      </c>
      <c r="J1082" s="181"/>
      <c r="K1082" s="178" t="s">
        <v>6</v>
      </c>
      <c r="L1082" s="179"/>
      <c r="M1082" s="182"/>
      <c r="N1082" s="182"/>
      <c r="O1082" s="180"/>
      <c r="P1082" s="180">
        <f>O1077</f>
        <v>100.34013605442176</v>
      </c>
      <c r="Q1082" s="180">
        <f>(I1082+P1082)/2</f>
        <v>100.17006802721087</v>
      </c>
      <c r="R1082" s="345" t="s">
        <v>31</v>
      </c>
      <c r="S1082" s="453"/>
      <c r="T1082" s="156"/>
    </row>
    <row r="1083" spans="1:20" ht="68.25" customHeight="1" x14ac:dyDescent="0.35">
      <c r="A1083" s="473"/>
      <c r="B1083" s="459"/>
      <c r="C1083" s="460" t="s">
        <v>13</v>
      </c>
      <c r="D1083" s="160" t="s">
        <v>137</v>
      </c>
      <c r="E1083" s="165"/>
      <c r="F1083" s="165"/>
      <c r="G1083" s="165"/>
      <c r="H1083" s="163"/>
      <c r="I1083" s="163"/>
      <c r="J1083" s="266" t="s">
        <v>13</v>
      </c>
      <c r="K1083" s="160" t="s">
        <v>137</v>
      </c>
      <c r="L1083" s="165"/>
      <c r="M1083" s="173"/>
      <c r="N1083" s="173"/>
      <c r="O1083" s="163"/>
      <c r="P1083" s="188"/>
      <c r="Q1083" s="167"/>
      <c r="R1083" s="351"/>
      <c r="S1083" s="453"/>
    </row>
    <row r="1084" spans="1:20" ht="79.5" customHeight="1" x14ac:dyDescent="0.35">
      <c r="A1084" s="473"/>
      <c r="B1084" s="459"/>
      <c r="C1084" s="462" t="s">
        <v>14</v>
      </c>
      <c r="D1084" s="158" t="s">
        <v>138</v>
      </c>
      <c r="E1084" s="165" t="s">
        <v>25</v>
      </c>
      <c r="F1084" s="165">
        <v>100</v>
      </c>
      <c r="G1084" s="165">
        <v>100</v>
      </c>
      <c r="H1084" s="168">
        <f t="shared" si="127"/>
        <v>100</v>
      </c>
      <c r="I1084" s="165"/>
      <c r="J1084" s="172" t="s">
        <v>14</v>
      </c>
      <c r="K1084" s="169" t="s">
        <v>90</v>
      </c>
      <c r="L1084" s="165" t="s">
        <v>38</v>
      </c>
      <c r="M1084" s="165">
        <v>327</v>
      </c>
      <c r="N1084" s="165">
        <v>328</v>
      </c>
      <c r="O1084" s="168">
        <f t="shared" ref="O1084" si="129">(N1084/M1084)*100</f>
        <v>100.3058103975535</v>
      </c>
      <c r="P1084" s="162"/>
      <c r="Q1084" s="167"/>
      <c r="R1084" s="352"/>
      <c r="S1084" s="453"/>
    </row>
    <row r="1085" spans="1:20" x14ac:dyDescent="0.35">
      <c r="A1085" s="473"/>
      <c r="B1085" s="459"/>
      <c r="C1085" s="462" t="s">
        <v>15</v>
      </c>
      <c r="D1085" s="158" t="s">
        <v>139</v>
      </c>
      <c r="E1085" s="165" t="s">
        <v>25</v>
      </c>
      <c r="F1085" s="165">
        <v>100</v>
      </c>
      <c r="G1085" s="165">
        <v>100</v>
      </c>
      <c r="H1085" s="168">
        <f t="shared" si="127"/>
        <v>100</v>
      </c>
      <c r="I1085" s="165"/>
      <c r="J1085" s="172"/>
      <c r="K1085" s="169"/>
      <c r="L1085" s="165"/>
      <c r="M1085" s="173"/>
      <c r="N1085" s="173"/>
      <c r="O1085" s="168"/>
      <c r="P1085" s="188"/>
      <c r="Q1085" s="167"/>
      <c r="R1085" s="352"/>
      <c r="S1085" s="453"/>
    </row>
    <row r="1086" spans="1:20" ht="54.75" customHeight="1" x14ac:dyDescent="0.35">
      <c r="A1086" s="473"/>
      <c r="B1086" s="459"/>
      <c r="C1086" s="462" t="s">
        <v>39</v>
      </c>
      <c r="D1086" s="158" t="s">
        <v>135</v>
      </c>
      <c r="E1086" s="165" t="s">
        <v>492</v>
      </c>
      <c r="F1086" s="165">
        <v>100</v>
      </c>
      <c r="G1086" s="165">
        <v>100</v>
      </c>
      <c r="H1086" s="168">
        <f t="shared" si="127"/>
        <v>100</v>
      </c>
      <c r="I1086" s="165"/>
      <c r="J1086" s="172"/>
      <c r="K1086" s="169"/>
      <c r="L1086" s="165"/>
      <c r="M1086" s="173"/>
      <c r="N1086" s="173"/>
      <c r="O1086" s="168"/>
      <c r="P1086" s="188"/>
      <c r="Q1086" s="167"/>
      <c r="R1086" s="352"/>
      <c r="S1086" s="453"/>
    </row>
    <row r="1087" spans="1:20" ht="57" customHeight="1" x14ac:dyDescent="0.35">
      <c r="A1087" s="473"/>
      <c r="B1087" s="459"/>
      <c r="C1087" s="462" t="s">
        <v>45</v>
      </c>
      <c r="D1087" s="158" t="s">
        <v>493</v>
      </c>
      <c r="E1087" s="165" t="s">
        <v>25</v>
      </c>
      <c r="F1087" s="165">
        <v>90</v>
      </c>
      <c r="G1087" s="165">
        <v>100</v>
      </c>
      <c r="H1087" s="168">
        <v>100</v>
      </c>
      <c r="I1087" s="165"/>
      <c r="J1087" s="172"/>
      <c r="K1087" s="169"/>
      <c r="L1087" s="165"/>
      <c r="M1087" s="173"/>
      <c r="N1087" s="173"/>
      <c r="O1087" s="168"/>
      <c r="P1087" s="188"/>
      <c r="Q1087" s="167"/>
      <c r="R1087" s="352"/>
      <c r="S1087" s="453"/>
    </row>
    <row r="1088" spans="1:20" ht="120.75" customHeight="1" x14ac:dyDescent="0.35">
      <c r="A1088" s="473"/>
      <c r="B1088" s="459"/>
      <c r="C1088" s="462" t="s">
        <v>66</v>
      </c>
      <c r="D1088" s="158" t="s">
        <v>136</v>
      </c>
      <c r="E1088" s="165" t="s">
        <v>25</v>
      </c>
      <c r="F1088" s="165">
        <v>100</v>
      </c>
      <c r="G1088" s="165">
        <v>100</v>
      </c>
      <c r="H1088" s="168">
        <f t="shared" si="127"/>
        <v>100</v>
      </c>
      <c r="I1088" s="165"/>
      <c r="J1088" s="172"/>
      <c r="K1088" s="169"/>
      <c r="L1088" s="165"/>
      <c r="M1088" s="173"/>
      <c r="N1088" s="173"/>
      <c r="O1088" s="168"/>
      <c r="P1088" s="188"/>
      <c r="Q1088" s="167"/>
      <c r="R1088" s="352"/>
      <c r="S1088" s="453"/>
    </row>
    <row r="1089" spans="1:20" s="184" customFormat="1" ht="40.5" customHeight="1" x14ac:dyDescent="0.35">
      <c r="A1089" s="473"/>
      <c r="B1089" s="459"/>
      <c r="C1089" s="464"/>
      <c r="D1089" s="178" t="s">
        <v>6</v>
      </c>
      <c r="E1089" s="177"/>
      <c r="F1089" s="179"/>
      <c r="G1089" s="179"/>
      <c r="H1089" s="180"/>
      <c r="I1089" s="180">
        <f>(H1084+H1085+H1086+H1087+H1088)/5</f>
        <v>100</v>
      </c>
      <c r="J1089" s="181"/>
      <c r="K1089" s="178" t="s">
        <v>6</v>
      </c>
      <c r="L1089" s="179"/>
      <c r="M1089" s="182"/>
      <c r="N1089" s="182"/>
      <c r="O1089" s="180"/>
      <c r="P1089" s="180">
        <f>O1084</f>
        <v>100.3058103975535</v>
      </c>
      <c r="Q1089" s="180">
        <f>(I1089+P1089)/2</f>
        <v>100.15290519877675</v>
      </c>
      <c r="R1089" s="345" t="s">
        <v>31</v>
      </c>
      <c r="S1089" s="453"/>
      <c r="T1089" s="156"/>
    </row>
    <row r="1090" spans="1:20" ht="60" customHeight="1" x14ac:dyDescent="0.35">
      <c r="A1090" s="473"/>
      <c r="B1090" s="459"/>
      <c r="C1090" s="460" t="s">
        <v>28</v>
      </c>
      <c r="D1090" s="160" t="s">
        <v>140</v>
      </c>
      <c r="E1090" s="165"/>
      <c r="F1090" s="165"/>
      <c r="G1090" s="165"/>
      <c r="H1090" s="163"/>
      <c r="I1090" s="163"/>
      <c r="J1090" s="266" t="s">
        <v>28</v>
      </c>
      <c r="K1090" s="160" t="str">
        <f>D1090</f>
        <v>Реализация основных общеобразовательных программ среднего общего образования</v>
      </c>
      <c r="L1090" s="165"/>
      <c r="M1090" s="173"/>
      <c r="N1090" s="173"/>
      <c r="O1090" s="163"/>
      <c r="P1090" s="188"/>
      <c r="Q1090" s="167"/>
      <c r="R1090" s="353"/>
      <c r="S1090" s="453"/>
    </row>
    <row r="1091" spans="1:20" ht="87.75" customHeight="1" x14ac:dyDescent="0.35">
      <c r="A1091" s="473"/>
      <c r="B1091" s="459"/>
      <c r="C1091" s="462" t="s">
        <v>29</v>
      </c>
      <c r="D1091" s="158" t="s">
        <v>141</v>
      </c>
      <c r="E1091" s="165" t="s">
        <v>25</v>
      </c>
      <c r="F1091" s="165">
        <v>100</v>
      </c>
      <c r="G1091" s="165">
        <v>100</v>
      </c>
      <c r="H1091" s="168">
        <f t="shared" si="127"/>
        <v>100</v>
      </c>
      <c r="I1091" s="165"/>
      <c r="J1091" s="172" t="s">
        <v>29</v>
      </c>
      <c r="K1091" s="169" t="s">
        <v>90</v>
      </c>
      <c r="L1091" s="165" t="s">
        <v>38</v>
      </c>
      <c r="M1091" s="165">
        <v>56</v>
      </c>
      <c r="N1091" s="165">
        <v>56</v>
      </c>
      <c r="O1091" s="168">
        <f t="shared" ref="O1091" si="130">(N1091/M1091)*100</f>
        <v>100</v>
      </c>
      <c r="P1091" s="162"/>
      <c r="Q1091" s="167"/>
      <c r="R1091" s="352"/>
      <c r="S1091" s="453"/>
    </row>
    <row r="1092" spans="1:20" x14ac:dyDescent="0.35">
      <c r="A1092" s="473"/>
      <c r="B1092" s="459"/>
      <c r="C1092" s="462" t="s">
        <v>30</v>
      </c>
      <c r="D1092" s="158" t="s">
        <v>142</v>
      </c>
      <c r="E1092" s="165" t="s">
        <v>25</v>
      </c>
      <c r="F1092" s="165">
        <v>100</v>
      </c>
      <c r="G1092" s="165">
        <v>100</v>
      </c>
      <c r="H1092" s="168">
        <f t="shared" si="127"/>
        <v>100</v>
      </c>
      <c r="I1092" s="165"/>
      <c r="J1092" s="172"/>
      <c r="K1092" s="169"/>
      <c r="L1092" s="165"/>
      <c r="M1092" s="173"/>
      <c r="N1092" s="173"/>
      <c r="O1092" s="168"/>
      <c r="P1092" s="188"/>
      <c r="Q1092" s="167"/>
      <c r="R1092" s="352"/>
      <c r="S1092" s="453"/>
    </row>
    <row r="1093" spans="1:20" ht="41.25" customHeight="1" x14ac:dyDescent="0.35">
      <c r="A1093" s="473"/>
      <c r="B1093" s="459"/>
      <c r="C1093" s="462" t="s">
        <v>52</v>
      </c>
      <c r="D1093" s="158" t="s">
        <v>135</v>
      </c>
      <c r="E1093" s="165" t="s">
        <v>492</v>
      </c>
      <c r="F1093" s="165">
        <v>100</v>
      </c>
      <c r="G1093" s="165">
        <v>100</v>
      </c>
      <c r="H1093" s="168">
        <f t="shared" si="127"/>
        <v>100</v>
      </c>
      <c r="I1093" s="165"/>
      <c r="J1093" s="172"/>
      <c r="K1093" s="169"/>
      <c r="L1093" s="165"/>
      <c r="M1093" s="173"/>
      <c r="N1093" s="173"/>
      <c r="O1093" s="168"/>
      <c r="P1093" s="188"/>
      <c r="Q1093" s="167"/>
      <c r="R1093" s="352"/>
      <c r="S1093" s="453"/>
    </row>
    <row r="1094" spans="1:20" ht="60" customHeight="1" x14ac:dyDescent="0.35">
      <c r="A1094" s="473"/>
      <c r="B1094" s="459"/>
      <c r="C1094" s="462" t="s">
        <v>53</v>
      </c>
      <c r="D1094" s="158" t="s">
        <v>493</v>
      </c>
      <c r="E1094" s="165" t="s">
        <v>25</v>
      </c>
      <c r="F1094" s="165">
        <v>90</v>
      </c>
      <c r="G1094" s="165">
        <v>100</v>
      </c>
      <c r="H1094" s="168">
        <v>100</v>
      </c>
      <c r="I1094" s="165"/>
      <c r="J1094" s="172"/>
      <c r="K1094" s="169"/>
      <c r="L1094" s="165"/>
      <c r="M1094" s="173"/>
      <c r="N1094" s="173"/>
      <c r="O1094" s="168"/>
      <c r="P1094" s="188"/>
      <c r="Q1094" s="167"/>
      <c r="R1094" s="352"/>
      <c r="S1094" s="453"/>
    </row>
    <row r="1095" spans="1:20" ht="129.75" customHeight="1" x14ac:dyDescent="0.35">
      <c r="A1095" s="473"/>
      <c r="B1095" s="459"/>
      <c r="C1095" s="462" t="s">
        <v>143</v>
      </c>
      <c r="D1095" s="158" t="s">
        <v>136</v>
      </c>
      <c r="E1095" s="165" t="s">
        <v>25</v>
      </c>
      <c r="F1095" s="165">
        <v>100</v>
      </c>
      <c r="G1095" s="165">
        <v>100</v>
      </c>
      <c r="H1095" s="168">
        <f t="shared" si="127"/>
        <v>100</v>
      </c>
      <c r="I1095" s="165"/>
      <c r="J1095" s="172"/>
      <c r="K1095" s="169"/>
      <c r="L1095" s="165"/>
      <c r="M1095" s="173"/>
      <c r="N1095" s="173"/>
      <c r="O1095" s="168"/>
      <c r="P1095" s="188"/>
      <c r="Q1095" s="167"/>
      <c r="R1095" s="352"/>
      <c r="S1095" s="453"/>
    </row>
    <row r="1096" spans="1:20" s="184" customFormat="1" ht="40.5" customHeight="1" x14ac:dyDescent="0.35">
      <c r="A1096" s="473"/>
      <c r="B1096" s="459"/>
      <c r="C1096" s="464"/>
      <c r="D1096" s="178" t="s">
        <v>6</v>
      </c>
      <c r="E1096" s="177"/>
      <c r="F1096" s="179"/>
      <c r="G1096" s="179"/>
      <c r="H1096" s="180"/>
      <c r="I1096" s="180">
        <f>(H1091+H1092+H1093+H1094+H1095)/5</f>
        <v>100</v>
      </c>
      <c r="J1096" s="181"/>
      <c r="K1096" s="178" t="s">
        <v>6</v>
      </c>
      <c r="L1096" s="179"/>
      <c r="M1096" s="182"/>
      <c r="N1096" s="182"/>
      <c r="O1096" s="180"/>
      <c r="P1096" s="180">
        <f>O1091</f>
        <v>100</v>
      </c>
      <c r="Q1096" s="180">
        <f>(I1096+P1096)/2</f>
        <v>100</v>
      </c>
      <c r="R1096" s="345" t="s">
        <v>31</v>
      </c>
      <c r="S1096" s="453"/>
      <c r="T1096" s="156"/>
    </row>
    <row r="1097" spans="1:20" x14ac:dyDescent="0.35">
      <c r="A1097" s="473"/>
      <c r="B1097" s="459"/>
      <c r="C1097" s="460" t="s">
        <v>42</v>
      </c>
      <c r="D1097" s="160" t="s">
        <v>91</v>
      </c>
      <c r="E1097" s="165"/>
      <c r="F1097" s="165"/>
      <c r="G1097" s="165"/>
      <c r="H1097" s="163"/>
      <c r="I1097" s="163"/>
      <c r="J1097" s="266" t="s">
        <v>42</v>
      </c>
      <c r="K1097" s="160" t="s">
        <v>91</v>
      </c>
      <c r="L1097" s="165"/>
      <c r="M1097" s="173"/>
      <c r="N1097" s="173"/>
      <c r="O1097" s="163"/>
      <c r="P1097" s="188"/>
      <c r="Q1097" s="167"/>
      <c r="R1097" s="353"/>
      <c r="S1097" s="453"/>
    </row>
    <row r="1098" spans="1:20" ht="48.75" customHeight="1" x14ac:dyDescent="0.35">
      <c r="A1098" s="473"/>
      <c r="B1098" s="459"/>
      <c r="C1098" s="462" t="s">
        <v>43</v>
      </c>
      <c r="D1098" s="158" t="s">
        <v>144</v>
      </c>
      <c r="E1098" s="165" t="s">
        <v>25</v>
      </c>
      <c r="F1098" s="165">
        <v>100</v>
      </c>
      <c r="G1098" s="165">
        <v>100</v>
      </c>
      <c r="H1098" s="168">
        <f t="shared" si="127"/>
        <v>100</v>
      </c>
      <c r="I1098" s="165"/>
      <c r="J1098" s="172" t="s">
        <v>43</v>
      </c>
      <c r="K1098" s="169" t="s">
        <v>90</v>
      </c>
      <c r="L1098" s="165" t="s">
        <v>38</v>
      </c>
      <c r="M1098" s="165">
        <v>80</v>
      </c>
      <c r="N1098" s="165">
        <v>80</v>
      </c>
      <c r="O1098" s="168">
        <f t="shared" ref="O1098" si="131">(N1098/M1098)*100</f>
        <v>100</v>
      </c>
      <c r="P1098" s="188"/>
      <c r="Q1098" s="167"/>
      <c r="R1098" s="352"/>
      <c r="S1098" s="453"/>
    </row>
    <row r="1099" spans="1:20" ht="82.5" customHeight="1" x14ac:dyDescent="0.35">
      <c r="A1099" s="473"/>
      <c r="B1099" s="459"/>
      <c r="C1099" s="462" t="s">
        <v>145</v>
      </c>
      <c r="D1099" s="158" t="s">
        <v>146</v>
      </c>
      <c r="E1099" s="165" t="s">
        <v>25</v>
      </c>
      <c r="F1099" s="165">
        <v>90</v>
      </c>
      <c r="G1099" s="165">
        <v>90</v>
      </c>
      <c r="H1099" s="168">
        <f t="shared" si="127"/>
        <v>100</v>
      </c>
      <c r="I1099" s="165"/>
      <c r="J1099" s="172"/>
      <c r="K1099" s="169"/>
      <c r="L1099" s="165"/>
      <c r="M1099" s="173"/>
      <c r="N1099" s="173"/>
      <c r="O1099" s="168"/>
      <c r="P1099" s="188"/>
      <c r="Q1099" s="167"/>
      <c r="R1099" s="352"/>
      <c r="S1099" s="453"/>
    </row>
    <row r="1100" spans="1:20" s="184" customFormat="1" ht="40.5" customHeight="1" x14ac:dyDescent="0.35">
      <c r="A1100" s="473"/>
      <c r="B1100" s="459"/>
      <c r="C1100" s="464"/>
      <c r="D1100" s="178" t="s">
        <v>6</v>
      </c>
      <c r="E1100" s="177"/>
      <c r="F1100" s="179"/>
      <c r="G1100" s="179"/>
      <c r="H1100" s="180"/>
      <c r="I1100" s="180">
        <f>(H1098+H1099)/2</f>
        <v>100</v>
      </c>
      <c r="J1100" s="181"/>
      <c r="K1100" s="178" t="s">
        <v>6</v>
      </c>
      <c r="L1100" s="179"/>
      <c r="M1100" s="182"/>
      <c r="N1100" s="182"/>
      <c r="O1100" s="180"/>
      <c r="P1100" s="180">
        <f>O1098</f>
        <v>100</v>
      </c>
      <c r="Q1100" s="180">
        <f>(I1100+P1100)/2</f>
        <v>100</v>
      </c>
      <c r="R1100" s="345" t="s">
        <v>31</v>
      </c>
      <c r="S1100" s="453"/>
      <c r="T1100" s="156"/>
    </row>
    <row r="1101" spans="1:20" ht="69.75" customHeight="1" x14ac:dyDescent="0.35">
      <c r="A1101" s="473"/>
      <c r="B1101" s="459"/>
      <c r="C1101" s="460" t="s">
        <v>172</v>
      </c>
      <c r="D1101" s="160" t="s">
        <v>228</v>
      </c>
      <c r="E1101" s="165"/>
      <c r="F1101" s="165"/>
      <c r="G1101" s="165"/>
      <c r="H1101" s="163"/>
      <c r="I1101" s="163"/>
      <c r="J1101" s="266" t="s">
        <v>172</v>
      </c>
      <c r="K1101" s="160" t="str">
        <f>D1101</f>
        <v>Реализация дополнительных общеразвивающих программ</v>
      </c>
      <c r="L1101" s="165"/>
      <c r="M1101" s="173"/>
      <c r="N1101" s="173"/>
      <c r="O1101" s="163"/>
      <c r="P1101" s="188"/>
      <c r="Q1101" s="167"/>
      <c r="R1101" s="353"/>
      <c r="S1101" s="453"/>
    </row>
    <row r="1102" spans="1:20" ht="96.75" customHeight="1" x14ac:dyDescent="0.35">
      <c r="A1102" s="473"/>
      <c r="B1102" s="459"/>
      <c r="C1102" s="462" t="s">
        <v>173</v>
      </c>
      <c r="D1102" s="158" t="s">
        <v>146</v>
      </c>
      <c r="E1102" s="165" t="s">
        <v>25</v>
      </c>
      <c r="F1102" s="165">
        <v>90</v>
      </c>
      <c r="G1102" s="165">
        <v>90</v>
      </c>
      <c r="H1102" s="168">
        <v>100</v>
      </c>
      <c r="I1102" s="165"/>
      <c r="J1102" s="162" t="s">
        <v>173</v>
      </c>
      <c r="K1102" s="169" t="s">
        <v>219</v>
      </c>
      <c r="L1102" s="165" t="s">
        <v>399</v>
      </c>
      <c r="M1102" s="165">
        <v>47292</v>
      </c>
      <c r="N1102" s="165">
        <v>45288</v>
      </c>
      <c r="O1102" s="168">
        <f t="shared" ref="O1102" si="132">(N1102/M1102)*100</f>
        <v>95.762496828216186</v>
      </c>
      <c r="P1102" s="188"/>
      <c r="Q1102" s="167"/>
      <c r="R1102" s="352"/>
      <c r="S1102" s="453"/>
    </row>
    <row r="1103" spans="1:20" s="184" customFormat="1" ht="39" customHeight="1" x14ac:dyDescent="0.35">
      <c r="A1103" s="473"/>
      <c r="B1103" s="459"/>
      <c r="C1103" s="464"/>
      <c r="D1103" s="178" t="s">
        <v>6</v>
      </c>
      <c r="E1103" s="177"/>
      <c r="F1103" s="179"/>
      <c r="G1103" s="179"/>
      <c r="H1103" s="180"/>
      <c r="I1103" s="180">
        <f>H1102</f>
        <v>100</v>
      </c>
      <c r="J1103" s="181"/>
      <c r="K1103" s="178" t="s">
        <v>6</v>
      </c>
      <c r="L1103" s="179"/>
      <c r="M1103" s="182"/>
      <c r="N1103" s="182"/>
      <c r="O1103" s="180"/>
      <c r="P1103" s="180">
        <f>O1102</f>
        <v>95.762496828216186</v>
      </c>
      <c r="Q1103" s="180">
        <f>(I1103+P1103)/2</f>
        <v>97.881248414108086</v>
      </c>
      <c r="R1103" s="345" t="s">
        <v>459</v>
      </c>
      <c r="S1103" s="453"/>
      <c r="T1103" s="156"/>
    </row>
    <row r="1104" spans="1:20" ht="66" customHeight="1" x14ac:dyDescent="0.35">
      <c r="A1104" s="473">
        <v>63</v>
      </c>
      <c r="B1104" s="459" t="s">
        <v>183</v>
      </c>
      <c r="C1104" s="460" t="s">
        <v>12</v>
      </c>
      <c r="D1104" s="160" t="s">
        <v>132</v>
      </c>
      <c r="E1104" s="164"/>
      <c r="F1104" s="164"/>
      <c r="G1104" s="164"/>
      <c r="H1104" s="163"/>
      <c r="I1104" s="163"/>
      <c r="J1104" s="164" t="s">
        <v>12</v>
      </c>
      <c r="K1104" s="160" t="s">
        <v>132</v>
      </c>
      <c r="L1104" s="165"/>
      <c r="M1104" s="165"/>
      <c r="N1104" s="165"/>
      <c r="O1104" s="163"/>
      <c r="P1104" s="188"/>
      <c r="Q1104" s="167"/>
      <c r="R1104" s="353"/>
      <c r="S1104" s="453" t="s">
        <v>459</v>
      </c>
    </row>
    <row r="1105" spans="1:20" ht="73.5" customHeight="1" x14ac:dyDescent="0.35">
      <c r="A1105" s="473"/>
      <c r="B1105" s="459"/>
      <c r="C1105" s="462" t="s">
        <v>7</v>
      </c>
      <c r="D1105" s="158" t="s">
        <v>133</v>
      </c>
      <c r="E1105" s="165" t="s">
        <v>25</v>
      </c>
      <c r="F1105" s="165">
        <v>100</v>
      </c>
      <c r="G1105" s="165">
        <v>100</v>
      </c>
      <c r="H1105" s="168">
        <f t="shared" ref="H1105:H1107" si="133">(G1105/F1105)*100</f>
        <v>100</v>
      </c>
      <c r="I1105" s="165"/>
      <c r="J1105" s="165" t="s">
        <v>7</v>
      </c>
      <c r="K1105" s="169" t="s">
        <v>90</v>
      </c>
      <c r="L1105" s="165" t="s">
        <v>38</v>
      </c>
      <c r="M1105" s="165">
        <v>255</v>
      </c>
      <c r="N1105" s="165">
        <v>254</v>
      </c>
      <c r="O1105" s="168">
        <f t="shared" ref="O1105" si="134">(N1105/M1105)*100</f>
        <v>99.607843137254903</v>
      </c>
      <c r="P1105" s="188"/>
      <c r="Q1105" s="167"/>
      <c r="R1105" s="352"/>
      <c r="S1105" s="453"/>
    </row>
    <row r="1106" spans="1:20" x14ac:dyDescent="0.35">
      <c r="A1106" s="473"/>
      <c r="B1106" s="459"/>
      <c r="C1106" s="462" t="s">
        <v>8</v>
      </c>
      <c r="D1106" s="158" t="s">
        <v>134</v>
      </c>
      <c r="E1106" s="165" t="s">
        <v>25</v>
      </c>
      <c r="F1106" s="165">
        <v>100</v>
      </c>
      <c r="G1106" s="165">
        <v>100</v>
      </c>
      <c r="H1106" s="168">
        <f t="shared" si="133"/>
        <v>100</v>
      </c>
      <c r="I1106" s="165"/>
      <c r="J1106" s="165"/>
      <c r="K1106" s="189"/>
      <c r="L1106" s="165"/>
      <c r="M1106" s="171"/>
      <c r="N1106" s="171"/>
      <c r="O1106" s="168"/>
      <c r="P1106" s="188"/>
      <c r="Q1106" s="167"/>
      <c r="R1106" s="352"/>
      <c r="S1106" s="453"/>
    </row>
    <row r="1107" spans="1:20" ht="45.75" customHeight="1" x14ac:dyDescent="0.35">
      <c r="A1107" s="473"/>
      <c r="B1107" s="459"/>
      <c r="C1107" s="462" t="s">
        <v>9</v>
      </c>
      <c r="D1107" s="158" t="s">
        <v>135</v>
      </c>
      <c r="E1107" s="165" t="s">
        <v>492</v>
      </c>
      <c r="F1107" s="165">
        <v>100</v>
      </c>
      <c r="G1107" s="165">
        <v>100</v>
      </c>
      <c r="H1107" s="168">
        <f t="shared" si="133"/>
        <v>100</v>
      </c>
      <c r="I1107" s="165"/>
      <c r="J1107" s="172"/>
      <c r="K1107" s="169"/>
      <c r="L1107" s="165"/>
      <c r="M1107" s="173"/>
      <c r="N1107" s="173"/>
      <c r="O1107" s="168"/>
      <c r="P1107" s="188"/>
      <c r="Q1107" s="167"/>
      <c r="R1107" s="352"/>
      <c r="S1107" s="453"/>
    </row>
    <row r="1108" spans="1:20" ht="61.5" customHeight="1" x14ac:dyDescent="0.35">
      <c r="A1108" s="473"/>
      <c r="B1108" s="459"/>
      <c r="C1108" s="462" t="s">
        <v>10</v>
      </c>
      <c r="D1108" s="158" t="s">
        <v>493</v>
      </c>
      <c r="E1108" s="165" t="s">
        <v>25</v>
      </c>
      <c r="F1108" s="165">
        <v>90</v>
      </c>
      <c r="G1108" s="165">
        <v>100</v>
      </c>
      <c r="H1108" s="168">
        <v>100</v>
      </c>
      <c r="I1108" s="165"/>
      <c r="J1108" s="172"/>
      <c r="K1108" s="169"/>
      <c r="L1108" s="165"/>
      <c r="M1108" s="173"/>
      <c r="N1108" s="173"/>
      <c r="O1108" s="168"/>
      <c r="P1108" s="188"/>
      <c r="Q1108" s="167"/>
      <c r="R1108" s="352"/>
      <c r="S1108" s="453"/>
    </row>
    <row r="1109" spans="1:20" ht="128.25" customHeight="1" x14ac:dyDescent="0.35">
      <c r="A1109" s="473"/>
      <c r="B1109" s="459"/>
      <c r="C1109" s="462" t="s">
        <v>35</v>
      </c>
      <c r="D1109" s="158" t="s">
        <v>136</v>
      </c>
      <c r="E1109" s="165" t="s">
        <v>25</v>
      </c>
      <c r="F1109" s="165">
        <v>100</v>
      </c>
      <c r="G1109" s="165">
        <v>100</v>
      </c>
      <c r="H1109" s="168">
        <f t="shared" ref="H1109" si="135">(G1109/F1109)*100</f>
        <v>100</v>
      </c>
      <c r="I1109" s="165"/>
      <c r="J1109" s="172"/>
      <c r="K1109" s="169"/>
      <c r="L1109" s="165"/>
      <c r="M1109" s="173"/>
      <c r="N1109" s="173"/>
      <c r="O1109" s="168"/>
      <c r="P1109" s="188"/>
      <c r="Q1109" s="167"/>
      <c r="R1109" s="352"/>
      <c r="S1109" s="453"/>
    </row>
    <row r="1110" spans="1:20" s="184" customFormat="1" ht="40.5" customHeight="1" x14ac:dyDescent="0.35">
      <c r="A1110" s="473"/>
      <c r="B1110" s="459"/>
      <c r="C1110" s="464"/>
      <c r="D1110" s="178" t="s">
        <v>6</v>
      </c>
      <c r="E1110" s="177"/>
      <c r="F1110" s="179"/>
      <c r="G1110" s="179"/>
      <c r="H1110" s="180"/>
      <c r="I1110" s="180">
        <f>(H1105+H1106+H1107+H1108+H1109)/5</f>
        <v>100</v>
      </c>
      <c r="J1110" s="181"/>
      <c r="K1110" s="178" t="s">
        <v>6</v>
      </c>
      <c r="L1110" s="179"/>
      <c r="M1110" s="182"/>
      <c r="N1110" s="182"/>
      <c r="O1110" s="180"/>
      <c r="P1110" s="180">
        <f>O1105</f>
        <v>99.607843137254903</v>
      </c>
      <c r="Q1110" s="180">
        <f>(I1110+P1110)/2</f>
        <v>99.803921568627459</v>
      </c>
      <c r="R1110" s="345" t="s">
        <v>459</v>
      </c>
      <c r="S1110" s="453"/>
      <c r="T1110" s="156"/>
    </row>
    <row r="1111" spans="1:20" ht="60" customHeight="1" x14ac:dyDescent="0.35">
      <c r="A1111" s="473"/>
      <c r="B1111" s="459"/>
      <c r="C1111" s="460" t="s">
        <v>13</v>
      </c>
      <c r="D1111" s="160" t="s">
        <v>137</v>
      </c>
      <c r="E1111" s="165"/>
      <c r="F1111" s="165"/>
      <c r="G1111" s="165"/>
      <c r="H1111" s="163"/>
      <c r="I1111" s="163"/>
      <c r="J1111" s="266" t="s">
        <v>13</v>
      </c>
      <c r="K1111" s="160" t="s">
        <v>137</v>
      </c>
      <c r="L1111" s="165"/>
      <c r="M1111" s="173"/>
      <c r="N1111" s="173"/>
      <c r="O1111" s="163"/>
      <c r="P1111" s="188"/>
      <c r="Q1111" s="167"/>
      <c r="R1111" s="351"/>
      <c r="S1111" s="453"/>
    </row>
    <row r="1112" spans="1:20" ht="78" customHeight="1" x14ac:dyDescent="0.35">
      <c r="A1112" s="473"/>
      <c r="B1112" s="459"/>
      <c r="C1112" s="462" t="s">
        <v>14</v>
      </c>
      <c r="D1112" s="158" t="s">
        <v>138</v>
      </c>
      <c r="E1112" s="165" t="s">
        <v>25</v>
      </c>
      <c r="F1112" s="165">
        <v>100</v>
      </c>
      <c r="G1112" s="165">
        <v>100</v>
      </c>
      <c r="H1112" s="168">
        <f t="shared" ref="H1112:H1114" si="136">(G1112/F1112)*100</f>
        <v>100</v>
      </c>
      <c r="I1112" s="165"/>
      <c r="J1112" s="172" t="s">
        <v>14</v>
      </c>
      <c r="K1112" s="169" t="s">
        <v>90</v>
      </c>
      <c r="L1112" s="165" t="s">
        <v>38</v>
      </c>
      <c r="M1112" s="165">
        <v>315</v>
      </c>
      <c r="N1112" s="165">
        <v>312</v>
      </c>
      <c r="O1112" s="168">
        <f t="shared" ref="O1112" si="137">(N1112/M1112)*100</f>
        <v>99.047619047619051</v>
      </c>
      <c r="P1112" s="162"/>
      <c r="Q1112" s="167"/>
      <c r="R1112" s="352"/>
      <c r="S1112" s="453"/>
    </row>
    <row r="1113" spans="1:20" x14ac:dyDescent="0.35">
      <c r="A1113" s="473"/>
      <c r="B1113" s="459"/>
      <c r="C1113" s="462" t="s">
        <v>15</v>
      </c>
      <c r="D1113" s="158" t="s">
        <v>139</v>
      </c>
      <c r="E1113" s="165" t="s">
        <v>25</v>
      </c>
      <c r="F1113" s="165">
        <v>100</v>
      </c>
      <c r="G1113" s="165">
        <v>100</v>
      </c>
      <c r="H1113" s="168">
        <f t="shared" si="136"/>
        <v>100</v>
      </c>
      <c r="I1113" s="165"/>
      <c r="J1113" s="172"/>
      <c r="K1113" s="169"/>
      <c r="L1113" s="165"/>
      <c r="M1113" s="173"/>
      <c r="N1113" s="173"/>
      <c r="O1113" s="168"/>
      <c r="P1113" s="188"/>
      <c r="Q1113" s="167"/>
      <c r="R1113" s="352"/>
      <c r="S1113" s="453"/>
    </row>
    <row r="1114" spans="1:20" ht="45" customHeight="1" x14ac:dyDescent="0.35">
      <c r="A1114" s="473"/>
      <c r="B1114" s="459"/>
      <c r="C1114" s="462" t="s">
        <v>39</v>
      </c>
      <c r="D1114" s="158" t="s">
        <v>135</v>
      </c>
      <c r="E1114" s="165" t="s">
        <v>492</v>
      </c>
      <c r="F1114" s="165">
        <v>100</v>
      </c>
      <c r="G1114" s="165">
        <v>100</v>
      </c>
      <c r="H1114" s="168">
        <f t="shared" si="136"/>
        <v>100</v>
      </c>
      <c r="I1114" s="165"/>
      <c r="J1114" s="172"/>
      <c r="K1114" s="169"/>
      <c r="L1114" s="165"/>
      <c r="M1114" s="173"/>
      <c r="N1114" s="173"/>
      <c r="O1114" s="168"/>
      <c r="P1114" s="188"/>
      <c r="Q1114" s="167"/>
      <c r="R1114" s="352"/>
      <c r="S1114" s="453"/>
    </row>
    <row r="1115" spans="1:20" ht="70.5" customHeight="1" x14ac:dyDescent="0.35">
      <c r="A1115" s="473"/>
      <c r="B1115" s="459"/>
      <c r="C1115" s="462" t="s">
        <v>45</v>
      </c>
      <c r="D1115" s="158" t="s">
        <v>493</v>
      </c>
      <c r="E1115" s="165" t="s">
        <v>25</v>
      </c>
      <c r="F1115" s="165">
        <v>90</v>
      </c>
      <c r="G1115" s="165">
        <v>100</v>
      </c>
      <c r="H1115" s="168">
        <v>100</v>
      </c>
      <c r="I1115" s="165"/>
      <c r="J1115" s="172"/>
      <c r="K1115" s="169"/>
      <c r="L1115" s="165"/>
      <c r="M1115" s="173"/>
      <c r="N1115" s="173"/>
      <c r="O1115" s="168"/>
      <c r="P1115" s="188"/>
      <c r="Q1115" s="167"/>
      <c r="R1115" s="352"/>
      <c r="S1115" s="453"/>
    </row>
    <row r="1116" spans="1:20" ht="131.25" customHeight="1" x14ac:dyDescent="0.35">
      <c r="A1116" s="473"/>
      <c r="B1116" s="459"/>
      <c r="C1116" s="462" t="s">
        <v>66</v>
      </c>
      <c r="D1116" s="158" t="s">
        <v>136</v>
      </c>
      <c r="E1116" s="165" t="s">
        <v>25</v>
      </c>
      <c r="F1116" s="165">
        <v>100</v>
      </c>
      <c r="G1116" s="165">
        <v>100</v>
      </c>
      <c r="H1116" s="168">
        <f t="shared" ref="H1116" si="138">(G1116/F1116)*100</f>
        <v>100</v>
      </c>
      <c r="I1116" s="165"/>
      <c r="J1116" s="172"/>
      <c r="K1116" s="169"/>
      <c r="L1116" s="165"/>
      <c r="M1116" s="173"/>
      <c r="N1116" s="173"/>
      <c r="O1116" s="168"/>
      <c r="P1116" s="188"/>
      <c r="Q1116" s="167"/>
      <c r="R1116" s="352"/>
      <c r="S1116" s="453"/>
    </row>
    <row r="1117" spans="1:20" s="184" customFormat="1" ht="40.5" customHeight="1" x14ac:dyDescent="0.35">
      <c r="A1117" s="473"/>
      <c r="B1117" s="459"/>
      <c r="C1117" s="464"/>
      <c r="D1117" s="178" t="s">
        <v>6</v>
      </c>
      <c r="E1117" s="177"/>
      <c r="F1117" s="179"/>
      <c r="G1117" s="179"/>
      <c r="H1117" s="180"/>
      <c r="I1117" s="180">
        <f>(H1112+H1113+H1114+H1115+H1116)/5</f>
        <v>100</v>
      </c>
      <c r="J1117" s="181"/>
      <c r="K1117" s="178" t="s">
        <v>6</v>
      </c>
      <c r="L1117" s="179"/>
      <c r="M1117" s="182"/>
      <c r="N1117" s="182"/>
      <c r="O1117" s="180"/>
      <c r="P1117" s="180">
        <f>O1112</f>
        <v>99.047619047619051</v>
      </c>
      <c r="Q1117" s="180">
        <f>(I1117+P1117)/2</f>
        <v>99.523809523809518</v>
      </c>
      <c r="R1117" s="345" t="s">
        <v>459</v>
      </c>
      <c r="S1117" s="453"/>
      <c r="T1117" s="156"/>
    </row>
    <row r="1118" spans="1:20" ht="60" customHeight="1" x14ac:dyDescent="0.35">
      <c r="A1118" s="473"/>
      <c r="B1118" s="459"/>
      <c r="C1118" s="460" t="s">
        <v>28</v>
      </c>
      <c r="D1118" s="160" t="s">
        <v>140</v>
      </c>
      <c r="E1118" s="165"/>
      <c r="F1118" s="165"/>
      <c r="G1118" s="165"/>
      <c r="H1118" s="163"/>
      <c r="I1118" s="163"/>
      <c r="J1118" s="266" t="s">
        <v>28</v>
      </c>
      <c r="K1118" s="160" t="str">
        <f>D1118</f>
        <v>Реализация основных общеобразовательных программ среднего общего образования</v>
      </c>
      <c r="L1118" s="165"/>
      <c r="M1118" s="173"/>
      <c r="N1118" s="173"/>
      <c r="O1118" s="163"/>
      <c r="P1118" s="188"/>
      <c r="Q1118" s="167"/>
      <c r="R1118" s="353"/>
      <c r="S1118" s="453"/>
    </row>
    <row r="1119" spans="1:20" ht="84.75" customHeight="1" x14ac:dyDescent="0.35">
      <c r="A1119" s="473"/>
      <c r="B1119" s="459"/>
      <c r="C1119" s="462" t="s">
        <v>29</v>
      </c>
      <c r="D1119" s="158" t="s">
        <v>141</v>
      </c>
      <c r="E1119" s="165" t="s">
        <v>25</v>
      </c>
      <c r="F1119" s="165">
        <v>100</v>
      </c>
      <c r="G1119" s="165">
        <v>100</v>
      </c>
      <c r="H1119" s="168">
        <f t="shared" ref="H1119:H1121" si="139">(G1119/F1119)*100</f>
        <v>100</v>
      </c>
      <c r="I1119" s="165"/>
      <c r="J1119" s="172" t="s">
        <v>29</v>
      </c>
      <c r="K1119" s="169" t="s">
        <v>90</v>
      </c>
      <c r="L1119" s="165" t="s">
        <v>38</v>
      </c>
      <c r="M1119" s="165">
        <v>70</v>
      </c>
      <c r="N1119" s="165">
        <v>70</v>
      </c>
      <c r="O1119" s="168">
        <f t="shared" ref="O1119" si="140">(N1119/M1119)*100</f>
        <v>100</v>
      </c>
      <c r="P1119" s="162"/>
      <c r="Q1119" s="167"/>
      <c r="R1119" s="352"/>
      <c r="S1119" s="453"/>
    </row>
    <row r="1120" spans="1:20" ht="29.25" customHeight="1" x14ac:dyDescent="0.35">
      <c r="A1120" s="473"/>
      <c r="B1120" s="459"/>
      <c r="C1120" s="462" t="s">
        <v>30</v>
      </c>
      <c r="D1120" s="158" t="s">
        <v>142</v>
      </c>
      <c r="E1120" s="165" t="s">
        <v>25</v>
      </c>
      <c r="F1120" s="165">
        <v>100</v>
      </c>
      <c r="G1120" s="165">
        <v>100</v>
      </c>
      <c r="H1120" s="168">
        <f t="shared" si="139"/>
        <v>100</v>
      </c>
      <c r="I1120" s="165"/>
      <c r="J1120" s="172"/>
      <c r="K1120" s="169"/>
      <c r="L1120" s="165"/>
      <c r="M1120" s="173"/>
      <c r="N1120" s="173"/>
      <c r="O1120" s="168"/>
      <c r="P1120" s="188"/>
      <c r="Q1120" s="167"/>
      <c r="R1120" s="352"/>
      <c r="S1120" s="453"/>
    </row>
    <row r="1121" spans="1:20" ht="51" customHeight="1" x14ac:dyDescent="0.35">
      <c r="A1121" s="473"/>
      <c r="B1121" s="459"/>
      <c r="C1121" s="462" t="s">
        <v>52</v>
      </c>
      <c r="D1121" s="158" t="s">
        <v>135</v>
      </c>
      <c r="E1121" s="165" t="s">
        <v>492</v>
      </c>
      <c r="F1121" s="165">
        <v>100</v>
      </c>
      <c r="G1121" s="165">
        <v>100</v>
      </c>
      <c r="H1121" s="168">
        <f t="shared" si="139"/>
        <v>100</v>
      </c>
      <c r="I1121" s="165"/>
      <c r="J1121" s="172"/>
      <c r="K1121" s="169"/>
      <c r="L1121" s="165"/>
      <c r="M1121" s="173"/>
      <c r="N1121" s="173"/>
      <c r="O1121" s="168"/>
      <c r="P1121" s="188"/>
      <c r="Q1121" s="167"/>
      <c r="R1121" s="352"/>
      <c r="S1121" s="453"/>
    </row>
    <row r="1122" spans="1:20" ht="63.75" customHeight="1" x14ac:dyDescent="0.35">
      <c r="A1122" s="473"/>
      <c r="B1122" s="459"/>
      <c r="C1122" s="462" t="s">
        <v>53</v>
      </c>
      <c r="D1122" s="158" t="s">
        <v>493</v>
      </c>
      <c r="E1122" s="165" t="s">
        <v>25</v>
      </c>
      <c r="F1122" s="165">
        <v>90</v>
      </c>
      <c r="G1122" s="165">
        <v>100</v>
      </c>
      <c r="H1122" s="168">
        <v>100</v>
      </c>
      <c r="I1122" s="165"/>
      <c r="J1122" s="172"/>
      <c r="K1122" s="169"/>
      <c r="L1122" s="165"/>
      <c r="M1122" s="173"/>
      <c r="N1122" s="173"/>
      <c r="O1122" s="168"/>
      <c r="P1122" s="188"/>
      <c r="Q1122" s="167"/>
      <c r="R1122" s="352"/>
      <c r="S1122" s="453"/>
    </row>
    <row r="1123" spans="1:20" ht="125.25" customHeight="1" x14ac:dyDescent="0.35">
      <c r="A1123" s="473"/>
      <c r="B1123" s="459"/>
      <c r="C1123" s="462" t="s">
        <v>143</v>
      </c>
      <c r="D1123" s="158" t="s">
        <v>136</v>
      </c>
      <c r="E1123" s="165" t="s">
        <v>25</v>
      </c>
      <c r="F1123" s="165">
        <v>100</v>
      </c>
      <c r="G1123" s="165">
        <v>100</v>
      </c>
      <c r="H1123" s="168">
        <f t="shared" ref="H1123:H1127" si="141">(G1123/F1123)*100</f>
        <v>100</v>
      </c>
      <c r="I1123" s="165"/>
      <c r="J1123" s="172"/>
      <c r="K1123" s="169"/>
      <c r="L1123" s="165"/>
      <c r="M1123" s="173"/>
      <c r="N1123" s="173"/>
      <c r="O1123" s="168"/>
      <c r="P1123" s="188"/>
      <c r="Q1123" s="167"/>
      <c r="R1123" s="352"/>
      <c r="S1123" s="453"/>
    </row>
    <row r="1124" spans="1:20" s="184" customFormat="1" ht="40.5" customHeight="1" x14ac:dyDescent="0.35">
      <c r="A1124" s="473"/>
      <c r="B1124" s="459"/>
      <c r="C1124" s="464"/>
      <c r="D1124" s="178" t="s">
        <v>6</v>
      </c>
      <c r="E1124" s="177"/>
      <c r="F1124" s="179"/>
      <c r="G1124" s="179"/>
      <c r="H1124" s="180"/>
      <c r="I1124" s="180">
        <f>(H1119+H1120+H1121+H1122+H1123)/5</f>
        <v>100</v>
      </c>
      <c r="J1124" s="181"/>
      <c r="K1124" s="178" t="s">
        <v>6</v>
      </c>
      <c r="L1124" s="179"/>
      <c r="M1124" s="182"/>
      <c r="N1124" s="182"/>
      <c r="O1124" s="180"/>
      <c r="P1124" s="180">
        <f>O1119</f>
        <v>100</v>
      </c>
      <c r="Q1124" s="180">
        <f>(I1124+P1124)/2</f>
        <v>100</v>
      </c>
      <c r="R1124" s="345" t="s">
        <v>31</v>
      </c>
      <c r="S1124" s="453"/>
      <c r="T1124" s="156"/>
    </row>
    <row r="1125" spans="1:20" x14ac:dyDescent="0.35">
      <c r="A1125" s="473"/>
      <c r="B1125" s="459"/>
      <c r="C1125" s="460" t="s">
        <v>42</v>
      </c>
      <c r="D1125" s="160" t="s">
        <v>91</v>
      </c>
      <c r="E1125" s="165"/>
      <c r="F1125" s="165"/>
      <c r="G1125" s="165"/>
      <c r="H1125" s="163"/>
      <c r="I1125" s="163"/>
      <c r="J1125" s="266" t="s">
        <v>42</v>
      </c>
      <c r="K1125" s="160" t="s">
        <v>91</v>
      </c>
      <c r="L1125" s="165"/>
      <c r="M1125" s="173"/>
      <c r="N1125" s="173"/>
      <c r="O1125" s="163"/>
      <c r="P1125" s="188"/>
      <c r="Q1125" s="167"/>
      <c r="R1125" s="353"/>
      <c r="S1125" s="453"/>
    </row>
    <row r="1126" spans="1:20" ht="53.25" customHeight="1" x14ac:dyDescent="0.35">
      <c r="A1126" s="473"/>
      <c r="B1126" s="459"/>
      <c r="C1126" s="462" t="s">
        <v>43</v>
      </c>
      <c r="D1126" s="158" t="s">
        <v>144</v>
      </c>
      <c r="E1126" s="165" t="s">
        <v>25</v>
      </c>
      <c r="F1126" s="165">
        <v>100</v>
      </c>
      <c r="G1126" s="165">
        <v>100</v>
      </c>
      <c r="H1126" s="168">
        <f t="shared" si="141"/>
        <v>100</v>
      </c>
      <c r="I1126" s="165"/>
      <c r="J1126" s="172" t="s">
        <v>43</v>
      </c>
      <c r="K1126" s="169" t="s">
        <v>90</v>
      </c>
      <c r="L1126" s="165" t="s">
        <v>38</v>
      </c>
      <c r="M1126" s="165">
        <v>99</v>
      </c>
      <c r="N1126" s="165">
        <v>99</v>
      </c>
      <c r="O1126" s="168">
        <f t="shared" ref="O1126" si="142">(N1126/M1126)*100</f>
        <v>100</v>
      </c>
      <c r="P1126" s="188"/>
      <c r="Q1126" s="167"/>
      <c r="R1126" s="352"/>
      <c r="S1126" s="453"/>
    </row>
    <row r="1127" spans="1:20" ht="88.5" customHeight="1" x14ac:dyDescent="0.35">
      <c r="A1127" s="473"/>
      <c r="B1127" s="459"/>
      <c r="C1127" s="462" t="s">
        <v>145</v>
      </c>
      <c r="D1127" s="158" t="s">
        <v>146</v>
      </c>
      <c r="E1127" s="165" t="s">
        <v>25</v>
      </c>
      <c r="F1127" s="165">
        <v>90</v>
      </c>
      <c r="G1127" s="165">
        <v>90</v>
      </c>
      <c r="H1127" s="168">
        <f t="shared" si="141"/>
        <v>100</v>
      </c>
      <c r="I1127" s="165"/>
      <c r="J1127" s="172"/>
      <c r="K1127" s="169"/>
      <c r="L1127" s="165"/>
      <c r="M1127" s="173"/>
      <c r="N1127" s="173"/>
      <c r="O1127" s="168"/>
      <c r="P1127" s="188"/>
      <c r="Q1127" s="167"/>
      <c r="R1127" s="352"/>
      <c r="S1127" s="453"/>
    </row>
    <row r="1128" spans="1:20" s="184" customFormat="1" ht="40.5" customHeight="1" x14ac:dyDescent="0.35">
      <c r="A1128" s="473"/>
      <c r="B1128" s="459"/>
      <c r="C1128" s="464"/>
      <c r="D1128" s="178" t="s">
        <v>6</v>
      </c>
      <c r="E1128" s="177"/>
      <c r="F1128" s="179"/>
      <c r="G1128" s="179"/>
      <c r="H1128" s="180"/>
      <c r="I1128" s="180">
        <f>(H1126+H1127)/2</f>
        <v>100</v>
      </c>
      <c r="J1128" s="181"/>
      <c r="K1128" s="178" t="s">
        <v>6</v>
      </c>
      <c r="L1128" s="179"/>
      <c r="M1128" s="182"/>
      <c r="N1128" s="182"/>
      <c r="O1128" s="180"/>
      <c r="P1128" s="180">
        <f>O1126</f>
        <v>100</v>
      </c>
      <c r="Q1128" s="180">
        <f>(I1128+P1128)/2</f>
        <v>100</v>
      </c>
      <c r="R1128" s="345" t="s">
        <v>31</v>
      </c>
      <c r="S1128" s="453"/>
      <c r="T1128" s="156"/>
    </row>
    <row r="1129" spans="1:20" ht="65.25" customHeight="1" x14ac:dyDescent="0.35">
      <c r="A1129" s="473"/>
      <c r="B1129" s="459"/>
      <c r="C1129" s="460" t="s">
        <v>172</v>
      </c>
      <c r="D1129" s="160" t="s">
        <v>228</v>
      </c>
      <c r="E1129" s="165"/>
      <c r="F1129" s="165"/>
      <c r="G1129" s="165"/>
      <c r="H1129" s="163"/>
      <c r="I1129" s="163"/>
      <c r="J1129" s="266" t="s">
        <v>172</v>
      </c>
      <c r="K1129" s="160" t="str">
        <f>D1129</f>
        <v>Реализация дополнительных общеразвивающих программ</v>
      </c>
      <c r="L1129" s="165"/>
      <c r="M1129" s="173"/>
      <c r="N1129" s="173"/>
      <c r="O1129" s="163"/>
      <c r="P1129" s="188"/>
      <c r="Q1129" s="167"/>
      <c r="R1129" s="353"/>
      <c r="S1129" s="453"/>
    </row>
    <row r="1130" spans="1:20" ht="93.75" customHeight="1" x14ac:dyDescent="0.35">
      <c r="A1130" s="473"/>
      <c r="B1130" s="459"/>
      <c r="C1130" s="462" t="s">
        <v>173</v>
      </c>
      <c r="D1130" s="158" t="s">
        <v>146</v>
      </c>
      <c r="E1130" s="165" t="s">
        <v>25</v>
      </c>
      <c r="F1130" s="165">
        <v>90</v>
      </c>
      <c r="G1130" s="165">
        <v>90</v>
      </c>
      <c r="H1130" s="168">
        <f t="shared" ref="H1130" si="143">(G1130/F1130)*100</f>
        <v>100</v>
      </c>
      <c r="I1130" s="165"/>
      <c r="J1130" s="172" t="s">
        <v>43</v>
      </c>
      <c r="K1130" s="169" t="s">
        <v>219</v>
      </c>
      <c r="L1130" s="165" t="s">
        <v>399</v>
      </c>
      <c r="M1130" s="165">
        <v>58639</v>
      </c>
      <c r="N1130" s="165">
        <v>58679</v>
      </c>
      <c r="O1130" s="168">
        <f>(N1130/M1130)*100</f>
        <v>100.0682139872781</v>
      </c>
      <c r="P1130" s="188"/>
      <c r="Q1130" s="167"/>
      <c r="R1130" s="352"/>
      <c r="S1130" s="453"/>
    </row>
    <row r="1131" spans="1:20" s="184" customFormat="1" ht="41.25" customHeight="1" x14ac:dyDescent="0.35">
      <c r="A1131" s="473"/>
      <c r="B1131" s="459"/>
      <c r="C1131" s="464"/>
      <c r="D1131" s="178" t="s">
        <v>6</v>
      </c>
      <c r="E1131" s="177"/>
      <c r="F1131" s="179"/>
      <c r="G1131" s="179"/>
      <c r="H1131" s="180"/>
      <c r="I1131" s="180">
        <f>H1130</f>
        <v>100</v>
      </c>
      <c r="J1131" s="181"/>
      <c r="K1131" s="178" t="s">
        <v>6</v>
      </c>
      <c r="L1131" s="179"/>
      <c r="M1131" s="182"/>
      <c r="N1131" s="182"/>
      <c r="O1131" s="180"/>
      <c r="P1131" s="180">
        <f>O1130</f>
        <v>100.0682139872781</v>
      </c>
      <c r="Q1131" s="180">
        <f>(I1131+P1131)/2</f>
        <v>100.03410699363906</v>
      </c>
      <c r="R1131" s="345" t="s">
        <v>31</v>
      </c>
      <c r="S1131" s="453"/>
      <c r="T1131" s="156"/>
    </row>
    <row r="1132" spans="1:20" ht="65.25" customHeight="1" x14ac:dyDescent="0.35">
      <c r="A1132" s="473">
        <v>64</v>
      </c>
      <c r="B1132" s="459" t="s">
        <v>184</v>
      </c>
      <c r="C1132" s="460" t="s">
        <v>12</v>
      </c>
      <c r="D1132" s="160" t="s">
        <v>132</v>
      </c>
      <c r="E1132" s="164"/>
      <c r="F1132" s="164"/>
      <c r="G1132" s="164"/>
      <c r="H1132" s="163"/>
      <c r="I1132" s="163"/>
      <c r="J1132" s="164" t="s">
        <v>12</v>
      </c>
      <c r="K1132" s="160" t="s">
        <v>132</v>
      </c>
      <c r="L1132" s="165"/>
      <c r="M1132" s="165"/>
      <c r="N1132" s="165"/>
      <c r="O1132" s="163"/>
      <c r="P1132" s="188"/>
      <c r="Q1132" s="163"/>
      <c r="R1132" s="353"/>
      <c r="S1132" s="453" t="s">
        <v>459</v>
      </c>
    </row>
    <row r="1133" spans="1:20" ht="65.25" customHeight="1" x14ac:dyDescent="0.35">
      <c r="A1133" s="473"/>
      <c r="B1133" s="459"/>
      <c r="C1133" s="462" t="s">
        <v>7</v>
      </c>
      <c r="D1133" s="158" t="s">
        <v>133</v>
      </c>
      <c r="E1133" s="165" t="s">
        <v>25</v>
      </c>
      <c r="F1133" s="165">
        <v>100</v>
      </c>
      <c r="G1133" s="165">
        <v>100</v>
      </c>
      <c r="H1133" s="168">
        <f t="shared" ref="H1133:H1135" si="144">(G1133/F1133)*100</f>
        <v>100</v>
      </c>
      <c r="I1133" s="165"/>
      <c r="J1133" s="165" t="s">
        <v>7</v>
      </c>
      <c r="K1133" s="169" t="s">
        <v>90</v>
      </c>
      <c r="L1133" s="165" t="s">
        <v>38</v>
      </c>
      <c r="M1133" s="165">
        <v>265</v>
      </c>
      <c r="N1133" s="165">
        <v>266</v>
      </c>
      <c r="O1133" s="168">
        <f>(N1133/M1133)*100</f>
        <v>100.37735849056604</v>
      </c>
      <c r="P1133" s="188"/>
      <c r="Q1133" s="167"/>
      <c r="R1133" s="352"/>
      <c r="S1133" s="453"/>
    </row>
    <row r="1134" spans="1:20" x14ac:dyDescent="0.35">
      <c r="A1134" s="473"/>
      <c r="B1134" s="459"/>
      <c r="C1134" s="462" t="s">
        <v>8</v>
      </c>
      <c r="D1134" s="158" t="s">
        <v>134</v>
      </c>
      <c r="E1134" s="165" t="s">
        <v>25</v>
      </c>
      <c r="F1134" s="165">
        <v>100</v>
      </c>
      <c r="G1134" s="165">
        <v>100</v>
      </c>
      <c r="H1134" s="168">
        <f t="shared" si="144"/>
        <v>100</v>
      </c>
      <c r="I1134" s="165"/>
      <c r="J1134" s="165"/>
      <c r="K1134" s="189"/>
      <c r="L1134" s="165"/>
      <c r="M1134" s="171"/>
      <c r="N1134" s="171"/>
      <c r="O1134" s="168"/>
      <c r="P1134" s="188"/>
      <c r="Q1134" s="167"/>
      <c r="R1134" s="352"/>
      <c r="S1134" s="453"/>
    </row>
    <row r="1135" spans="1:20" ht="40.5" customHeight="1" x14ac:dyDescent="0.35">
      <c r="A1135" s="473"/>
      <c r="B1135" s="459"/>
      <c r="C1135" s="462" t="s">
        <v>9</v>
      </c>
      <c r="D1135" s="158" t="s">
        <v>135</v>
      </c>
      <c r="E1135" s="165" t="s">
        <v>492</v>
      </c>
      <c r="F1135" s="165">
        <v>100</v>
      </c>
      <c r="G1135" s="165">
        <v>100</v>
      </c>
      <c r="H1135" s="168">
        <f t="shared" si="144"/>
        <v>100</v>
      </c>
      <c r="I1135" s="165"/>
      <c r="J1135" s="172"/>
      <c r="K1135" s="169"/>
      <c r="L1135" s="165"/>
      <c r="M1135" s="173"/>
      <c r="N1135" s="173"/>
      <c r="O1135" s="168"/>
      <c r="P1135" s="188"/>
      <c r="Q1135" s="167"/>
      <c r="R1135" s="352"/>
      <c r="S1135" s="453"/>
    </row>
    <row r="1136" spans="1:20" ht="59.25" customHeight="1" x14ac:dyDescent="0.35">
      <c r="A1136" s="473"/>
      <c r="B1136" s="459"/>
      <c r="C1136" s="462" t="s">
        <v>10</v>
      </c>
      <c r="D1136" s="158" t="s">
        <v>493</v>
      </c>
      <c r="E1136" s="165" t="s">
        <v>25</v>
      </c>
      <c r="F1136" s="165">
        <v>90</v>
      </c>
      <c r="G1136" s="165">
        <v>100</v>
      </c>
      <c r="H1136" s="168">
        <v>100</v>
      </c>
      <c r="I1136" s="165"/>
      <c r="J1136" s="172"/>
      <c r="K1136" s="169"/>
      <c r="L1136" s="165"/>
      <c r="M1136" s="173"/>
      <c r="N1136" s="173"/>
      <c r="O1136" s="168"/>
      <c r="P1136" s="188"/>
      <c r="Q1136" s="167"/>
      <c r="R1136" s="352"/>
      <c r="S1136" s="453"/>
    </row>
    <row r="1137" spans="1:20" ht="113.25" customHeight="1" x14ac:dyDescent="0.35">
      <c r="A1137" s="473"/>
      <c r="B1137" s="459"/>
      <c r="C1137" s="462" t="s">
        <v>35</v>
      </c>
      <c r="D1137" s="158" t="s">
        <v>136</v>
      </c>
      <c r="E1137" s="165" t="s">
        <v>25</v>
      </c>
      <c r="F1137" s="165">
        <v>100</v>
      </c>
      <c r="G1137" s="165">
        <v>100</v>
      </c>
      <c r="H1137" s="168">
        <f t="shared" ref="H1137" si="145">(G1137/F1137)*100</f>
        <v>100</v>
      </c>
      <c r="I1137" s="165"/>
      <c r="J1137" s="172"/>
      <c r="K1137" s="169"/>
      <c r="L1137" s="165"/>
      <c r="M1137" s="173"/>
      <c r="N1137" s="173"/>
      <c r="O1137" s="168"/>
      <c r="P1137" s="188"/>
      <c r="Q1137" s="167"/>
      <c r="R1137" s="352"/>
      <c r="S1137" s="453"/>
    </row>
    <row r="1138" spans="1:20" s="184" customFormat="1" ht="40.5" customHeight="1" x14ac:dyDescent="0.35">
      <c r="A1138" s="473"/>
      <c r="B1138" s="459"/>
      <c r="C1138" s="464"/>
      <c r="D1138" s="178" t="s">
        <v>6</v>
      </c>
      <c r="E1138" s="177"/>
      <c r="F1138" s="179"/>
      <c r="G1138" s="179"/>
      <c r="H1138" s="180"/>
      <c r="I1138" s="180">
        <f>(H1133+H1134+H1135+H1136+H1137)/5</f>
        <v>100</v>
      </c>
      <c r="J1138" s="181"/>
      <c r="K1138" s="178" t="s">
        <v>6</v>
      </c>
      <c r="L1138" s="179"/>
      <c r="M1138" s="182"/>
      <c r="N1138" s="182"/>
      <c r="O1138" s="180"/>
      <c r="P1138" s="180">
        <f>O1133</f>
        <v>100.37735849056604</v>
      </c>
      <c r="Q1138" s="180">
        <f>(I1138+P1138)/2</f>
        <v>100.18867924528303</v>
      </c>
      <c r="R1138" s="345" t="s">
        <v>31</v>
      </c>
      <c r="S1138" s="453"/>
      <c r="T1138" s="156"/>
    </row>
    <row r="1139" spans="1:20" ht="72.75" customHeight="1" x14ac:dyDescent="0.35">
      <c r="A1139" s="473"/>
      <c r="B1139" s="459"/>
      <c r="C1139" s="460" t="s">
        <v>13</v>
      </c>
      <c r="D1139" s="160" t="s">
        <v>137</v>
      </c>
      <c r="E1139" s="165"/>
      <c r="F1139" s="165"/>
      <c r="G1139" s="165"/>
      <c r="H1139" s="163"/>
      <c r="I1139" s="163"/>
      <c r="J1139" s="164" t="s">
        <v>13</v>
      </c>
      <c r="K1139" s="224" t="s">
        <v>137</v>
      </c>
      <c r="L1139" s="165"/>
      <c r="M1139" s="173"/>
      <c r="N1139" s="173"/>
      <c r="O1139" s="163"/>
      <c r="P1139" s="188"/>
      <c r="Q1139" s="163"/>
      <c r="R1139" s="353"/>
      <c r="S1139" s="453"/>
    </row>
    <row r="1140" spans="1:20" ht="74.25" customHeight="1" x14ac:dyDescent="0.35">
      <c r="A1140" s="473"/>
      <c r="B1140" s="459"/>
      <c r="C1140" s="462" t="s">
        <v>14</v>
      </c>
      <c r="D1140" s="158" t="s">
        <v>138</v>
      </c>
      <c r="E1140" s="165" t="s">
        <v>25</v>
      </c>
      <c r="F1140" s="165">
        <v>100</v>
      </c>
      <c r="G1140" s="165">
        <v>100</v>
      </c>
      <c r="H1140" s="168">
        <f t="shared" ref="H1140:H1142" si="146">(G1140/F1140)*100</f>
        <v>100</v>
      </c>
      <c r="I1140" s="165"/>
      <c r="J1140" s="172" t="s">
        <v>14</v>
      </c>
      <c r="K1140" s="169" t="s">
        <v>90</v>
      </c>
      <c r="L1140" s="165" t="s">
        <v>38</v>
      </c>
      <c r="M1140" s="165">
        <v>308</v>
      </c>
      <c r="N1140" s="165">
        <v>307</v>
      </c>
      <c r="O1140" s="168">
        <f>(N1140/M1140)*100</f>
        <v>99.675324675324674</v>
      </c>
      <c r="P1140" s="162"/>
      <c r="Q1140" s="167"/>
      <c r="R1140" s="352"/>
      <c r="S1140" s="453"/>
    </row>
    <row r="1141" spans="1:20" x14ac:dyDescent="0.35">
      <c r="A1141" s="473"/>
      <c r="B1141" s="459"/>
      <c r="C1141" s="462" t="s">
        <v>15</v>
      </c>
      <c r="D1141" s="158" t="s">
        <v>139</v>
      </c>
      <c r="E1141" s="165" t="s">
        <v>25</v>
      </c>
      <c r="F1141" s="165">
        <v>100</v>
      </c>
      <c r="G1141" s="165">
        <v>100</v>
      </c>
      <c r="H1141" s="168">
        <f t="shared" si="146"/>
        <v>100</v>
      </c>
      <c r="I1141" s="165"/>
      <c r="J1141" s="172"/>
      <c r="K1141" s="169"/>
      <c r="L1141" s="165"/>
      <c r="M1141" s="173"/>
      <c r="N1141" s="173"/>
      <c r="O1141" s="168"/>
      <c r="P1141" s="188"/>
      <c r="Q1141" s="167"/>
      <c r="R1141" s="352"/>
      <c r="S1141" s="453"/>
    </row>
    <row r="1142" spans="1:20" ht="45" customHeight="1" x14ac:dyDescent="0.35">
      <c r="A1142" s="473"/>
      <c r="B1142" s="459"/>
      <c r="C1142" s="462" t="s">
        <v>39</v>
      </c>
      <c r="D1142" s="158" t="s">
        <v>135</v>
      </c>
      <c r="E1142" s="165" t="s">
        <v>492</v>
      </c>
      <c r="F1142" s="165">
        <v>100</v>
      </c>
      <c r="G1142" s="165">
        <v>100</v>
      </c>
      <c r="H1142" s="168">
        <f t="shared" si="146"/>
        <v>100</v>
      </c>
      <c r="I1142" s="165"/>
      <c r="J1142" s="172"/>
      <c r="K1142" s="169"/>
      <c r="L1142" s="165"/>
      <c r="M1142" s="173"/>
      <c r="N1142" s="173"/>
      <c r="O1142" s="168"/>
      <c r="P1142" s="188"/>
      <c r="Q1142" s="167"/>
      <c r="R1142" s="352"/>
      <c r="S1142" s="453"/>
    </row>
    <row r="1143" spans="1:20" ht="57.75" customHeight="1" x14ac:dyDescent="0.35">
      <c r="A1143" s="473"/>
      <c r="B1143" s="459"/>
      <c r="C1143" s="462" t="s">
        <v>45</v>
      </c>
      <c r="D1143" s="158" t="s">
        <v>493</v>
      </c>
      <c r="E1143" s="165" t="s">
        <v>25</v>
      </c>
      <c r="F1143" s="165">
        <v>90</v>
      </c>
      <c r="G1143" s="165">
        <v>100</v>
      </c>
      <c r="H1143" s="168">
        <v>100</v>
      </c>
      <c r="I1143" s="165"/>
      <c r="J1143" s="172"/>
      <c r="K1143" s="169"/>
      <c r="L1143" s="165"/>
      <c r="M1143" s="173"/>
      <c r="N1143" s="173"/>
      <c r="O1143" s="168"/>
      <c r="P1143" s="188"/>
      <c r="Q1143" s="167"/>
      <c r="R1143" s="352"/>
      <c r="S1143" s="453"/>
    </row>
    <row r="1144" spans="1:20" ht="114" customHeight="1" x14ac:dyDescent="0.35">
      <c r="A1144" s="473"/>
      <c r="B1144" s="459"/>
      <c r="C1144" s="462" t="s">
        <v>66</v>
      </c>
      <c r="D1144" s="158" t="s">
        <v>136</v>
      </c>
      <c r="E1144" s="165" t="s">
        <v>25</v>
      </c>
      <c r="F1144" s="165">
        <v>100</v>
      </c>
      <c r="G1144" s="165">
        <v>100</v>
      </c>
      <c r="H1144" s="168">
        <f t="shared" ref="H1144" si="147">(G1144/F1144)*100</f>
        <v>100</v>
      </c>
      <c r="I1144" s="165"/>
      <c r="J1144" s="172"/>
      <c r="K1144" s="169"/>
      <c r="L1144" s="165"/>
      <c r="M1144" s="173"/>
      <c r="N1144" s="173"/>
      <c r="O1144" s="168"/>
      <c r="P1144" s="188"/>
      <c r="Q1144" s="167"/>
      <c r="R1144" s="352"/>
      <c r="S1144" s="453"/>
    </row>
    <row r="1145" spans="1:20" s="184" customFormat="1" ht="40.5" customHeight="1" x14ac:dyDescent="0.35">
      <c r="A1145" s="473"/>
      <c r="B1145" s="459"/>
      <c r="C1145" s="464"/>
      <c r="D1145" s="178" t="s">
        <v>6</v>
      </c>
      <c r="E1145" s="177"/>
      <c r="F1145" s="179"/>
      <c r="G1145" s="179"/>
      <c r="H1145" s="180"/>
      <c r="I1145" s="180">
        <f>(H1140+H1141+H1142+H1143+H1144)/5</f>
        <v>100</v>
      </c>
      <c r="J1145" s="181"/>
      <c r="K1145" s="178" t="s">
        <v>6</v>
      </c>
      <c r="L1145" s="179"/>
      <c r="M1145" s="182"/>
      <c r="N1145" s="182"/>
      <c r="O1145" s="180"/>
      <c r="P1145" s="180">
        <f>O1140</f>
        <v>99.675324675324674</v>
      </c>
      <c r="Q1145" s="180">
        <f>(I1145+P1145)/2</f>
        <v>99.837662337662337</v>
      </c>
      <c r="R1145" s="345" t="s">
        <v>459</v>
      </c>
      <c r="S1145" s="453"/>
      <c r="T1145" s="156"/>
    </row>
    <row r="1146" spans="1:20" ht="65.25" customHeight="1" x14ac:dyDescent="0.35">
      <c r="A1146" s="473"/>
      <c r="B1146" s="459"/>
      <c r="C1146" s="460" t="s">
        <v>28</v>
      </c>
      <c r="D1146" s="160" t="s">
        <v>140</v>
      </c>
      <c r="E1146" s="165"/>
      <c r="F1146" s="165"/>
      <c r="G1146" s="165"/>
      <c r="H1146" s="163"/>
      <c r="I1146" s="163"/>
      <c r="J1146" s="164" t="s">
        <v>28</v>
      </c>
      <c r="K1146" s="224" t="str">
        <f>D1146</f>
        <v>Реализация основных общеобразовательных программ среднего общего образования</v>
      </c>
      <c r="L1146" s="165"/>
      <c r="M1146" s="173"/>
      <c r="N1146" s="173"/>
      <c r="O1146" s="163"/>
      <c r="P1146" s="188"/>
      <c r="Q1146" s="163"/>
      <c r="R1146" s="353"/>
      <c r="S1146" s="453"/>
    </row>
    <row r="1147" spans="1:20" ht="65.25" customHeight="1" x14ac:dyDescent="0.35">
      <c r="A1147" s="473"/>
      <c r="B1147" s="459"/>
      <c r="C1147" s="462" t="s">
        <v>29</v>
      </c>
      <c r="D1147" s="158" t="s">
        <v>141</v>
      </c>
      <c r="E1147" s="165" t="s">
        <v>25</v>
      </c>
      <c r="F1147" s="165">
        <v>100</v>
      </c>
      <c r="G1147" s="165">
        <v>100</v>
      </c>
      <c r="H1147" s="168">
        <f t="shared" ref="H1147:H1149" si="148">(G1147/F1147)*100</f>
        <v>100</v>
      </c>
      <c r="I1147" s="165"/>
      <c r="J1147" s="172" t="s">
        <v>29</v>
      </c>
      <c r="K1147" s="169" t="s">
        <v>90</v>
      </c>
      <c r="L1147" s="165" t="s">
        <v>38</v>
      </c>
      <c r="M1147" s="165">
        <v>48</v>
      </c>
      <c r="N1147" s="165">
        <v>48</v>
      </c>
      <c r="O1147" s="168">
        <f>(N1147/M1147)*100</f>
        <v>100</v>
      </c>
      <c r="P1147" s="162"/>
      <c r="Q1147" s="167"/>
      <c r="R1147" s="352"/>
      <c r="S1147" s="453"/>
    </row>
    <row r="1148" spans="1:20" x14ac:dyDescent="0.35">
      <c r="A1148" s="473"/>
      <c r="B1148" s="459"/>
      <c r="C1148" s="462" t="s">
        <v>30</v>
      </c>
      <c r="D1148" s="158" t="s">
        <v>142</v>
      </c>
      <c r="E1148" s="165" t="s">
        <v>25</v>
      </c>
      <c r="F1148" s="165">
        <v>100</v>
      </c>
      <c r="G1148" s="165">
        <v>100</v>
      </c>
      <c r="H1148" s="168">
        <f t="shared" si="148"/>
        <v>100</v>
      </c>
      <c r="I1148" s="165"/>
      <c r="J1148" s="172"/>
      <c r="K1148" s="169"/>
      <c r="L1148" s="165"/>
      <c r="M1148" s="173"/>
      <c r="N1148" s="173"/>
      <c r="O1148" s="168"/>
      <c r="P1148" s="188"/>
      <c r="Q1148" s="167"/>
      <c r="R1148" s="352"/>
      <c r="S1148" s="453"/>
    </row>
    <row r="1149" spans="1:20" ht="52.5" customHeight="1" x14ac:dyDescent="0.35">
      <c r="A1149" s="473"/>
      <c r="B1149" s="459"/>
      <c r="C1149" s="462" t="s">
        <v>52</v>
      </c>
      <c r="D1149" s="158" t="s">
        <v>135</v>
      </c>
      <c r="E1149" s="165" t="s">
        <v>492</v>
      </c>
      <c r="F1149" s="165">
        <v>100</v>
      </c>
      <c r="G1149" s="165">
        <v>100</v>
      </c>
      <c r="H1149" s="168">
        <f t="shared" si="148"/>
        <v>100</v>
      </c>
      <c r="I1149" s="165"/>
      <c r="J1149" s="172"/>
      <c r="K1149" s="169"/>
      <c r="L1149" s="165"/>
      <c r="M1149" s="173"/>
      <c r="N1149" s="173"/>
      <c r="O1149" s="168"/>
      <c r="P1149" s="188"/>
      <c r="Q1149" s="167"/>
      <c r="R1149" s="352"/>
      <c r="S1149" s="453"/>
    </row>
    <row r="1150" spans="1:20" ht="60.75" customHeight="1" x14ac:dyDescent="0.35">
      <c r="A1150" s="473"/>
      <c r="B1150" s="459"/>
      <c r="C1150" s="462" t="s">
        <v>53</v>
      </c>
      <c r="D1150" s="158" t="s">
        <v>493</v>
      </c>
      <c r="E1150" s="165" t="s">
        <v>25</v>
      </c>
      <c r="F1150" s="165">
        <v>90</v>
      </c>
      <c r="G1150" s="165">
        <v>100</v>
      </c>
      <c r="H1150" s="168">
        <v>100</v>
      </c>
      <c r="I1150" s="165"/>
      <c r="J1150" s="172"/>
      <c r="K1150" s="169"/>
      <c r="L1150" s="165"/>
      <c r="M1150" s="173"/>
      <c r="N1150" s="173"/>
      <c r="O1150" s="168"/>
      <c r="P1150" s="188"/>
      <c r="Q1150" s="167"/>
      <c r="R1150" s="352"/>
      <c r="S1150" s="453"/>
    </row>
    <row r="1151" spans="1:20" ht="125.25" customHeight="1" x14ac:dyDescent="0.35">
      <c r="A1151" s="473"/>
      <c r="B1151" s="459"/>
      <c r="C1151" s="462" t="s">
        <v>143</v>
      </c>
      <c r="D1151" s="158" t="s">
        <v>136</v>
      </c>
      <c r="E1151" s="165" t="s">
        <v>25</v>
      </c>
      <c r="F1151" s="165">
        <v>100</v>
      </c>
      <c r="G1151" s="165">
        <v>100</v>
      </c>
      <c r="H1151" s="168">
        <f t="shared" ref="H1151:H1155" si="149">(G1151/F1151)*100</f>
        <v>100</v>
      </c>
      <c r="I1151" s="165"/>
      <c r="J1151" s="172"/>
      <c r="K1151" s="169"/>
      <c r="L1151" s="165"/>
      <c r="M1151" s="173"/>
      <c r="N1151" s="173"/>
      <c r="O1151" s="168"/>
      <c r="P1151" s="188"/>
      <c r="Q1151" s="167"/>
      <c r="R1151" s="352"/>
      <c r="S1151" s="453"/>
    </row>
    <row r="1152" spans="1:20" s="184" customFormat="1" ht="40.5" customHeight="1" x14ac:dyDescent="0.35">
      <c r="A1152" s="473"/>
      <c r="B1152" s="459"/>
      <c r="C1152" s="464"/>
      <c r="D1152" s="178" t="s">
        <v>6</v>
      </c>
      <c r="E1152" s="177"/>
      <c r="F1152" s="179"/>
      <c r="G1152" s="179"/>
      <c r="H1152" s="180"/>
      <c r="I1152" s="180">
        <f>(H1147+H1148+H1149+H1150+H1151)/5</f>
        <v>100</v>
      </c>
      <c r="J1152" s="181"/>
      <c r="K1152" s="178" t="s">
        <v>6</v>
      </c>
      <c r="L1152" s="179"/>
      <c r="M1152" s="182"/>
      <c r="N1152" s="182"/>
      <c r="O1152" s="180"/>
      <c r="P1152" s="180">
        <f>O1147</f>
        <v>100</v>
      </c>
      <c r="Q1152" s="180">
        <f>(I1152+P1152)/2</f>
        <v>100</v>
      </c>
      <c r="R1152" s="345" t="s">
        <v>31</v>
      </c>
      <c r="S1152" s="453"/>
      <c r="T1152" s="156"/>
    </row>
    <row r="1153" spans="1:20" x14ac:dyDescent="0.35">
      <c r="A1153" s="473"/>
      <c r="B1153" s="459"/>
      <c r="C1153" s="460" t="s">
        <v>42</v>
      </c>
      <c r="D1153" s="160" t="s">
        <v>91</v>
      </c>
      <c r="E1153" s="165"/>
      <c r="F1153" s="165"/>
      <c r="G1153" s="165"/>
      <c r="H1153" s="163"/>
      <c r="I1153" s="163"/>
      <c r="J1153" s="266" t="s">
        <v>42</v>
      </c>
      <c r="K1153" s="160" t="s">
        <v>91</v>
      </c>
      <c r="L1153" s="165"/>
      <c r="M1153" s="173"/>
      <c r="N1153" s="173"/>
      <c r="O1153" s="163"/>
      <c r="P1153" s="188"/>
      <c r="Q1153" s="167"/>
      <c r="R1153" s="353"/>
      <c r="S1153" s="453"/>
    </row>
    <row r="1154" spans="1:20" ht="45.75" customHeight="1" x14ac:dyDescent="0.35">
      <c r="A1154" s="473"/>
      <c r="B1154" s="459"/>
      <c r="C1154" s="462" t="s">
        <v>43</v>
      </c>
      <c r="D1154" s="158" t="s">
        <v>144</v>
      </c>
      <c r="E1154" s="165" t="s">
        <v>25</v>
      </c>
      <c r="F1154" s="165">
        <v>100</v>
      </c>
      <c r="G1154" s="165">
        <v>100</v>
      </c>
      <c r="H1154" s="168">
        <f t="shared" si="149"/>
        <v>100</v>
      </c>
      <c r="I1154" s="165"/>
      <c r="J1154" s="172" t="s">
        <v>43</v>
      </c>
      <c r="K1154" s="169" t="s">
        <v>90</v>
      </c>
      <c r="L1154" s="165" t="s">
        <v>38</v>
      </c>
      <c r="M1154" s="165">
        <v>154</v>
      </c>
      <c r="N1154" s="165">
        <v>151</v>
      </c>
      <c r="O1154" s="168">
        <f>(N1154/M1154)*100</f>
        <v>98.05194805194806</v>
      </c>
      <c r="P1154" s="188"/>
      <c r="Q1154" s="167"/>
      <c r="R1154" s="352"/>
      <c r="S1154" s="453"/>
    </row>
    <row r="1155" spans="1:20" ht="84" customHeight="1" x14ac:dyDescent="0.35">
      <c r="A1155" s="473"/>
      <c r="B1155" s="459"/>
      <c r="C1155" s="462" t="s">
        <v>145</v>
      </c>
      <c r="D1155" s="158" t="s">
        <v>146</v>
      </c>
      <c r="E1155" s="165" t="s">
        <v>25</v>
      </c>
      <c r="F1155" s="165">
        <v>90</v>
      </c>
      <c r="G1155" s="165">
        <v>90</v>
      </c>
      <c r="H1155" s="168">
        <f t="shared" si="149"/>
        <v>100</v>
      </c>
      <c r="I1155" s="165"/>
      <c r="J1155" s="172"/>
      <c r="K1155" s="169"/>
      <c r="L1155" s="165"/>
      <c r="M1155" s="173"/>
      <c r="N1155" s="173"/>
      <c r="O1155" s="168"/>
      <c r="P1155" s="188"/>
      <c r="Q1155" s="167"/>
      <c r="R1155" s="352"/>
      <c r="S1155" s="453"/>
    </row>
    <row r="1156" spans="1:20" s="184" customFormat="1" ht="40.5" customHeight="1" x14ac:dyDescent="0.35">
      <c r="A1156" s="473"/>
      <c r="B1156" s="459"/>
      <c r="C1156" s="464"/>
      <c r="D1156" s="178" t="s">
        <v>6</v>
      </c>
      <c r="E1156" s="177"/>
      <c r="F1156" s="179"/>
      <c r="G1156" s="179"/>
      <c r="H1156" s="180"/>
      <c r="I1156" s="180">
        <f>(H1154+H1155)/2</f>
        <v>100</v>
      </c>
      <c r="J1156" s="181"/>
      <c r="K1156" s="178" t="s">
        <v>6</v>
      </c>
      <c r="L1156" s="179"/>
      <c r="M1156" s="182"/>
      <c r="N1156" s="182"/>
      <c r="O1156" s="180"/>
      <c r="P1156" s="180">
        <f>O1154</f>
        <v>98.05194805194806</v>
      </c>
      <c r="Q1156" s="180">
        <f>(I1156+P1156)/2</f>
        <v>99.025974025974023</v>
      </c>
      <c r="R1156" s="345" t="s">
        <v>459</v>
      </c>
      <c r="S1156" s="453"/>
      <c r="T1156" s="156"/>
    </row>
    <row r="1157" spans="1:20" ht="60" customHeight="1" x14ac:dyDescent="0.35">
      <c r="A1157" s="473"/>
      <c r="B1157" s="459"/>
      <c r="C1157" s="460" t="s">
        <v>172</v>
      </c>
      <c r="D1157" s="160" t="s">
        <v>228</v>
      </c>
      <c r="E1157" s="165"/>
      <c r="F1157" s="165"/>
      <c r="G1157" s="165"/>
      <c r="H1157" s="163"/>
      <c r="I1157" s="163"/>
      <c r="J1157" s="266" t="s">
        <v>172</v>
      </c>
      <c r="K1157" s="160" t="str">
        <f>D1157</f>
        <v>Реализация дополнительных общеразвивающих программ</v>
      </c>
      <c r="L1157" s="165"/>
      <c r="M1157" s="173"/>
      <c r="N1157" s="173"/>
      <c r="O1157" s="163"/>
      <c r="P1157" s="188"/>
      <c r="Q1157" s="167"/>
      <c r="R1157" s="351"/>
      <c r="S1157" s="453"/>
    </row>
    <row r="1158" spans="1:20" ht="81.75" customHeight="1" x14ac:dyDescent="0.35">
      <c r="A1158" s="473"/>
      <c r="B1158" s="459"/>
      <c r="C1158" s="462" t="s">
        <v>173</v>
      </c>
      <c r="D1158" s="158" t="s">
        <v>146</v>
      </c>
      <c r="E1158" s="165" t="s">
        <v>25</v>
      </c>
      <c r="F1158" s="165">
        <v>90</v>
      </c>
      <c r="G1158" s="165">
        <v>90</v>
      </c>
      <c r="H1158" s="168">
        <f>(G1158/F1158)*100</f>
        <v>100</v>
      </c>
      <c r="I1158" s="165"/>
      <c r="J1158" s="172" t="s">
        <v>173</v>
      </c>
      <c r="K1158" s="169" t="s">
        <v>219</v>
      </c>
      <c r="L1158" s="165" t="s">
        <v>399</v>
      </c>
      <c r="M1158" s="165">
        <v>36000</v>
      </c>
      <c r="N1158" s="165">
        <v>36360</v>
      </c>
      <c r="O1158" s="168">
        <f>(N1158/M1158)*100</f>
        <v>101</v>
      </c>
      <c r="P1158" s="188"/>
      <c r="Q1158" s="167"/>
      <c r="R1158" s="352"/>
      <c r="S1158" s="453"/>
    </row>
    <row r="1159" spans="1:20" s="184" customFormat="1" ht="52.5" customHeight="1" x14ac:dyDescent="0.35">
      <c r="A1159" s="473"/>
      <c r="B1159" s="459"/>
      <c r="C1159" s="464"/>
      <c r="D1159" s="178" t="s">
        <v>6</v>
      </c>
      <c r="E1159" s="177"/>
      <c r="F1159" s="179"/>
      <c r="G1159" s="179"/>
      <c r="H1159" s="180"/>
      <c r="I1159" s="180">
        <f>H1158</f>
        <v>100</v>
      </c>
      <c r="J1159" s="181"/>
      <c r="K1159" s="178" t="s">
        <v>6</v>
      </c>
      <c r="L1159" s="179"/>
      <c r="M1159" s="182"/>
      <c r="N1159" s="182"/>
      <c r="O1159" s="180"/>
      <c r="P1159" s="180">
        <f>O1158</f>
        <v>101</v>
      </c>
      <c r="Q1159" s="180">
        <f>(I1159+P1159)/2</f>
        <v>100.5</v>
      </c>
      <c r="R1159" s="345" t="s">
        <v>31</v>
      </c>
      <c r="S1159" s="453"/>
      <c r="T1159" s="156"/>
    </row>
    <row r="1160" spans="1:20" ht="78.75" customHeight="1" x14ac:dyDescent="0.35">
      <c r="A1160" s="473">
        <v>65</v>
      </c>
      <c r="B1160" s="459" t="s">
        <v>185</v>
      </c>
      <c r="C1160" s="460" t="s">
        <v>12</v>
      </c>
      <c r="D1160" s="160" t="s">
        <v>132</v>
      </c>
      <c r="E1160" s="164"/>
      <c r="F1160" s="164"/>
      <c r="G1160" s="164"/>
      <c r="H1160" s="163"/>
      <c r="I1160" s="163"/>
      <c r="J1160" s="164" t="s">
        <v>12</v>
      </c>
      <c r="K1160" s="160" t="s">
        <v>132</v>
      </c>
      <c r="L1160" s="165"/>
      <c r="M1160" s="165"/>
      <c r="N1160" s="165"/>
      <c r="O1160" s="163"/>
      <c r="P1160" s="188"/>
      <c r="Q1160" s="167"/>
      <c r="R1160" s="353"/>
      <c r="S1160" s="453" t="s">
        <v>459</v>
      </c>
    </row>
    <row r="1161" spans="1:20" ht="78" customHeight="1" x14ac:dyDescent="0.35">
      <c r="A1161" s="473"/>
      <c r="B1161" s="459"/>
      <c r="C1161" s="462" t="s">
        <v>7</v>
      </c>
      <c r="D1161" s="158" t="s">
        <v>133</v>
      </c>
      <c r="E1161" s="165" t="s">
        <v>25</v>
      </c>
      <c r="F1161" s="165">
        <v>100</v>
      </c>
      <c r="G1161" s="165">
        <v>100</v>
      </c>
      <c r="H1161" s="168">
        <f>G1161/F1161*100</f>
        <v>100</v>
      </c>
      <c r="I1161" s="165"/>
      <c r="J1161" s="165" t="s">
        <v>7</v>
      </c>
      <c r="K1161" s="169" t="s">
        <v>90</v>
      </c>
      <c r="L1161" s="165" t="s">
        <v>38</v>
      </c>
      <c r="M1161" s="165">
        <v>315</v>
      </c>
      <c r="N1161" s="165">
        <v>322</v>
      </c>
      <c r="O1161" s="168">
        <f>N1161/M1161*100</f>
        <v>102.22222222222221</v>
      </c>
      <c r="P1161" s="188"/>
      <c r="Q1161" s="167"/>
      <c r="R1161" s="352"/>
      <c r="S1161" s="453"/>
    </row>
    <row r="1162" spans="1:20" x14ac:dyDescent="0.35">
      <c r="A1162" s="473"/>
      <c r="B1162" s="459"/>
      <c r="C1162" s="462" t="s">
        <v>8</v>
      </c>
      <c r="D1162" s="158" t="s">
        <v>134</v>
      </c>
      <c r="E1162" s="165" t="s">
        <v>25</v>
      </c>
      <c r="F1162" s="165">
        <v>100</v>
      </c>
      <c r="G1162" s="165">
        <v>100</v>
      </c>
      <c r="H1162" s="168">
        <f>G1162/F1162*100</f>
        <v>100</v>
      </c>
      <c r="I1162" s="165"/>
      <c r="J1162" s="165"/>
      <c r="K1162" s="189"/>
      <c r="L1162" s="165"/>
      <c r="M1162" s="171"/>
      <c r="N1162" s="171"/>
      <c r="O1162" s="168"/>
      <c r="P1162" s="188"/>
      <c r="Q1162" s="167"/>
      <c r="R1162" s="352"/>
      <c r="S1162" s="453"/>
    </row>
    <row r="1163" spans="1:20" ht="60.75" customHeight="1" x14ac:dyDescent="0.35">
      <c r="A1163" s="473"/>
      <c r="B1163" s="459"/>
      <c r="C1163" s="462" t="s">
        <v>9</v>
      </c>
      <c r="D1163" s="158" t="s">
        <v>135</v>
      </c>
      <c r="E1163" s="165" t="s">
        <v>25</v>
      </c>
      <c r="F1163" s="165">
        <v>100</v>
      </c>
      <c r="G1163" s="165">
        <v>100</v>
      </c>
      <c r="H1163" s="168">
        <f>G1163/F1163*100</f>
        <v>100</v>
      </c>
      <c r="I1163" s="165"/>
      <c r="J1163" s="172"/>
      <c r="K1163" s="169"/>
      <c r="L1163" s="165"/>
      <c r="M1163" s="173"/>
      <c r="N1163" s="173"/>
      <c r="O1163" s="168"/>
      <c r="P1163" s="188"/>
      <c r="Q1163" s="167"/>
      <c r="R1163" s="352"/>
      <c r="S1163" s="453"/>
    </row>
    <row r="1164" spans="1:20" ht="76.5" customHeight="1" x14ac:dyDescent="0.35">
      <c r="A1164" s="473"/>
      <c r="B1164" s="459"/>
      <c r="C1164" s="462" t="s">
        <v>10</v>
      </c>
      <c r="D1164" s="158" t="s">
        <v>89</v>
      </c>
      <c r="E1164" s="165" t="s">
        <v>25</v>
      </c>
      <c r="F1164" s="165">
        <v>90</v>
      </c>
      <c r="G1164" s="165">
        <v>100</v>
      </c>
      <c r="H1164" s="168">
        <v>100</v>
      </c>
      <c r="I1164" s="165"/>
      <c r="J1164" s="172"/>
      <c r="K1164" s="169"/>
      <c r="L1164" s="165"/>
      <c r="M1164" s="173"/>
      <c r="N1164" s="173"/>
      <c r="O1164" s="168"/>
      <c r="P1164" s="188"/>
      <c r="Q1164" s="167"/>
      <c r="R1164" s="352"/>
      <c r="S1164" s="453"/>
    </row>
    <row r="1165" spans="1:20" ht="114.75" customHeight="1" x14ac:dyDescent="0.35">
      <c r="A1165" s="473"/>
      <c r="B1165" s="459"/>
      <c r="C1165" s="462" t="s">
        <v>35</v>
      </c>
      <c r="D1165" s="158" t="s">
        <v>136</v>
      </c>
      <c r="E1165" s="165" t="s">
        <v>25</v>
      </c>
      <c r="F1165" s="165">
        <v>100</v>
      </c>
      <c r="G1165" s="165">
        <v>100</v>
      </c>
      <c r="H1165" s="168">
        <f>G1165/F1165*100</f>
        <v>100</v>
      </c>
      <c r="I1165" s="165"/>
      <c r="J1165" s="172"/>
      <c r="K1165" s="169"/>
      <c r="L1165" s="165"/>
      <c r="M1165" s="173"/>
      <c r="N1165" s="173"/>
      <c r="O1165" s="168"/>
      <c r="P1165" s="188"/>
      <c r="Q1165" s="167"/>
      <c r="R1165" s="352"/>
      <c r="S1165" s="453"/>
    </row>
    <row r="1166" spans="1:20" s="184" customFormat="1" ht="40.5" customHeight="1" x14ac:dyDescent="0.35">
      <c r="A1166" s="473"/>
      <c r="B1166" s="459"/>
      <c r="C1166" s="464"/>
      <c r="D1166" s="178" t="s">
        <v>6</v>
      </c>
      <c r="E1166" s="177"/>
      <c r="F1166" s="179"/>
      <c r="G1166" s="179"/>
      <c r="H1166" s="180"/>
      <c r="I1166" s="180">
        <f>(H1161+H1162+H1163+H1164+H1165)/5</f>
        <v>100</v>
      </c>
      <c r="J1166" s="181"/>
      <c r="K1166" s="178" t="s">
        <v>6</v>
      </c>
      <c r="L1166" s="179"/>
      <c r="M1166" s="182"/>
      <c r="N1166" s="182"/>
      <c r="O1166" s="180"/>
      <c r="P1166" s="180">
        <f>O1161</f>
        <v>102.22222222222221</v>
      </c>
      <c r="Q1166" s="180">
        <f>(I1166+P1166)/2</f>
        <v>101.11111111111111</v>
      </c>
      <c r="R1166" s="345" t="s">
        <v>31</v>
      </c>
      <c r="S1166" s="453"/>
      <c r="T1166" s="156"/>
    </row>
    <row r="1167" spans="1:20" ht="72.75" customHeight="1" x14ac:dyDescent="0.35">
      <c r="A1167" s="473"/>
      <c r="B1167" s="459"/>
      <c r="C1167" s="460" t="s">
        <v>13</v>
      </c>
      <c r="D1167" s="160" t="s">
        <v>137</v>
      </c>
      <c r="E1167" s="165"/>
      <c r="F1167" s="165"/>
      <c r="G1167" s="165"/>
      <c r="H1167" s="163"/>
      <c r="I1167" s="163"/>
      <c r="J1167" s="266" t="s">
        <v>13</v>
      </c>
      <c r="K1167" s="160" t="s">
        <v>137</v>
      </c>
      <c r="L1167" s="165"/>
      <c r="M1167" s="173"/>
      <c r="N1167" s="173"/>
      <c r="O1167" s="163"/>
      <c r="P1167" s="188"/>
      <c r="Q1167" s="167"/>
      <c r="R1167" s="351"/>
      <c r="S1167" s="453"/>
    </row>
    <row r="1168" spans="1:20" ht="71.25" customHeight="1" x14ac:dyDescent="0.35">
      <c r="A1168" s="473"/>
      <c r="B1168" s="459"/>
      <c r="C1168" s="462" t="s">
        <v>14</v>
      </c>
      <c r="D1168" s="158" t="s">
        <v>138</v>
      </c>
      <c r="E1168" s="165" t="s">
        <v>25</v>
      </c>
      <c r="F1168" s="165">
        <v>100</v>
      </c>
      <c r="G1168" s="165">
        <v>100</v>
      </c>
      <c r="H1168" s="168">
        <f>G1168/F1168*100</f>
        <v>100</v>
      </c>
      <c r="I1168" s="165"/>
      <c r="J1168" s="172" t="s">
        <v>14</v>
      </c>
      <c r="K1168" s="169" t="s">
        <v>90</v>
      </c>
      <c r="L1168" s="165" t="s">
        <v>38</v>
      </c>
      <c r="M1168" s="165">
        <v>309</v>
      </c>
      <c r="N1168" s="165">
        <v>312</v>
      </c>
      <c r="O1168" s="168">
        <f>N1168/M1168*100</f>
        <v>100.97087378640776</v>
      </c>
      <c r="P1168" s="162"/>
      <c r="Q1168" s="167"/>
      <c r="R1168" s="352"/>
      <c r="S1168" s="453"/>
    </row>
    <row r="1169" spans="1:20" ht="33.75" customHeight="1" x14ac:dyDescent="0.35">
      <c r="A1169" s="473"/>
      <c r="B1169" s="459"/>
      <c r="C1169" s="462" t="s">
        <v>15</v>
      </c>
      <c r="D1169" s="158" t="s">
        <v>139</v>
      </c>
      <c r="E1169" s="165" t="s">
        <v>25</v>
      </c>
      <c r="F1169" s="165">
        <v>100</v>
      </c>
      <c r="G1169" s="165">
        <v>100</v>
      </c>
      <c r="H1169" s="168">
        <f>G1169/F1169*100</f>
        <v>100</v>
      </c>
      <c r="I1169" s="165"/>
      <c r="J1169" s="172"/>
      <c r="K1169" s="169"/>
      <c r="L1169" s="165"/>
      <c r="M1169" s="173"/>
      <c r="N1169" s="173"/>
      <c r="O1169" s="168"/>
      <c r="P1169" s="188"/>
      <c r="Q1169" s="167"/>
      <c r="R1169" s="352"/>
      <c r="S1169" s="453"/>
    </row>
    <row r="1170" spans="1:20" ht="52.5" customHeight="1" x14ac:dyDescent="0.35">
      <c r="A1170" s="473"/>
      <c r="B1170" s="459"/>
      <c r="C1170" s="462" t="s">
        <v>39</v>
      </c>
      <c r="D1170" s="158" t="s">
        <v>135</v>
      </c>
      <c r="E1170" s="165" t="s">
        <v>25</v>
      </c>
      <c r="F1170" s="165">
        <v>100</v>
      </c>
      <c r="G1170" s="165">
        <v>100</v>
      </c>
      <c r="H1170" s="168">
        <f>G1170/F1170*100</f>
        <v>100</v>
      </c>
      <c r="I1170" s="165"/>
      <c r="J1170" s="172"/>
      <c r="K1170" s="169"/>
      <c r="L1170" s="165"/>
      <c r="M1170" s="173"/>
      <c r="N1170" s="173"/>
      <c r="O1170" s="168"/>
      <c r="P1170" s="188"/>
      <c r="Q1170" s="167"/>
      <c r="R1170" s="352"/>
      <c r="S1170" s="453"/>
    </row>
    <row r="1171" spans="1:20" ht="78" customHeight="1" x14ac:dyDescent="0.35">
      <c r="A1171" s="473"/>
      <c r="B1171" s="459"/>
      <c r="C1171" s="462" t="s">
        <v>45</v>
      </c>
      <c r="D1171" s="158" t="s">
        <v>89</v>
      </c>
      <c r="E1171" s="165" t="s">
        <v>25</v>
      </c>
      <c r="F1171" s="165">
        <v>90</v>
      </c>
      <c r="G1171" s="165">
        <v>100</v>
      </c>
      <c r="H1171" s="168">
        <v>100</v>
      </c>
      <c r="I1171" s="165"/>
      <c r="J1171" s="172"/>
      <c r="K1171" s="169"/>
      <c r="L1171" s="165"/>
      <c r="M1171" s="173"/>
      <c r="N1171" s="173"/>
      <c r="O1171" s="168"/>
      <c r="P1171" s="188"/>
      <c r="Q1171" s="167"/>
      <c r="R1171" s="352"/>
      <c r="S1171" s="453"/>
    </row>
    <row r="1172" spans="1:20" ht="123.75" customHeight="1" x14ac:dyDescent="0.35">
      <c r="A1172" s="473"/>
      <c r="B1172" s="459"/>
      <c r="C1172" s="462" t="s">
        <v>66</v>
      </c>
      <c r="D1172" s="158" t="s">
        <v>136</v>
      </c>
      <c r="E1172" s="165" t="s">
        <v>25</v>
      </c>
      <c r="F1172" s="165">
        <v>100</v>
      </c>
      <c r="G1172" s="165">
        <v>100</v>
      </c>
      <c r="H1172" s="168">
        <f>G1172/F1172*100</f>
        <v>100</v>
      </c>
      <c r="I1172" s="165"/>
      <c r="J1172" s="172"/>
      <c r="K1172" s="169"/>
      <c r="L1172" s="165"/>
      <c r="M1172" s="173"/>
      <c r="N1172" s="173"/>
      <c r="O1172" s="168"/>
      <c r="P1172" s="188"/>
      <c r="Q1172" s="167"/>
      <c r="R1172" s="352"/>
      <c r="S1172" s="453"/>
    </row>
    <row r="1173" spans="1:20" s="184" customFormat="1" ht="40.5" customHeight="1" x14ac:dyDescent="0.35">
      <c r="A1173" s="473"/>
      <c r="B1173" s="459"/>
      <c r="C1173" s="464"/>
      <c r="D1173" s="178" t="s">
        <v>6</v>
      </c>
      <c r="E1173" s="177"/>
      <c r="F1173" s="179"/>
      <c r="G1173" s="179"/>
      <c r="H1173" s="180"/>
      <c r="I1173" s="180">
        <f>(H1168+H1169+H1170+H1171+H1172)/5</f>
        <v>100</v>
      </c>
      <c r="J1173" s="181"/>
      <c r="K1173" s="178" t="s">
        <v>6</v>
      </c>
      <c r="L1173" s="179"/>
      <c r="M1173" s="182"/>
      <c r="N1173" s="182"/>
      <c r="O1173" s="180"/>
      <c r="P1173" s="180">
        <f>O1168</f>
        <v>100.97087378640776</v>
      </c>
      <c r="Q1173" s="180">
        <f>(I1173+P1173)/2</f>
        <v>100.48543689320388</v>
      </c>
      <c r="R1173" s="345" t="s">
        <v>31</v>
      </c>
      <c r="S1173" s="453"/>
      <c r="T1173" s="156"/>
    </row>
    <row r="1174" spans="1:20" ht="77.25" customHeight="1" x14ac:dyDescent="0.35">
      <c r="A1174" s="473"/>
      <c r="B1174" s="459"/>
      <c r="C1174" s="460" t="s">
        <v>28</v>
      </c>
      <c r="D1174" s="160" t="s">
        <v>140</v>
      </c>
      <c r="E1174" s="165"/>
      <c r="F1174" s="165"/>
      <c r="G1174" s="165"/>
      <c r="H1174" s="163"/>
      <c r="I1174" s="163"/>
      <c r="J1174" s="266" t="s">
        <v>28</v>
      </c>
      <c r="K1174" s="160" t="str">
        <f>D1174</f>
        <v>Реализация основных общеобразовательных программ среднего общего образования</v>
      </c>
      <c r="L1174" s="165"/>
      <c r="M1174" s="173"/>
      <c r="N1174" s="173"/>
      <c r="O1174" s="163"/>
      <c r="P1174" s="188"/>
      <c r="Q1174" s="167"/>
      <c r="R1174" s="353"/>
      <c r="S1174" s="453"/>
    </row>
    <row r="1175" spans="1:20" ht="71.25" customHeight="1" x14ac:dyDescent="0.35">
      <c r="A1175" s="473"/>
      <c r="B1175" s="459"/>
      <c r="C1175" s="462" t="s">
        <v>29</v>
      </c>
      <c r="D1175" s="158" t="s">
        <v>141</v>
      </c>
      <c r="E1175" s="165" t="s">
        <v>25</v>
      </c>
      <c r="F1175" s="165">
        <v>100</v>
      </c>
      <c r="G1175" s="165">
        <v>100</v>
      </c>
      <c r="H1175" s="168">
        <f>G1175/F1175*100</f>
        <v>100</v>
      </c>
      <c r="I1175" s="165"/>
      <c r="J1175" s="172" t="s">
        <v>29</v>
      </c>
      <c r="K1175" s="169" t="s">
        <v>90</v>
      </c>
      <c r="L1175" s="165" t="s">
        <v>38</v>
      </c>
      <c r="M1175" s="165">
        <v>64</v>
      </c>
      <c r="N1175" s="165">
        <v>65</v>
      </c>
      <c r="O1175" s="168">
        <f>N1175/M1175*100</f>
        <v>101.5625</v>
      </c>
      <c r="P1175" s="162"/>
      <c r="Q1175" s="167"/>
      <c r="R1175" s="352"/>
      <c r="S1175" s="453"/>
    </row>
    <row r="1176" spans="1:20" x14ac:dyDescent="0.35">
      <c r="A1176" s="473"/>
      <c r="B1176" s="459"/>
      <c r="C1176" s="462" t="s">
        <v>30</v>
      </c>
      <c r="D1176" s="158" t="s">
        <v>142</v>
      </c>
      <c r="E1176" s="165" t="s">
        <v>25</v>
      </c>
      <c r="F1176" s="165">
        <v>100</v>
      </c>
      <c r="G1176" s="165">
        <v>100</v>
      </c>
      <c r="H1176" s="168">
        <f>G1176/F1176*100</f>
        <v>100</v>
      </c>
      <c r="I1176" s="165"/>
      <c r="J1176" s="172"/>
      <c r="K1176" s="169"/>
      <c r="L1176" s="165"/>
      <c r="M1176" s="173"/>
      <c r="N1176" s="173"/>
      <c r="O1176" s="168"/>
      <c r="P1176" s="188"/>
      <c r="Q1176" s="167"/>
      <c r="R1176" s="352"/>
      <c r="S1176" s="453"/>
    </row>
    <row r="1177" spans="1:20" ht="45" customHeight="1" x14ac:dyDescent="0.35">
      <c r="A1177" s="473"/>
      <c r="B1177" s="459"/>
      <c r="C1177" s="462" t="s">
        <v>52</v>
      </c>
      <c r="D1177" s="158" t="s">
        <v>135</v>
      </c>
      <c r="E1177" s="165" t="s">
        <v>25</v>
      </c>
      <c r="F1177" s="165">
        <v>100</v>
      </c>
      <c r="G1177" s="165">
        <v>100</v>
      </c>
      <c r="H1177" s="168">
        <f>G1177/F1177*100</f>
        <v>100</v>
      </c>
      <c r="I1177" s="165"/>
      <c r="J1177" s="172"/>
      <c r="K1177" s="169"/>
      <c r="L1177" s="165"/>
      <c r="M1177" s="173"/>
      <c r="N1177" s="173"/>
      <c r="O1177" s="168"/>
      <c r="P1177" s="188"/>
      <c r="Q1177" s="167"/>
      <c r="R1177" s="352"/>
      <c r="S1177" s="453"/>
    </row>
    <row r="1178" spans="1:20" ht="57" customHeight="1" x14ac:dyDescent="0.35">
      <c r="A1178" s="473"/>
      <c r="B1178" s="459"/>
      <c r="C1178" s="462" t="s">
        <v>53</v>
      </c>
      <c r="D1178" s="158" t="s">
        <v>89</v>
      </c>
      <c r="E1178" s="165" t="s">
        <v>25</v>
      </c>
      <c r="F1178" s="165">
        <v>90</v>
      </c>
      <c r="G1178" s="165">
        <v>100</v>
      </c>
      <c r="H1178" s="168">
        <v>100</v>
      </c>
      <c r="I1178" s="165"/>
      <c r="J1178" s="172"/>
      <c r="K1178" s="169"/>
      <c r="L1178" s="165"/>
      <c r="M1178" s="173"/>
      <c r="N1178" s="173"/>
      <c r="O1178" s="168"/>
      <c r="P1178" s="188"/>
      <c r="Q1178" s="167"/>
      <c r="R1178" s="352"/>
      <c r="S1178" s="453"/>
    </row>
    <row r="1179" spans="1:20" ht="129" customHeight="1" x14ac:dyDescent="0.35">
      <c r="A1179" s="473"/>
      <c r="B1179" s="459"/>
      <c r="C1179" s="462" t="s">
        <v>143</v>
      </c>
      <c r="D1179" s="158" t="s">
        <v>136</v>
      </c>
      <c r="E1179" s="165" t="s">
        <v>25</v>
      </c>
      <c r="F1179" s="165">
        <v>100</v>
      </c>
      <c r="G1179" s="165">
        <v>100</v>
      </c>
      <c r="H1179" s="168">
        <f>G1179/F1179*100</f>
        <v>100</v>
      </c>
      <c r="I1179" s="165"/>
      <c r="J1179" s="172"/>
      <c r="K1179" s="169"/>
      <c r="L1179" s="165"/>
      <c r="M1179" s="173"/>
      <c r="N1179" s="173"/>
      <c r="O1179" s="168"/>
      <c r="P1179" s="188"/>
      <c r="Q1179" s="167"/>
      <c r="R1179" s="352"/>
      <c r="S1179" s="453"/>
    </row>
    <row r="1180" spans="1:20" s="184" customFormat="1" ht="40.5" customHeight="1" x14ac:dyDescent="0.35">
      <c r="A1180" s="473"/>
      <c r="B1180" s="459"/>
      <c r="C1180" s="464"/>
      <c r="D1180" s="178" t="s">
        <v>6</v>
      </c>
      <c r="E1180" s="177"/>
      <c r="F1180" s="179"/>
      <c r="G1180" s="179"/>
      <c r="H1180" s="180"/>
      <c r="I1180" s="180">
        <f>(H1175+H1176+H1177+H1178+H1179)/5</f>
        <v>100</v>
      </c>
      <c r="J1180" s="181"/>
      <c r="K1180" s="178" t="s">
        <v>6</v>
      </c>
      <c r="L1180" s="179"/>
      <c r="M1180" s="182"/>
      <c r="N1180" s="182"/>
      <c r="O1180" s="180"/>
      <c r="P1180" s="180">
        <f>O1175</f>
        <v>101.5625</v>
      </c>
      <c r="Q1180" s="180">
        <f>(I1180+P1180)/2</f>
        <v>100.78125</v>
      </c>
      <c r="R1180" s="345" t="s">
        <v>31</v>
      </c>
      <c r="S1180" s="453"/>
      <c r="T1180" s="156"/>
    </row>
    <row r="1181" spans="1:20" x14ac:dyDescent="0.35">
      <c r="A1181" s="473"/>
      <c r="B1181" s="459"/>
      <c r="C1181" s="460" t="s">
        <v>42</v>
      </c>
      <c r="D1181" s="160" t="s">
        <v>91</v>
      </c>
      <c r="E1181" s="165"/>
      <c r="F1181" s="165"/>
      <c r="G1181" s="165"/>
      <c r="H1181" s="163"/>
      <c r="I1181" s="163"/>
      <c r="J1181" s="266" t="s">
        <v>42</v>
      </c>
      <c r="K1181" s="160" t="s">
        <v>91</v>
      </c>
      <c r="L1181" s="165"/>
      <c r="M1181" s="173"/>
      <c r="N1181" s="173"/>
      <c r="O1181" s="163"/>
      <c r="P1181" s="188"/>
      <c r="Q1181" s="167"/>
      <c r="R1181" s="353"/>
      <c r="S1181" s="453"/>
    </row>
    <row r="1182" spans="1:20" ht="48.75" customHeight="1" x14ac:dyDescent="0.35">
      <c r="A1182" s="473"/>
      <c r="B1182" s="459"/>
      <c r="C1182" s="462" t="s">
        <v>43</v>
      </c>
      <c r="D1182" s="158" t="s">
        <v>144</v>
      </c>
      <c r="E1182" s="165" t="s">
        <v>25</v>
      </c>
      <c r="F1182" s="165">
        <v>100</v>
      </c>
      <c r="G1182" s="165">
        <v>100</v>
      </c>
      <c r="H1182" s="168">
        <f>G1182/F1182*100</f>
        <v>100</v>
      </c>
      <c r="I1182" s="165"/>
      <c r="J1182" s="172" t="s">
        <v>43</v>
      </c>
      <c r="K1182" s="169" t="s">
        <v>90</v>
      </c>
      <c r="L1182" s="165" t="s">
        <v>38</v>
      </c>
      <c r="M1182" s="165">
        <v>68</v>
      </c>
      <c r="N1182" s="165">
        <v>68</v>
      </c>
      <c r="O1182" s="168">
        <f>N1182/M1182*100</f>
        <v>100</v>
      </c>
      <c r="P1182" s="188"/>
      <c r="Q1182" s="167"/>
      <c r="R1182" s="352"/>
      <c r="S1182" s="453"/>
    </row>
    <row r="1183" spans="1:20" ht="84" customHeight="1" x14ac:dyDescent="0.35">
      <c r="A1183" s="473"/>
      <c r="B1183" s="459"/>
      <c r="C1183" s="462" t="s">
        <v>145</v>
      </c>
      <c r="D1183" s="158" t="s">
        <v>146</v>
      </c>
      <c r="E1183" s="165" t="s">
        <v>25</v>
      </c>
      <c r="F1183" s="165">
        <v>90</v>
      </c>
      <c r="G1183" s="165">
        <v>90</v>
      </c>
      <c r="H1183" s="168">
        <f>G1183/F1183*100</f>
        <v>100</v>
      </c>
      <c r="I1183" s="165"/>
      <c r="J1183" s="172"/>
      <c r="K1183" s="169"/>
      <c r="L1183" s="165"/>
      <c r="M1183" s="173"/>
      <c r="N1183" s="173"/>
      <c r="O1183" s="168"/>
      <c r="P1183" s="188"/>
      <c r="Q1183" s="167"/>
      <c r="R1183" s="352"/>
      <c r="S1183" s="453"/>
    </row>
    <row r="1184" spans="1:20" s="184" customFormat="1" ht="40.5" customHeight="1" x14ac:dyDescent="0.35">
      <c r="A1184" s="473"/>
      <c r="B1184" s="459"/>
      <c r="C1184" s="464"/>
      <c r="D1184" s="178" t="s">
        <v>6</v>
      </c>
      <c r="E1184" s="177"/>
      <c r="F1184" s="179"/>
      <c r="G1184" s="179"/>
      <c r="H1184" s="180"/>
      <c r="I1184" s="180">
        <f>(H1182+H1183)/2</f>
        <v>100</v>
      </c>
      <c r="J1184" s="181"/>
      <c r="K1184" s="178" t="s">
        <v>6</v>
      </c>
      <c r="L1184" s="179"/>
      <c r="M1184" s="182"/>
      <c r="N1184" s="182"/>
      <c r="O1184" s="180"/>
      <c r="P1184" s="180">
        <f>O1182</f>
        <v>100</v>
      </c>
      <c r="Q1184" s="180">
        <f>(I1184+P1184)/2</f>
        <v>100</v>
      </c>
      <c r="R1184" s="345" t="s">
        <v>31</v>
      </c>
      <c r="S1184" s="453"/>
      <c r="T1184" s="156"/>
    </row>
    <row r="1185" spans="1:20" ht="63.75" customHeight="1" x14ac:dyDescent="0.35">
      <c r="A1185" s="473"/>
      <c r="B1185" s="459"/>
      <c r="C1185" s="460" t="s">
        <v>172</v>
      </c>
      <c r="D1185" s="160" t="s">
        <v>228</v>
      </c>
      <c r="E1185" s="165"/>
      <c r="F1185" s="165"/>
      <c r="G1185" s="165"/>
      <c r="H1185" s="163"/>
      <c r="I1185" s="163"/>
      <c r="J1185" s="266" t="s">
        <v>172</v>
      </c>
      <c r="K1185" s="160" t="str">
        <f>D1185</f>
        <v>Реализация дополнительных общеразвивающих программ</v>
      </c>
      <c r="L1185" s="165"/>
      <c r="M1185" s="173"/>
      <c r="N1185" s="173"/>
      <c r="O1185" s="163"/>
      <c r="P1185" s="188"/>
      <c r="Q1185" s="167"/>
      <c r="R1185" s="353"/>
      <c r="S1185" s="453"/>
    </row>
    <row r="1186" spans="1:20" ht="86.25" customHeight="1" x14ac:dyDescent="0.35">
      <c r="A1186" s="473"/>
      <c r="B1186" s="459"/>
      <c r="C1186" s="462" t="s">
        <v>173</v>
      </c>
      <c r="D1186" s="158" t="s">
        <v>146</v>
      </c>
      <c r="E1186" s="165" t="s">
        <v>25</v>
      </c>
      <c r="F1186" s="165">
        <v>90</v>
      </c>
      <c r="G1186" s="165">
        <v>90</v>
      </c>
      <c r="H1186" s="168">
        <f>G1186/F1186*100</f>
        <v>100</v>
      </c>
      <c r="I1186" s="165"/>
      <c r="J1186" s="172" t="str">
        <f>C1186</f>
        <v>5.1.</v>
      </c>
      <c r="K1186" s="169" t="s">
        <v>219</v>
      </c>
      <c r="L1186" s="165" t="s">
        <v>399</v>
      </c>
      <c r="M1186" s="165">
        <v>46379</v>
      </c>
      <c r="N1186" s="165">
        <v>44064</v>
      </c>
      <c r="O1186" s="168">
        <f>N1186/M1186*100</f>
        <v>95.008516785614177</v>
      </c>
      <c r="P1186" s="188"/>
      <c r="Q1186" s="167"/>
      <c r="R1186" s="352"/>
      <c r="S1186" s="453"/>
    </row>
    <row r="1187" spans="1:20" s="184" customFormat="1" ht="39" customHeight="1" x14ac:dyDescent="0.35">
      <c r="A1187" s="473"/>
      <c r="B1187" s="459"/>
      <c r="C1187" s="464"/>
      <c r="D1187" s="178" t="s">
        <v>6</v>
      </c>
      <c r="E1187" s="177"/>
      <c r="F1187" s="179"/>
      <c r="G1187" s="179"/>
      <c r="H1187" s="180"/>
      <c r="I1187" s="180">
        <f>H1186</f>
        <v>100</v>
      </c>
      <c r="J1187" s="181"/>
      <c r="K1187" s="178" t="s">
        <v>6</v>
      </c>
      <c r="L1187" s="179"/>
      <c r="M1187" s="182"/>
      <c r="N1187" s="182"/>
      <c r="O1187" s="180"/>
      <c r="P1187" s="180">
        <f>O1186</f>
        <v>95.008516785614177</v>
      </c>
      <c r="Q1187" s="180">
        <f>(I1187+P1187)/2</f>
        <v>97.504258392807088</v>
      </c>
      <c r="R1187" s="364" t="s">
        <v>459</v>
      </c>
      <c r="S1187" s="453"/>
      <c r="T1187" s="156"/>
    </row>
    <row r="1188" spans="1:20" s="186" customFormat="1" ht="76.5" customHeight="1" x14ac:dyDescent="0.35">
      <c r="A1188" s="473">
        <v>66</v>
      </c>
      <c r="B1188" s="459" t="s">
        <v>186</v>
      </c>
      <c r="C1188" s="460" t="s">
        <v>12</v>
      </c>
      <c r="D1188" s="160" t="s">
        <v>132</v>
      </c>
      <c r="E1188" s="164"/>
      <c r="F1188" s="164"/>
      <c r="G1188" s="164"/>
      <c r="H1188" s="163"/>
      <c r="I1188" s="163"/>
      <c r="J1188" s="164" t="s">
        <v>12</v>
      </c>
      <c r="K1188" s="160" t="s">
        <v>132</v>
      </c>
      <c r="L1188" s="165"/>
      <c r="M1188" s="165"/>
      <c r="N1188" s="165"/>
      <c r="O1188" s="163"/>
      <c r="P1188" s="188"/>
      <c r="Q1188" s="167"/>
      <c r="R1188" s="351"/>
      <c r="S1188" s="453" t="s">
        <v>459</v>
      </c>
      <c r="T1188" s="156"/>
    </row>
    <row r="1189" spans="1:20" s="186" customFormat="1" ht="76.5" customHeight="1" x14ac:dyDescent="0.35">
      <c r="A1189" s="473"/>
      <c r="B1189" s="459"/>
      <c r="C1189" s="462" t="s">
        <v>7</v>
      </c>
      <c r="D1189" s="158" t="s">
        <v>133</v>
      </c>
      <c r="E1189" s="165" t="s">
        <v>25</v>
      </c>
      <c r="F1189" s="165">
        <v>100</v>
      </c>
      <c r="G1189" s="165">
        <v>100</v>
      </c>
      <c r="H1189" s="168">
        <f>G1189/F1189*100</f>
        <v>100</v>
      </c>
      <c r="I1189" s="165"/>
      <c r="J1189" s="165" t="s">
        <v>7</v>
      </c>
      <c r="K1189" s="169" t="s">
        <v>90</v>
      </c>
      <c r="L1189" s="165" t="s">
        <v>38</v>
      </c>
      <c r="M1189" s="165">
        <v>229</v>
      </c>
      <c r="N1189" s="165">
        <v>229</v>
      </c>
      <c r="O1189" s="168">
        <f>N1189/M1189*100</f>
        <v>100</v>
      </c>
      <c r="P1189" s="188"/>
      <c r="Q1189" s="167"/>
      <c r="R1189" s="352"/>
      <c r="S1189" s="453"/>
      <c r="T1189" s="156"/>
    </row>
    <row r="1190" spans="1:20" s="186" customFormat="1" ht="45" customHeight="1" x14ac:dyDescent="0.35">
      <c r="A1190" s="473"/>
      <c r="B1190" s="459"/>
      <c r="C1190" s="462" t="s">
        <v>8</v>
      </c>
      <c r="D1190" s="158" t="s">
        <v>134</v>
      </c>
      <c r="E1190" s="165" t="s">
        <v>25</v>
      </c>
      <c r="F1190" s="165">
        <v>100</v>
      </c>
      <c r="G1190" s="165">
        <v>100</v>
      </c>
      <c r="H1190" s="168">
        <f>G1190/F1190*100</f>
        <v>100</v>
      </c>
      <c r="I1190" s="165"/>
      <c r="J1190" s="165"/>
      <c r="K1190" s="189"/>
      <c r="L1190" s="165"/>
      <c r="M1190" s="171"/>
      <c r="N1190" s="171"/>
      <c r="O1190" s="168"/>
      <c r="P1190" s="188"/>
      <c r="Q1190" s="167"/>
      <c r="R1190" s="352"/>
      <c r="S1190" s="453"/>
      <c r="T1190" s="156"/>
    </row>
    <row r="1191" spans="1:20" ht="45" customHeight="1" x14ac:dyDescent="0.35">
      <c r="A1191" s="473"/>
      <c r="B1191" s="459"/>
      <c r="C1191" s="462" t="s">
        <v>9</v>
      </c>
      <c r="D1191" s="158" t="s">
        <v>135</v>
      </c>
      <c r="E1191" s="165" t="s">
        <v>25</v>
      </c>
      <c r="F1191" s="165">
        <v>100</v>
      </c>
      <c r="G1191" s="165">
        <v>100</v>
      </c>
      <c r="H1191" s="168">
        <f>G1191/F1191*100</f>
        <v>100</v>
      </c>
      <c r="I1191" s="165"/>
      <c r="J1191" s="172"/>
      <c r="K1191" s="169"/>
      <c r="L1191" s="165"/>
      <c r="M1191" s="173"/>
      <c r="N1191" s="173"/>
      <c r="O1191" s="168"/>
      <c r="P1191" s="188"/>
      <c r="Q1191" s="167"/>
      <c r="R1191" s="352"/>
      <c r="S1191" s="453"/>
    </row>
    <row r="1192" spans="1:20" ht="63.75" customHeight="1" x14ac:dyDescent="0.35">
      <c r="A1192" s="473"/>
      <c r="B1192" s="459"/>
      <c r="C1192" s="462" t="s">
        <v>10</v>
      </c>
      <c r="D1192" s="158" t="s">
        <v>493</v>
      </c>
      <c r="E1192" s="165" t="s">
        <v>25</v>
      </c>
      <c r="F1192" s="165">
        <v>90</v>
      </c>
      <c r="G1192" s="165">
        <v>100</v>
      </c>
      <c r="H1192" s="168">
        <v>100</v>
      </c>
      <c r="I1192" s="165"/>
      <c r="J1192" s="172"/>
      <c r="K1192" s="169"/>
      <c r="L1192" s="165"/>
      <c r="M1192" s="173"/>
      <c r="N1192" s="173"/>
      <c r="O1192" s="168"/>
      <c r="P1192" s="188"/>
      <c r="Q1192" s="167"/>
      <c r="R1192" s="352"/>
      <c r="S1192" s="453"/>
    </row>
    <row r="1193" spans="1:20" ht="124.5" customHeight="1" x14ac:dyDescent="0.35">
      <c r="A1193" s="473"/>
      <c r="B1193" s="459"/>
      <c r="C1193" s="462" t="s">
        <v>35</v>
      </c>
      <c r="D1193" s="158" t="s">
        <v>136</v>
      </c>
      <c r="E1193" s="165" t="s">
        <v>25</v>
      </c>
      <c r="F1193" s="165">
        <v>100</v>
      </c>
      <c r="G1193" s="165">
        <v>100</v>
      </c>
      <c r="H1193" s="168">
        <f>G1193/F1193*100</f>
        <v>100</v>
      </c>
      <c r="I1193" s="165"/>
      <c r="J1193" s="172"/>
      <c r="K1193" s="169"/>
      <c r="L1193" s="165"/>
      <c r="M1193" s="173"/>
      <c r="N1193" s="173"/>
      <c r="O1193" s="168"/>
      <c r="P1193" s="188"/>
      <c r="Q1193" s="167"/>
      <c r="R1193" s="352"/>
      <c r="S1193" s="453"/>
    </row>
    <row r="1194" spans="1:20" s="184" customFormat="1" ht="40.5" customHeight="1" x14ac:dyDescent="0.35">
      <c r="A1194" s="473"/>
      <c r="B1194" s="459"/>
      <c r="C1194" s="464"/>
      <c r="D1194" s="178" t="s">
        <v>6</v>
      </c>
      <c r="E1194" s="177"/>
      <c r="F1194" s="179"/>
      <c r="G1194" s="179"/>
      <c r="H1194" s="180"/>
      <c r="I1194" s="180">
        <f>(H1189+H1190+H1191+H1192+H1193)/5</f>
        <v>100</v>
      </c>
      <c r="J1194" s="181"/>
      <c r="K1194" s="178" t="s">
        <v>6</v>
      </c>
      <c r="L1194" s="179"/>
      <c r="M1194" s="182"/>
      <c r="N1194" s="182"/>
      <c r="O1194" s="180"/>
      <c r="P1194" s="180">
        <f>O1189</f>
        <v>100</v>
      </c>
      <c r="Q1194" s="180">
        <f>(I1194+P1194)/2</f>
        <v>100</v>
      </c>
      <c r="R1194" s="345" t="s">
        <v>31</v>
      </c>
      <c r="S1194" s="453"/>
      <c r="T1194" s="156"/>
    </row>
    <row r="1195" spans="1:20" ht="78.75" customHeight="1" x14ac:dyDescent="0.35">
      <c r="A1195" s="473"/>
      <c r="B1195" s="459"/>
      <c r="C1195" s="460" t="s">
        <v>13</v>
      </c>
      <c r="D1195" s="160" t="s">
        <v>137</v>
      </c>
      <c r="E1195" s="165"/>
      <c r="F1195" s="165"/>
      <c r="G1195" s="165"/>
      <c r="H1195" s="163"/>
      <c r="I1195" s="163"/>
      <c r="J1195" s="266" t="s">
        <v>13</v>
      </c>
      <c r="K1195" s="160" t="s">
        <v>137</v>
      </c>
      <c r="L1195" s="165"/>
      <c r="M1195" s="173"/>
      <c r="N1195" s="173"/>
      <c r="O1195" s="163"/>
      <c r="P1195" s="188"/>
      <c r="Q1195" s="167"/>
      <c r="R1195" s="351"/>
      <c r="S1195" s="453"/>
    </row>
    <row r="1196" spans="1:20" ht="65.25" customHeight="1" x14ac:dyDescent="0.35">
      <c r="A1196" s="473"/>
      <c r="B1196" s="459"/>
      <c r="C1196" s="462" t="s">
        <v>14</v>
      </c>
      <c r="D1196" s="158" t="s">
        <v>138</v>
      </c>
      <c r="E1196" s="165" t="s">
        <v>25</v>
      </c>
      <c r="F1196" s="165">
        <v>100</v>
      </c>
      <c r="G1196" s="165">
        <v>100</v>
      </c>
      <c r="H1196" s="168">
        <f>G1196/F1196*100</f>
        <v>100</v>
      </c>
      <c r="I1196" s="165"/>
      <c r="J1196" s="172" t="s">
        <v>14</v>
      </c>
      <c r="K1196" s="169" t="s">
        <v>90</v>
      </c>
      <c r="L1196" s="165" t="s">
        <v>38</v>
      </c>
      <c r="M1196" s="165">
        <v>303</v>
      </c>
      <c r="N1196" s="165">
        <v>299</v>
      </c>
      <c r="O1196" s="168">
        <f>N1196/M1196*100</f>
        <v>98.679867986798669</v>
      </c>
      <c r="P1196" s="162"/>
      <c r="Q1196" s="167"/>
      <c r="R1196" s="352"/>
      <c r="S1196" s="453"/>
    </row>
    <row r="1197" spans="1:20" ht="45" customHeight="1" x14ac:dyDescent="0.35">
      <c r="A1197" s="473"/>
      <c r="B1197" s="459"/>
      <c r="C1197" s="462" t="s">
        <v>15</v>
      </c>
      <c r="D1197" s="158" t="s">
        <v>139</v>
      </c>
      <c r="E1197" s="165" t="s">
        <v>25</v>
      </c>
      <c r="F1197" s="165">
        <v>100</v>
      </c>
      <c r="G1197" s="165">
        <v>100</v>
      </c>
      <c r="H1197" s="168">
        <f>G1197/F1197*100</f>
        <v>100</v>
      </c>
      <c r="I1197" s="165"/>
      <c r="J1197" s="172"/>
      <c r="K1197" s="169"/>
      <c r="L1197" s="165"/>
      <c r="M1197" s="173"/>
      <c r="N1197" s="173"/>
      <c r="O1197" s="168"/>
      <c r="P1197" s="188"/>
      <c r="Q1197" s="167"/>
      <c r="R1197" s="352"/>
      <c r="S1197" s="453"/>
    </row>
    <row r="1198" spans="1:20" ht="45.75" customHeight="1" x14ac:dyDescent="0.35">
      <c r="A1198" s="473"/>
      <c r="B1198" s="459"/>
      <c r="C1198" s="462" t="s">
        <v>39</v>
      </c>
      <c r="D1198" s="158" t="s">
        <v>135</v>
      </c>
      <c r="E1198" s="165" t="s">
        <v>25</v>
      </c>
      <c r="F1198" s="165">
        <v>100</v>
      </c>
      <c r="G1198" s="165">
        <v>100</v>
      </c>
      <c r="H1198" s="168">
        <f>G1198/F1198*100</f>
        <v>100</v>
      </c>
      <c r="I1198" s="165"/>
      <c r="J1198" s="172"/>
      <c r="K1198" s="169"/>
      <c r="L1198" s="165"/>
      <c r="M1198" s="173"/>
      <c r="N1198" s="173"/>
      <c r="O1198" s="168"/>
      <c r="P1198" s="188"/>
      <c r="Q1198" s="167"/>
      <c r="R1198" s="352"/>
      <c r="S1198" s="453"/>
    </row>
    <row r="1199" spans="1:20" ht="73.5" customHeight="1" x14ac:dyDescent="0.35">
      <c r="A1199" s="473"/>
      <c r="B1199" s="459"/>
      <c r="C1199" s="462" t="s">
        <v>45</v>
      </c>
      <c r="D1199" s="158" t="s">
        <v>89</v>
      </c>
      <c r="E1199" s="165" t="s">
        <v>25</v>
      </c>
      <c r="F1199" s="165">
        <v>90</v>
      </c>
      <c r="G1199" s="165">
        <v>100</v>
      </c>
      <c r="H1199" s="168">
        <v>100</v>
      </c>
      <c r="I1199" s="165"/>
      <c r="J1199" s="172"/>
      <c r="K1199" s="169"/>
      <c r="L1199" s="165"/>
      <c r="M1199" s="173"/>
      <c r="N1199" s="173"/>
      <c r="O1199" s="168"/>
      <c r="P1199" s="188"/>
      <c r="Q1199" s="167"/>
      <c r="R1199" s="352"/>
      <c r="S1199" s="453"/>
    </row>
    <row r="1200" spans="1:20" ht="125.25" customHeight="1" x14ac:dyDescent="0.35">
      <c r="A1200" s="473"/>
      <c r="B1200" s="459"/>
      <c r="C1200" s="462" t="s">
        <v>66</v>
      </c>
      <c r="D1200" s="158" t="s">
        <v>136</v>
      </c>
      <c r="E1200" s="165" t="s">
        <v>25</v>
      </c>
      <c r="F1200" s="165">
        <v>100</v>
      </c>
      <c r="G1200" s="165">
        <v>100</v>
      </c>
      <c r="H1200" s="168">
        <f>G1200/F1200*100</f>
        <v>100</v>
      </c>
      <c r="I1200" s="165"/>
      <c r="J1200" s="172"/>
      <c r="K1200" s="169"/>
      <c r="L1200" s="165"/>
      <c r="M1200" s="173"/>
      <c r="N1200" s="173"/>
      <c r="O1200" s="168"/>
      <c r="P1200" s="188"/>
      <c r="Q1200" s="167"/>
      <c r="R1200" s="352"/>
      <c r="S1200" s="453"/>
    </row>
    <row r="1201" spans="1:20" s="184" customFormat="1" ht="40.5" customHeight="1" x14ac:dyDescent="0.35">
      <c r="A1201" s="473"/>
      <c r="B1201" s="459"/>
      <c r="C1201" s="464"/>
      <c r="D1201" s="178" t="s">
        <v>6</v>
      </c>
      <c r="E1201" s="177"/>
      <c r="F1201" s="179"/>
      <c r="G1201" s="179"/>
      <c r="H1201" s="180"/>
      <c r="I1201" s="180">
        <f>(H1196+H1197+H1198+H1199+H1200)/5</f>
        <v>100</v>
      </c>
      <c r="J1201" s="181"/>
      <c r="K1201" s="178" t="s">
        <v>6</v>
      </c>
      <c r="L1201" s="179"/>
      <c r="M1201" s="182"/>
      <c r="N1201" s="182"/>
      <c r="O1201" s="180"/>
      <c r="P1201" s="180">
        <f>O1196</f>
        <v>98.679867986798669</v>
      </c>
      <c r="Q1201" s="180">
        <f>(I1201+P1201)/2</f>
        <v>99.339933993399342</v>
      </c>
      <c r="R1201" s="364" t="s">
        <v>459</v>
      </c>
      <c r="S1201" s="453"/>
      <c r="T1201" s="156"/>
    </row>
    <row r="1202" spans="1:20" ht="67.5" customHeight="1" x14ac:dyDescent="0.35">
      <c r="A1202" s="473"/>
      <c r="B1202" s="459"/>
      <c r="C1202" s="460" t="s">
        <v>28</v>
      </c>
      <c r="D1202" s="160" t="s">
        <v>140</v>
      </c>
      <c r="E1202" s="165"/>
      <c r="F1202" s="165"/>
      <c r="G1202" s="165"/>
      <c r="H1202" s="163"/>
      <c r="I1202" s="163"/>
      <c r="J1202" s="266" t="s">
        <v>28</v>
      </c>
      <c r="K1202" s="160" t="str">
        <f>D1202</f>
        <v>Реализация основных общеобразовательных программ среднего общего образования</v>
      </c>
      <c r="L1202" s="165"/>
      <c r="M1202" s="173"/>
      <c r="N1202" s="173"/>
      <c r="O1202" s="163"/>
      <c r="P1202" s="188"/>
      <c r="Q1202" s="167"/>
      <c r="R1202" s="353"/>
      <c r="S1202" s="453"/>
    </row>
    <row r="1203" spans="1:20" ht="67.5" customHeight="1" x14ac:dyDescent="0.35">
      <c r="A1203" s="473"/>
      <c r="B1203" s="459"/>
      <c r="C1203" s="462" t="s">
        <v>29</v>
      </c>
      <c r="D1203" s="158" t="s">
        <v>141</v>
      </c>
      <c r="E1203" s="165" t="s">
        <v>25</v>
      </c>
      <c r="F1203" s="165">
        <v>100</v>
      </c>
      <c r="G1203" s="165">
        <v>100</v>
      </c>
      <c r="H1203" s="168">
        <f>G1203/F1203*100</f>
        <v>100</v>
      </c>
      <c r="I1203" s="165"/>
      <c r="J1203" s="172" t="s">
        <v>29</v>
      </c>
      <c r="K1203" s="169" t="s">
        <v>90</v>
      </c>
      <c r="L1203" s="165" t="s">
        <v>38</v>
      </c>
      <c r="M1203" s="165">
        <v>72</v>
      </c>
      <c r="N1203" s="165">
        <v>72</v>
      </c>
      <c r="O1203" s="168">
        <f>N1203/M1203*100</f>
        <v>100</v>
      </c>
      <c r="P1203" s="162"/>
      <c r="Q1203" s="167"/>
      <c r="R1203" s="352"/>
      <c r="S1203" s="453"/>
    </row>
    <row r="1204" spans="1:20" ht="45" customHeight="1" x14ac:dyDescent="0.35">
      <c r="A1204" s="473"/>
      <c r="B1204" s="459"/>
      <c r="C1204" s="462" t="s">
        <v>30</v>
      </c>
      <c r="D1204" s="158" t="s">
        <v>142</v>
      </c>
      <c r="E1204" s="165" t="s">
        <v>25</v>
      </c>
      <c r="F1204" s="165">
        <v>100</v>
      </c>
      <c r="G1204" s="165">
        <v>100</v>
      </c>
      <c r="H1204" s="168">
        <f>G1204/F1204*100</f>
        <v>100</v>
      </c>
      <c r="I1204" s="165"/>
      <c r="J1204" s="172"/>
      <c r="K1204" s="169"/>
      <c r="L1204" s="165"/>
      <c r="M1204" s="173"/>
      <c r="N1204" s="173"/>
      <c r="O1204" s="168"/>
      <c r="P1204" s="188"/>
      <c r="Q1204" s="167"/>
      <c r="R1204" s="352"/>
      <c r="S1204" s="453"/>
    </row>
    <row r="1205" spans="1:20" ht="45.75" customHeight="1" x14ac:dyDescent="0.35">
      <c r="A1205" s="473"/>
      <c r="B1205" s="459"/>
      <c r="C1205" s="462" t="s">
        <v>52</v>
      </c>
      <c r="D1205" s="158" t="s">
        <v>135</v>
      </c>
      <c r="E1205" s="165" t="s">
        <v>25</v>
      </c>
      <c r="F1205" s="165">
        <v>100</v>
      </c>
      <c r="G1205" s="165">
        <v>100</v>
      </c>
      <c r="H1205" s="168">
        <f>G1205/F1205*100</f>
        <v>100</v>
      </c>
      <c r="I1205" s="165"/>
      <c r="J1205" s="172"/>
      <c r="K1205" s="169"/>
      <c r="L1205" s="165"/>
      <c r="M1205" s="173"/>
      <c r="N1205" s="173"/>
      <c r="O1205" s="168"/>
      <c r="P1205" s="188"/>
      <c r="Q1205" s="167"/>
      <c r="R1205" s="352"/>
      <c r="S1205" s="453"/>
    </row>
    <row r="1206" spans="1:20" ht="71.25" customHeight="1" x14ac:dyDescent="0.35">
      <c r="A1206" s="473"/>
      <c r="B1206" s="459"/>
      <c r="C1206" s="462" t="s">
        <v>53</v>
      </c>
      <c r="D1206" s="158" t="s">
        <v>89</v>
      </c>
      <c r="E1206" s="165" t="s">
        <v>25</v>
      </c>
      <c r="F1206" s="165">
        <v>90</v>
      </c>
      <c r="G1206" s="165">
        <v>100</v>
      </c>
      <c r="H1206" s="168">
        <v>100</v>
      </c>
      <c r="I1206" s="165"/>
      <c r="J1206" s="172"/>
      <c r="K1206" s="169"/>
      <c r="L1206" s="165"/>
      <c r="M1206" s="173"/>
      <c r="N1206" s="173"/>
      <c r="O1206" s="168"/>
      <c r="P1206" s="188"/>
      <c r="Q1206" s="167"/>
      <c r="R1206" s="352"/>
      <c r="S1206" s="453"/>
    </row>
    <row r="1207" spans="1:20" ht="123.75" customHeight="1" x14ac:dyDescent="0.35">
      <c r="A1207" s="473"/>
      <c r="B1207" s="459"/>
      <c r="C1207" s="462" t="s">
        <v>143</v>
      </c>
      <c r="D1207" s="158" t="s">
        <v>136</v>
      </c>
      <c r="E1207" s="165" t="s">
        <v>25</v>
      </c>
      <c r="F1207" s="165">
        <v>100</v>
      </c>
      <c r="G1207" s="165">
        <v>100</v>
      </c>
      <c r="H1207" s="168">
        <f>G1207/F1207*100</f>
        <v>100</v>
      </c>
      <c r="I1207" s="165"/>
      <c r="J1207" s="172"/>
      <c r="K1207" s="169"/>
      <c r="L1207" s="165"/>
      <c r="M1207" s="173"/>
      <c r="N1207" s="173"/>
      <c r="O1207" s="168"/>
      <c r="P1207" s="188"/>
      <c r="Q1207" s="167"/>
      <c r="R1207" s="352"/>
      <c r="S1207" s="453"/>
    </row>
    <row r="1208" spans="1:20" s="184" customFormat="1" ht="40.5" customHeight="1" x14ac:dyDescent="0.35">
      <c r="A1208" s="473"/>
      <c r="B1208" s="459"/>
      <c r="C1208" s="464"/>
      <c r="D1208" s="178" t="s">
        <v>6</v>
      </c>
      <c r="E1208" s="177"/>
      <c r="F1208" s="179"/>
      <c r="G1208" s="179"/>
      <c r="H1208" s="180"/>
      <c r="I1208" s="180">
        <f>(H1203+H1204+H1205+H1206+H1207)/5</f>
        <v>100</v>
      </c>
      <c r="J1208" s="181"/>
      <c r="K1208" s="178" t="s">
        <v>6</v>
      </c>
      <c r="L1208" s="179"/>
      <c r="M1208" s="182"/>
      <c r="N1208" s="182"/>
      <c r="O1208" s="180"/>
      <c r="P1208" s="180">
        <f>O1203</f>
        <v>100</v>
      </c>
      <c r="Q1208" s="180">
        <f>(I1208+P1208)/2</f>
        <v>100</v>
      </c>
      <c r="R1208" s="345" t="s">
        <v>31</v>
      </c>
      <c r="S1208" s="453"/>
      <c r="T1208" s="156"/>
    </row>
    <row r="1209" spans="1:20" ht="45" customHeight="1" x14ac:dyDescent="0.35">
      <c r="A1209" s="473"/>
      <c r="B1209" s="459"/>
      <c r="C1209" s="460" t="s">
        <v>42</v>
      </c>
      <c r="D1209" s="160" t="s">
        <v>91</v>
      </c>
      <c r="E1209" s="165"/>
      <c r="F1209" s="165"/>
      <c r="G1209" s="165"/>
      <c r="H1209" s="163"/>
      <c r="I1209" s="163"/>
      <c r="J1209" s="266" t="s">
        <v>42</v>
      </c>
      <c r="K1209" s="160" t="s">
        <v>91</v>
      </c>
      <c r="L1209" s="165"/>
      <c r="M1209" s="173"/>
      <c r="N1209" s="173"/>
      <c r="O1209" s="163"/>
      <c r="P1209" s="188"/>
      <c r="Q1209" s="167"/>
      <c r="R1209" s="353"/>
      <c r="S1209" s="453"/>
    </row>
    <row r="1210" spans="1:20" ht="60.75" customHeight="1" x14ac:dyDescent="0.35">
      <c r="A1210" s="473"/>
      <c r="B1210" s="459"/>
      <c r="C1210" s="462" t="s">
        <v>43</v>
      </c>
      <c r="D1210" s="158" t="s">
        <v>144</v>
      </c>
      <c r="E1210" s="165" t="s">
        <v>25</v>
      </c>
      <c r="F1210" s="165">
        <v>100</v>
      </c>
      <c r="G1210" s="165">
        <v>100</v>
      </c>
      <c r="H1210" s="168">
        <f>G1210/F1210*100</f>
        <v>100</v>
      </c>
      <c r="I1210" s="165"/>
      <c r="J1210" s="172" t="s">
        <v>43</v>
      </c>
      <c r="K1210" s="169" t="s">
        <v>90</v>
      </c>
      <c r="L1210" s="165" t="s">
        <v>38</v>
      </c>
      <c r="M1210" s="165">
        <v>49</v>
      </c>
      <c r="N1210" s="165">
        <v>53</v>
      </c>
      <c r="O1210" s="168">
        <f>N1210/M1210*100</f>
        <v>108.16326530612245</v>
      </c>
      <c r="P1210" s="188"/>
      <c r="Q1210" s="167"/>
      <c r="R1210" s="352"/>
      <c r="S1210" s="453"/>
    </row>
    <row r="1211" spans="1:20" ht="84" customHeight="1" x14ac:dyDescent="0.35">
      <c r="A1211" s="473"/>
      <c r="B1211" s="459"/>
      <c r="C1211" s="462" t="s">
        <v>145</v>
      </c>
      <c r="D1211" s="158" t="s">
        <v>146</v>
      </c>
      <c r="E1211" s="165" t="s">
        <v>25</v>
      </c>
      <c r="F1211" s="165">
        <v>90</v>
      </c>
      <c r="G1211" s="165">
        <v>90</v>
      </c>
      <c r="H1211" s="168">
        <f>G1211/F1211*100</f>
        <v>100</v>
      </c>
      <c r="I1211" s="165"/>
      <c r="J1211" s="172"/>
      <c r="K1211" s="169"/>
      <c r="L1211" s="165"/>
      <c r="M1211" s="173"/>
      <c r="N1211" s="173"/>
      <c r="O1211" s="168"/>
      <c r="P1211" s="188"/>
      <c r="Q1211" s="167"/>
      <c r="R1211" s="352"/>
      <c r="S1211" s="453"/>
    </row>
    <row r="1212" spans="1:20" s="184" customFormat="1" ht="40.5" customHeight="1" x14ac:dyDescent="0.35">
      <c r="A1212" s="473"/>
      <c r="B1212" s="459"/>
      <c r="C1212" s="464"/>
      <c r="D1212" s="178" t="s">
        <v>6</v>
      </c>
      <c r="E1212" s="177"/>
      <c r="F1212" s="179"/>
      <c r="G1212" s="179"/>
      <c r="H1212" s="180"/>
      <c r="I1212" s="180">
        <f>(H1210+H1211)/2</f>
        <v>100</v>
      </c>
      <c r="J1212" s="181"/>
      <c r="K1212" s="178" t="s">
        <v>6</v>
      </c>
      <c r="L1212" s="179"/>
      <c r="M1212" s="182"/>
      <c r="N1212" s="182"/>
      <c r="O1212" s="180"/>
      <c r="P1212" s="180">
        <f>O1210</f>
        <v>108.16326530612245</v>
      </c>
      <c r="Q1212" s="180">
        <f>(I1212+P1212)/2</f>
        <v>104.08163265306123</v>
      </c>
      <c r="R1212" s="345" t="s">
        <v>31</v>
      </c>
      <c r="S1212" s="453"/>
      <c r="T1212" s="156"/>
    </row>
    <row r="1213" spans="1:20" ht="56.25" customHeight="1" x14ac:dyDescent="0.35">
      <c r="A1213" s="473"/>
      <c r="B1213" s="459"/>
      <c r="C1213" s="460" t="s">
        <v>172</v>
      </c>
      <c r="D1213" s="160" t="s">
        <v>228</v>
      </c>
      <c r="E1213" s="165"/>
      <c r="F1213" s="165"/>
      <c r="G1213" s="165"/>
      <c r="H1213" s="163"/>
      <c r="I1213" s="163"/>
      <c r="J1213" s="266" t="s">
        <v>172</v>
      </c>
      <c r="K1213" s="160" t="str">
        <f>D1213</f>
        <v>Реализация дополнительных общеразвивающих программ</v>
      </c>
      <c r="L1213" s="165"/>
      <c r="M1213" s="173"/>
      <c r="N1213" s="173"/>
      <c r="O1213" s="163"/>
      <c r="P1213" s="188"/>
      <c r="Q1213" s="167"/>
      <c r="R1213" s="351"/>
      <c r="S1213" s="453"/>
    </row>
    <row r="1214" spans="1:20" ht="90.75" customHeight="1" x14ac:dyDescent="0.35">
      <c r="A1214" s="473"/>
      <c r="B1214" s="459"/>
      <c r="C1214" s="462" t="s">
        <v>173</v>
      </c>
      <c r="D1214" s="158" t="s">
        <v>146</v>
      </c>
      <c r="E1214" s="165" t="s">
        <v>25</v>
      </c>
      <c r="F1214" s="165">
        <v>90</v>
      </c>
      <c r="G1214" s="165">
        <v>90</v>
      </c>
      <c r="H1214" s="168">
        <f>G1214/F1214*100</f>
        <v>100</v>
      </c>
      <c r="I1214" s="165"/>
      <c r="J1214" s="172" t="str">
        <f>C1214</f>
        <v>5.1.</v>
      </c>
      <c r="K1214" s="169" t="s">
        <v>219</v>
      </c>
      <c r="L1214" s="165" t="s">
        <v>399</v>
      </c>
      <c r="M1214" s="165">
        <v>51389</v>
      </c>
      <c r="N1214" s="165">
        <v>56425</v>
      </c>
      <c r="O1214" s="168">
        <f>N1214/M1214*100</f>
        <v>109.79976259510791</v>
      </c>
      <c r="P1214" s="188"/>
      <c r="Q1214" s="167"/>
      <c r="R1214" s="352"/>
      <c r="S1214" s="453"/>
    </row>
    <row r="1215" spans="1:20" s="184" customFormat="1" ht="39" customHeight="1" x14ac:dyDescent="0.35">
      <c r="A1215" s="473"/>
      <c r="B1215" s="459"/>
      <c r="C1215" s="464"/>
      <c r="D1215" s="178" t="s">
        <v>6</v>
      </c>
      <c r="E1215" s="177"/>
      <c r="F1215" s="179"/>
      <c r="G1215" s="179"/>
      <c r="H1215" s="180"/>
      <c r="I1215" s="180">
        <f>H1214</f>
        <v>100</v>
      </c>
      <c r="J1215" s="181"/>
      <c r="K1215" s="178" t="s">
        <v>6</v>
      </c>
      <c r="L1215" s="179"/>
      <c r="M1215" s="182"/>
      <c r="N1215" s="182"/>
      <c r="O1215" s="180"/>
      <c r="P1215" s="180">
        <f>O1214</f>
        <v>109.79976259510791</v>
      </c>
      <c r="Q1215" s="180">
        <f>(I1215+P1215)/2</f>
        <v>104.89988129755395</v>
      </c>
      <c r="R1215" s="345" t="s">
        <v>31</v>
      </c>
      <c r="S1215" s="453"/>
      <c r="T1215" s="156"/>
    </row>
    <row r="1216" spans="1:20" ht="69.75" customHeight="1" x14ac:dyDescent="0.35">
      <c r="A1216" s="473">
        <v>67</v>
      </c>
      <c r="B1216" s="459" t="s">
        <v>187</v>
      </c>
      <c r="C1216" s="460" t="s">
        <v>12</v>
      </c>
      <c r="D1216" s="160" t="s">
        <v>132</v>
      </c>
      <c r="E1216" s="164"/>
      <c r="F1216" s="164"/>
      <c r="G1216" s="164"/>
      <c r="H1216" s="163"/>
      <c r="I1216" s="163"/>
      <c r="J1216" s="164" t="s">
        <v>12</v>
      </c>
      <c r="K1216" s="160" t="s">
        <v>132</v>
      </c>
      <c r="L1216" s="165"/>
      <c r="M1216" s="165"/>
      <c r="N1216" s="165"/>
      <c r="O1216" s="163"/>
      <c r="P1216" s="188"/>
      <c r="Q1216" s="167"/>
      <c r="R1216" s="353"/>
      <c r="S1216" s="453" t="s">
        <v>31</v>
      </c>
    </row>
    <row r="1217" spans="1:20" ht="69.75" customHeight="1" x14ac:dyDescent="0.35">
      <c r="A1217" s="473"/>
      <c r="B1217" s="459"/>
      <c r="C1217" s="462" t="s">
        <v>7</v>
      </c>
      <c r="D1217" s="158" t="s">
        <v>133</v>
      </c>
      <c r="E1217" s="165" t="s">
        <v>25</v>
      </c>
      <c r="F1217" s="165">
        <v>100</v>
      </c>
      <c r="G1217" s="165">
        <v>100</v>
      </c>
      <c r="H1217" s="168">
        <f>G1217/F1217*100</f>
        <v>100</v>
      </c>
      <c r="I1217" s="165"/>
      <c r="J1217" s="165" t="s">
        <v>7</v>
      </c>
      <c r="K1217" s="169" t="s">
        <v>90</v>
      </c>
      <c r="L1217" s="165" t="s">
        <v>38</v>
      </c>
      <c r="M1217" s="165">
        <v>258</v>
      </c>
      <c r="N1217" s="165">
        <v>261</v>
      </c>
      <c r="O1217" s="168">
        <f>N1217/M1217*100</f>
        <v>101.16279069767442</v>
      </c>
      <c r="P1217" s="188"/>
      <c r="Q1217" s="167"/>
      <c r="R1217" s="352"/>
      <c r="S1217" s="453"/>
    </row>
    <row r="1218" spans="1:20" x14ac:dyDescent="0.35">
      <c r="A1218" s="473"/>
      <c r="B1218" s="459"/>
      <c r="C1218" s="462" t="s">
        <v>8</v>
      </c>
      <c r="D1218" s="158" t="s">
        <v>134</v>
      </c>
      <c r="E1218" s="165" t="s">
        <v>25</v>
      </c>
      <c r="F1218" s="165">
        <v>100</v>
      </c>
      <c r="G1218" s="165">
        <v>100</v>
      </c>
      <c r="H1218" s="168">
        <f>G1218/F1218*100</f>
        <v>100</v>
      </c>
      <c r="I1218" s="165"/>
      <c r="J1218" s="165"/>
      <c r="K1218" s="189"/>
      <c r="L1218" s="165"/>
      <c r="M1218" s="171"/>
      <c r="N1218" s="171"/>
      <c r="O1218" s="168"/>
      <c r="P1218" s="188"/>
      <c r="Q1218" s="167"/>
      <c r="R1218" s="352"/>
      <c r="S1218" s="453"/>
    </row>
    <row r="1219" spans="1:20" ht="43.5" customHeight="1" x14ac:dyDescent="0.35">
      <c r="A1219" s="473"/>
      <c r="B1219" s="459"/>
      <c r="C1219" s="462" t="s">
        <v>9</v>
      </c>
      <c r="D1219" s="158" t="s">
        <v>135</v>
      </c>
      <c r="E1219" s="165" t="s">
        <v>25</v>
      </c>
      <c r="F1219" s="165">
        <v>100</v>
      </c>
      <c r="G1219" s="165">
        <v>100</v>
      </c>
      <c r="H1219" s="168">
        <f>G1219/F1219*100</f>
        <v>100</v>
      </c>
      <c r="I1219" s="165"/>
      <c r="J1219" s="172"/>
      <c r="K1219" s="169"/>
      <c r="L1219" s="165"/>
      <c r="M1219" s="173"/>
      <c r="N1219" s="173"/>
      <c r="O1219" s="168"/>
      <c r="P1219" s="188"/>
      <c r="Q1219" s="167"/>
      <c r="R1219" s="352"/>
      <c r="S1219" s="453"/>
    </row>
    <row r="1220" spans="1:20" ht="67.5" customHeight="1" x14ac:dyDescent="0.35">
      <c r="A1220" s="473"/>
      <c r="B1220" s="459"/>
      <c r="C1220" s="462" t="s">
        <v>10</v>
      </c>
      <c r="D1220" s="158" t="s">
        <v>89</v>
      </c>
      <c r="E1220" s="165" t="s">
        <v>25</v>
      </c>
      <c r="F1220" s="165">
        <v>90</v>
      </c>
      <c r="G1220" s="165">
        <v>100</v>
      </c>
      <c r="H1220" s="168">
        <v>100</v>
      </c>
      <c r="I1220" s="165"/>
      <c r="J1220" s="172"/>
      <c r="K1220" s="169"/>
      <c r="L1220" s="165"/>
      <c r="M1220" s="173"/>
      <c r="N1220" s="173"/>
      <c r="O1220" s="168"/>
      <c r="P1220" s="188"/>
      <c r="Q1220" s="167"/>
      <c r="R1220" s="352"/>
      <c r="S1220" s="453"/>
    </row>
    <row r="1221" spans="1:20" ht="115.5" customHeight="1" x14ac:dyDescent="0.35">
      <c r="A1221" s="473"/>
      <c r="B1221" s="459"/>
      <c r="C1221" s="462" t="s">
        <v>35</v>
      </c>
      <c r="D1221" s="158" t="s">
        <v>136</v>
      </c>
      <c r="E1221" s="165" t="s">
        <v>25</v>
      </c>
      <c r="F1221" s="165">
        <v>100</v>
      </c>
      <c r="G1221" s="165">
        <v>100</v>
      </c>
      <c r="H1221" s="168">
        <f>G1221/F1221*100</f>
        <v>100</v>
      </c>
      <c r="I1221" s="165"/>
      <c r="J1221" s="172"/>
      <c r="K1221" s="169"/>
      <c r="L1221" s="165"/>
      <c r="M1221" s="173"/>
      <c r="N1221" s="173"/>
      <c r="O1221" s="168"/>
      <c r="P1221" s="188"/>
      <c r="Q1221" s="167"/>
      <c r="R1221" s="352"/>
      <c r="S1221" s="453"/>
    </row>
    <row r="1222" spans="1:20" s="184" customFormat="1" ht="40.5" customHeight="1" x14ac:dyDescent="0.35">
      <c r="A1222" s="473"/>
      <c r="B1222" s="459"/>
      <c r="C1222" s="464"/>
      <c r="D1222" s="178" t="s">
        <v>6</v>
      </c>
      <c r="E1222" s="177"/>
      <c r="F1222" s="179"/>
      <c r="G1222" s="179"/>
      <c r="H1222" s="180"/>
      <c r="I1222" s="180">
        <f>(H1217+H1218+H1219+H1220+H1221)/5</f>
        <v>100</v>
      </c>
      <c r="J1222" s="181"/>
      <c r="K1222" s="178" t="s">
        <v>6</v>
      </c>
      <c r="L1222" s="179"/>
      <c r="M1222" s="182"/>
      <c r="N1222" s="182"/>
      <c r="O1222" s="180"/>
      <c r="P1222" s="180">
        <f>O1217</f>
        <v>101.16279069767442</v>
      </c>
      <c r="Q1222" s="180">
        <f>(I1222+P1222)/2</f>
        <v>100.58139534883722</v>
      </c>
      <c r="R1222" s="345" t="s">
        <v>31</v>
      </c>
      <c r="S1222" s="453"/>
      <c r="T1222" s="156"/>
    </row>
    <row r="1223" spans="1:20" ht="62.25" customHeight="1" x14ac:dyDescent="0.35">
      <c r="A1223" s="473"/>
      <c r="B1223" s="459"/>
      <c r="C1223" s="460" t="s">
        <v>13</v>
      </c>
      <c r="D1223" s="160" t="s">
        <v>137</v>
      </c>
      <c r="E1223" s="165"/>
      <c r="F1223" s="165"/>
      <c r="G1223" s="165"/>
      <c r="H1223" s="163"/>
      <c r="I1223" s="163"/>
      <c r="J1223" s="266" t="s">
        <v>13</v>
      </c>
      <c r="K1223" s="160" t="s">
        <v>137</v>
      </c>
      <c r="L1223" s="165"/>
      <c r="M1223" s="173"/>
      <c r="N1223" s="173"/>
      <c r="O1223" s="163"/>
      <c r="P1223" s="188"/>
      <c r="Q1223" s="167"/>
      <c r="R1223" s="353"/>
      <c r="S1223" s="453"/>
    </row>
    <row r="1224" spans="1:20" ht="77.25" customHeight="1" x14ac:dyDescent="0.35">
      <c r="A1224" s="473"/>
      <c r="B1224" s="459"/>
      <c r="C1224" s="462" t="s">
        <v>14</v>
      </c>
      <c r="D1224" s="158" t="s">
        <v>138</v>
      </c>
      <c r="E1224" s="165" t="s">
        <v>25</v>
      </c>
      <c r="F1224" s="165">
        <v>100</v>
      </c>
      <c r="G1224" s="165">
        <v>100</v>
      </c>
      <c r="H1224" s="168">
        <f>G1224/F1224*100</f>
        <v>100</v>
      </c>
      <c r="I1224" s="165"/>
      <c r="J1224" s="172" t="s">
        <v>14</v>
      </c>
      <c r="K1224" s="169" t="s">
        <v>90</v>
      </c>
      <c r="L1224" s="165" t="s">
        <v>38</v>
      </c>
      <c r="M1224" s="165">
        <v>265</v>
      </c>
      <c r="N1224" s="165">
        <v>267</v>
      </c>
      <c r="O1224" s="168">
        <f>N1224/M1224*100</f>
        <v>100.75471698113208</v>
      </c>
      <c r="P1224" s="162"/>
      <c r="Q1224" s="167"/>
      <c r="R1224" s="352"/>
      <c r="S1224" s="453"/>
    </row>
    <row r="1225" spans="1:20" x14ac:dyDescent="0.35">
      <c r="A1225" s="473"/>
      <c r="B1225" s="459"/>
      <c r="C1225" s="462" t="s">
        <v>15</v>
      </c>
      <c r="D1225" s="158" t="s">
        <v>139</v>
      </c>
      <c r="E1225" s="165" t="s">
        <v>25</v>
      </c>
      <c r="F1225" s="165">
        <v>100</v>
      </c>
      <c r="G1225" s="165">
        <v>100</v>
      </c>
      <c r="H1225" s="168">
        <f>G1225/F1225*100</f>
        <v>100</v>
      </c>
      <c r="I1225" s="165"/>
      <c r="J1225" s="172"/>
      <c r="K1225" s="169"/>
      <c r="L1225" s="165"/>
      <c r="M1225" s="173"/>
      <c r="N1225" s="173"/>
      <c r="O1225" s="168"/>
      <c r="P1225" s="188"/>
      <c r="Q1225" s="167"/>
      <c r="R1225" s="352"/>
      <c r="S1225" s="453"/>
    </row>
    <row r="1226" spans="1:20" ht="47.25" customHeight="1" x14ac:dyDescent="0.35">
      <c r="A1226" s="473"/>
      <c r="B1226" s="459"/>
      <c r="C1226" s="462" t="s">
        <v>39</v>
      </c>
      <c r="D1226" s="158" t="s">
        <v>135</v>
      </c>
      <c r="E1226" s="165" t="s">
        <v>25</v>
      </c>
      <c r="F1226" s="165">
        <v>100</v>
      </c>
      <c r="G1226" s="165">
        <v>100</v>
      </c>
      <c r="H1226" s="168">
        <f>G1226/F1226*100</f>
        <v>100</v>
      </c>
      <c r="I1226" s="165"/>
      <c r="J1226" s="172"/>
      <c r="K1226" s="169"/>
      <c r="L1226" s="165"/>
      <c r="M1226" s="173"/>
      <c r="N1226" s="173"/>
      <c r="O1226" s="168"/>
      <c r="P1226" s="188"/>
      <c r="Q1226" s="167"/>
      <c r="R1226" s="352"/>
      <c r="S1226" s="453"/>
    </row>
    <row r="1227" spans="1:20" ht="74.25" customHeight="1" x14ac:dyDescent="0.35">
      <c r="A1227" s="473"/>
      <c r="B1227" s="459"/>
      <c r="C1227" s="462" t="s">
        <v>45</v>
      </c>
      <c r="D1227" s="158" t="s">
        <v>89</v>
      </c>
      <c r="E1227" s="165" t="s">
        <v>25</v>
      </c>
      <c r="F1227" s="165">
        <v>90</v>
      </c>
      <c r="G1227" s="165">
        <v>100</v>
      </c>
      <c r="H1227" s="168">
        <v>100</v>
      </c>
      <c r="I1227" s="165"/>
      <c r="J1227" s="172"/>
      <c r="K1227" s="169"/>
      <c r="L1227" s="165"/>
      <c r="M1227" s="173"/>
      <c r="N1227" s="173"/>
      <c r="O1227" s="168"/>
      <c r="P1227" s="188"/>
      <c r="Q1227" s="167"/>
      <c r="R1227" s="352"/>
      <c r="S1227" s="453"/>
    </row>
    <row r="1228" spans="1:20" ht="129" customHeight="1" x14ac:dyDescent="0.35">
      <c r="A1228" s="473"/>
      <c r="B1228" s="459"/>
      <c r="C1228" s="462" t="s">
        <v>66</v>
      </c>
      <c r="D1228" s="158" t="s">
        <v>136</v>
      </c>
      <c r="E1228" s="165" t="s">
        <v>25</v>
      </c>
      <c r="F1228" s="165">
        <v>100</v>
      </c>
      <c r="G1228" s="165">
        <v>100</v>
      </c>
      <c r="H1228" s="168">
        <f>G1228/F1228*100</f>
        <v>100</v>
      </c>
      <c r="I1228" s="165"/>
      <c r="J1228" s="172"/>
      <c r="K1228" s="169"/>
      <c r="L1228" s="165"/>
      <c r="M1228" s="173"/>
      <c r="N1228" s="173"/>
      <c r="O1228" s="168"/>
      <c r="P1228" s="188"/>
      <c r="Q1228" s="167"/>
      <c r="R1228" s="352"/>
      <c r="S1228" s="453"/>
    </row>
    <row r="1229" spans="1:20" s="184" customFormat="1" ht="40.5" customHeight="1" x14ac:dyDescent="0.35">
      <c r="A1229" s="473"/>
      <c r="B1229" s="459"/>
      <c r="C1229" s="464"/>
      <c r="D1229" s="178" t="s">
        <v>6</v>
      </c>
      <c r="E1229" s="177"/>
      <c r="F1229" s="179"/>
      <c r="G1229" s="179"/>
      <c r="H1229" s="180"/>
      <c r="I1229" s="180">
        <f>(H1224+H1225+H1226+H1227+H1228)/5</f>
        <v>100</v>
      </c>
      <c r="J1229" s="181"/>
      <c r="K1229" s="178" t="s">
        <v>6</v>
      </c>
      <c r="L1229" s="179"/>
      <c r="M1229" s="182"/>
      <c r="N1229" s="182"/>
      <c r="O1229" s="180"/>
      <c r="P1229" s="180">
        <f>O1224</f>
        <v>100.75471698113208</v>
      </c>
      <c r="Q1229" s="180">
        <f>(I1229+P1229)/2</f>
        <v>100.37735849056604</v>
      </c>
      <c r="R1229" s="345" t="s">
        <v>31</v>
      </c>
      <c r="S1229" s="453"/>
      <c r="T1229" s="156"/>
    </row>
    <row r="1230" spans="1:20" ht="59.25" customHeight="1" x14ac:dyDescent="0.35">
      <c r="A1230" s="473"/>
      <c r="B1230" s="459"/>
      <c r="C1230" s="460" t="s">
        <v>28</v>
      </c>
      <c r="D1230" s="160" t="s">
        <v>140</v>
      </c>
      <c r="E1230" s="165"/>
      <c r="F1230" s="165"/>
      <c r="G1230" s="165"/>
      <c r="H1230" s="163"/>
      <c r="I1230" s="163"/>
      <c r="J1230" s="164" t="s">
        <v>28</v>
      </c>
      <c r="K1230" s="224" t="str">
        <f>D1230</f>
        <v>Реализация основных общеобразовательных программ среднего общего образования</v>
      </c>
      <c r="L1230" s="165"/>
      <c r="M1230" s="173"/>
      <c r="N1230" s="173"/>
      <c r="O1230" s="163"/>
      <c r="P1230" s="188"/>
      <c r="Q1230" s="163"/>
      <c r="R1230" s="353"/>
      <c r="S1230" s="453"/>
    </row>
    <row r="1231" spans="1:20" ht="71.25" customHeight="1" x14ac:dyDescent="0.35">
      <c r="A1231" s="473"/>
      <c r="B1231" s="459"/>
      <c r="C1231" s="462" t="s">
        <v>29</v>
      </c>
      <c r="D1231" s="158" t="s">
        <v>141</v>
      </c>
      <c r="E1231" s="165" t="s">
        <v>25</v>
      </c>
      <c r="F1231" s="165">
        <v>100</v>
      </c>
      <c r="G1231" s="165">
        <v>100</v>
      </c>
      <c r="H1231" s="168">
        <f>G1231/F1231*100</f>
        <v>100</v>
      </c>
      <c r="I1231" s="165"/>
      <c r="J1231" s="172" t="s">
        <v>29</v>
      </c>
      <c r="K1231" s="169" t="s">
        <v>90</v>
      </c>
      <c r="L1231" s="165" t="s">
        <v>38</v>
      </c>
      <c r="M1231" s="165">
        <v>33</v>
      </c>
      <c r="N1231" s="165">
        <v>33</v>
      </c>
      <c r="O1231" s="168">
        <f>N1231/M1231*100</f>
        <v>100</v>
      </c>
      <c r="P1231" s="162"/>
      <c r="Q1231" s="167"/>
      <c r="R1231" s="352"/>
      <c r="S1231" s="453"/>
    </row>
    <row r="1232" spans="1:20" x14ac:dyDescent="0.35">
      <c r="A1232" s="473"/>
      <c r="B1232" s="459"/>
      <c r="C1232" s="462" t="s">
        <v>30</v>
      </c>
      <c r="D1232" s="158" t="s">
        <v>142</v>
      </c>
      <c r="E1232" s="165" t="s">
        <v>25</v>
      </c>
      <c r="F1232" s="165">
        <v>100</v>
      </c>
      <c r="G1232" s="165">
        <v>100</v>
      </c>
      <c r="H1232" s="168">
        <f>G1232/F1232*100</f>
        <v>100</v>
      </c>
      <c r="I1232" s="165"/>
      <c r="J1232" s="172"/>
      <c r="K1232" s="169"/>
      <c r="L1232" s="165"/>
      <c r="M1232" s="173"/>
      <c r="N1232" s="173"/>
      <c r="O1232" s="168"/>
      <c r="P1232" s="188"/>
      <c r="Q1232" s="167"/>
      <c r="R1232" s="352"/>
      <c r="S1232" s="453"/>
    </row>
    <row r="1233" spans="1:20" ht="52.5" customHeight="1" x14ac:dyDescent="0.35">
      <c r="A1233" s="473"/>
      <c r="B1233" s="459"/>
      <c r="C1233" s="462" t="s">
        <v>52</v>
      </c>
      <c r="D1233" s="158" t="s">
        <v>135</v>
      </c>
      <c r="E1233" s="165" t="s">
        <v>25</v>
      </c>
      <c r="F1233" s="165">
        <v>100</v>
      </c>
      <c r="G1233" s="165">
        <v>100</v>
      </c>
      <c r="H1233" s="168">
        <f>G1233/F1233*100</f>
        <v>100</v>
      </c>
      <c r="I1233" s="165"/>
      <c r="J1233" s="172"/>
      <c r="K1233" s="169"/>
      <c r="L1233" s="165"/>
      <c r="M1233" s="173"/>
      <c r="N1233" s="173"/>
      <c r="O1233" s="168"/>
      <c r="P1233" s="188"/>
      <c r="Q1233" s="167"/>
      <c r="R1233" s="352"/>
      <c r="S1233" s="453"/>
    </row>
    <row r="1234" spans="1:20" ht="73.5" customHeight="1" x14ac:dyDescent="0.35">
      <c r="A1234" s="473"/>
      <c r="B1234" s="459"/>
      <c r="C1234" s="462" t="s">
        <v>53</v>
      </c>
      <c r="D1234" s="158" t="s">
        <v>89</v>
      </c>
      <c r="E1234" s="165" t="s">
        <v>25</v>
      </c>
      <c r="F1234" s="165">
        <v>90</v>
      </c>
      <c r="G1234" s="165">
        <v>100</v>
      </c>
      <c r="H1234" s="168">
        <v>100</v>
      </c>
      <c r="I1234" s="165"/>
      <c r="J1234" s="172"/>
      <c r="K1234" s="169"/>
      <c r="L1234" s="165"/>
      <c r="M1234" s="173"/>
      <c r="N1234" s="173"/>
      <c r="O1234" s="168"/>
      <c r="P1234" s="188"/>
      <c r="Q1234" s="167"/>
      <c r="R1234" s="352"/>
      <c r="S1234" s="453"/>
    </row>
    <row r="1235" spans="1:20" ht="127.5" customHeight="1" x14ac:dyDescent="0.35">
      <c r="A1235" s="473"/>
      <c r="B1235" s="459"/>
      <c r="C1235" s="462" t="s">
        <v>143</v>
      </c>
      <c r="D1235" s="158" t="s">
        <v>136</v>
      </c>
      <c r="E1235" s="165" t="s">
        <v>25</v>
      </c>
      <c r="F1235" s="165">
        <v>100</v>
      </c>
      <c r="G1235" s="165">
        <v>100</v>
      </c>
      <c r="H1235" s="168">
        <f>G1235/F1235*100</f>
        <v>100</v>
      </c>
      <c r="I1235" s="165"/>
      <c r="J1235" s="172"/>
      <c r="K1235" s="169"/>
      <c r="L1235" s="165"/>
      <c r="M1235" s="173"/>
      <c r="N1235" s="173"/>
      <c r="O1235" s="168"/>
      <c r="P1235" s="188"/>
      <c r="Q1235" s="167"/>
      <c r="R1235" s="352"/>
      <c r="S1235" s="453"/>
    </row>
    <row r="1236" spans="1:20" s="184" customFormat="1" ht="40.5" customHeight="1" x14ac:dyDescent="0.35">
      <c r="A1236" s="473"/>
      <c r="B1236" s="459"/>
      <c r="C1236" s="464"/>
      <c r="D1236" s="178" t="s">
        <v>6</v>
      </c>
      <c r="E1236" s="177"/>
      <c r="F1236" s="179"/>
      <c r="G1236" s="179"/>
      <c r="H1236" s="180"/>
      <c r="I1236" s="180">
        <f>(H1231+H1232+H1233+H1234+H1235)/5</f>
        <v>100</v>
      </c>
      <c r="J1236" s="181"/>
      <c r="K1236" s="178" t="s">
        <v>6</v>
      </c>
      <c r="L1236" s="179"/>
      <c r="M1236" s="182"/>
      <c r="N1236" s="182"/>
      <c r="O1236" s="180"/>
      <c r="P1236" s="180">
        <f>O1231</f>
        <v>100</v>
      </c>
      <c r="Q1236" s="180">
        <f>(I1236+P1236)/2</f>
        <v>100</v>
      </c>
      <c r="R1236" s="345" t="s">
        <v>31</v>
      </c>
      <c r="S1236" s="453"/>
      <c r="T1236" s="156"/>
    </row>
    <row r="1237" spans="1:20" x14ac:dyDescent="0.35">
      <c r="A1237" s="473"/>
      <c r="B1237" s="459"/>
      <c r="C1237" s="460" t="s">
        <v>42</v>
      </c>
      <c r="D1237" s="160" t="s">
        <v>91</v>
      </c>
      <c r="E1237" s="165"/>
      <c r="F1237" s="165"/>
      <c r="G1237" s="165"/>
      <c r="H1237" s="163"/>
      <c r="I1237" s="163"/>
      <c r="J1237" s="266" t="s">
        <v>42</v>
      </c>
      <c r="K1237" s="160" t="s">
        <v>91</v>
      </c>
      <c r="L1237" s="165"/>
      <c r="M1237" s="173"/>
      <c r="N1237" s="173"/>
      <c r="O1237" s="163"/>
      <c r="P1237" s="188"/>
      <c r="Q1237" s="163"/>
      <c r="R1237" s="353"/>
      <c r="S1237" s="453"/>
    </row>
    <row r="1238" spans="1:20" ht="42.75" customHeight="1" x14ac:dyDescent="0.35">
      <c r="A1238" s="473"/>
      <c r="B1238" s="459"/>
      <c r="C1238" s="462" t="s">
        <v>43</v>
      </c>
      <c r="D1238" s="158" t="s">
        <v>144</v>
      </c>
      <c r="E1238" s="165" t="s">
        <v>25</v>
      </c>
      <c r="F1238" s="165">
        <v>100</v>
      </c>
      <c r="G1238" s="165">
        <v>100</v>
      </c>
      <c r="H1238" s="168">
        <f>G1238/F1238*100</f>
        <v>100</v>
      </c>
      <c r="I1238" s="165"/>
      <c r="J1238" s="172" t="s">
        <v>43</v>
      </c>
      <c r="K1238" s="169" t="s">
        <v>90</v>
      </c>
      <c r="L1238" s="165" t="s">
        <v>38</v>
      </c>
      <c r="M1238" s="165">
        <v>100</v>
      </c>
      <c r="N1238" s="165">
        <v>100</v>
      </c>
      <c r="O1238" s="168">
        <f>N1238/M1238*100</f>
        <v>100</v>
      </c>
      <c r="P1238" s="188"/>
      <c r="Q1238" s="163"/>
      <c r="R1238" s="352"/>
      <c r="S1238" s="453"/>
    </row>
    <row r="1239" spans="1:20" ht="75" customHeight="1" x14ac:dyDescent="0.35">
      <c r="A1239" s="473"/>
      <c r="B1239" s="459"/>
      <c r="C1239" s="462" t="s">
        <v>145</v>
      </c>
      <c r="D1239" s="158" t="s">
        <v>146</v>
      </c>
      <c r="E1239" s="165" t="s">
        <v>25</v>
      </c>
      <c r="F1239" s="165">
        <v>90</v>
      </c>
      <c r="G1239" s="165">
        <v>90</v>
      </c>
      <c r="H1239" s="168">
        <f>G1239/F1239*100</f>
        <v>100</v>
      </c>
      <c r="I1239" s="165"/>
      <c r="J1239" s="172"/>
      <c r="K1239" s="169"/>
      <c r="L1239" s="165"/>
      <c r="M1239" s="173"/>
      <c r="N1239" s="173"/>
      <c r="O1239" s="168"/>
      <c r="P1239" s="188"/>
      <c r="Q1239" s="163"/>
      <c r="R1239" s="352"/>
      <c r="S1239" s="453"/>
    </row>
    <row r="1240" spans="1:20" s="184" customFormat="1" ht="40.5" customHeight="1" x14ac:dyDescent="0.35">
      <c r="A1240" s="473"/>
      <c r="B1240" s="459"/>
      <c r="C1240" s="464"/>
      <c r="D1240" s="178" t="s">
        <v>6</v>
      </c>
      <c r="E1240" s="177"/>
      <c r="F1240" s="179"/>
      <c r="G1240" s="179"/>
      <c r="H1240" s="180"/>
      <c r="I1240" s="180">
        <f>(H1238+H1239)/2</f>
        <v>100</v>
      </c>
      <c r="J1240" s="181"/>
      <c r="K1240" s="178" t="s">
        <v>6</v>
      </c>
      <c r="L1240" s="179"/>
      <c r="M1240" s="182"/>
      <c r="N1240" s="182"/>
      <c r="O1240" s="180"/>
      <c r="P1240" s="180">
        <f>O1238</f>
        <v>100</v>
      </c>
      <c r="Q1240" s="180">
        <f>(I1240+P1240)/2</f>
        <v>100</v>
      </c>
      <c r="R1240" s="345" t="s">
        <v>31</v>
      </c>
      <c r="S1240" s="453"/>
      <c r="T1240" s="156"/>
    </row>
    <row r="1241" spans="1:20" ht="62.25" customHeight="1" x14ac:dyDescent="0.35">
      <c r="A1241" s="473"/>
      <c r="B1241" s="459"/>
      <c r="C1241" s="460" t="s">
        <v>172</v>
      </c>
      <c r="D1241" s="160" t="s">
        <v>228</v>
      </c>
      <c r="E1241" s="165"/>
      <c r="F1241" s="165"/>
      <c r="G1241" s="165"/>
      <c r="H1241" s="163"/>
      <c r="I1241" s="163"/>
      <c r="J1241" s="266" t="s">
        <v>172</v>
      </c>
      <c r="K1241" s="160" t="str">
        <f>D1241</f>
        <v>Реализация дополнительных общеразвивающих программ</v>
      </c>
      <c r="L1241" s="165"/>
      <c r="M1241" s="173"/>
      <c r="N1241" s="173"/>
      <c r="O1241" s="163"/>
      <c r="P1241" s="188"/>
      <c r="Q1241" s="167"/>
      <c r="R1241" s="353"/>
      <c r="S1241" s="453"/>
    </row>
    <row r="1242" spans="1:20" ht="92.25" customHeight="1" x14ac:dyDescent="0.35">
      <c r="A1242" s="473"/>
      <c r="B1242" s="459"/>
      <c r="C1242" s="462" t="s">
        <v>173</v>
      </c>
      <c r="D1242" s="158" t="s">
        <v>146</v>
      </c>
      <c r="E1242" s="165" t="s">
        <v>25</v>
      </c>
      <c r="F1242" s="165">
        <v>90</v>
      </c>
      <c r="G1242" s="165">
        <v>90</v>
      </c>
      <c r="H1242" s="168">
        <f>G1242/F1242*100</f>
        <v>100</v>
      </c>
      <c r="I1242" s="165"/>
      <c r="J1242" s="172" t="str">
        <f>C1242</f>
        <v>5.1.</v>
      </c>
      <c r="K1242" s="169" t="s">
        <v>219</v>
      </c>
      <c r="L1242" s="165" t="s">
        <v>399</v>
      </c>
      <c r="M1242" s="165">
        <v>47813</v>
      </c>
      <c r="N1242" s="165">
        <v>47813</v>
      </c>
      <c r="O1242" s="168">
        <f>N1242/M1242*100</f>
        <v>100</v>
      </c>
      <c r="P1242" s="188"/>
      <c r="Q1242" s="167"/>
      <c r="R1242" s="352"/>
      <c r="S1242" s="453"/>
    </row>
    <row r="1243" spans="1:20" s="184" customFormat="1" ht="39" customHeight="1" x14ac:dyDescent="0.35">
      <c r="A1243" s="473"/>
      <c r="B1243" s="459"/>
      <c r="C1243" s="464"/>
      <c r="D1243" s="178" t="s">
        <v>6</v>
      </c>
      <c r="E1243" s="177"/>
      <c r="F1243" s="179"/>
      <c r="G1243" s="179"/>
      <c r="H1243" s="180"/>
      <c r="I1243" s="180">
        <f>H1242</f>
        <v>100</v>
      </c>
      <c r="J1243" s="181"/>
      <c r="K1243" s="178" t="s">
        <v>6</v>
      </c>
      <c r="L1243" s="179"/>
      <c r="M1243" s="182"/>
      <c r="N1243" s="182"/>
      <c r="O1243" s="180"/>
      <c r="P1243" s="180">
        <f>O1242</f>
        <v>100</v>
      </c>
      <c r="Q1243" s="180">
        <f>(I1243+P1243)/2</f>
        <v>100</v>
      </c>
      <c r="R1243" s="345" t="s">
        <v>31</v>
      </c>
      <c r="S1243" s="453"/>
      <c r="T1243" s="156"/>
    </row>
    <row r="1244" spans="1:20" ht="59.25" customHeight="1" x14ac:dyDescent="0.35">
      <c r="A1244" s="473">
        <v>68</v>
      </c>
      <c r="B1244" s="459" t="s">
        <v>188</v>
      </c>
      <c r="C1244" s="460" t="s">
        <v>12</v>
      </c>
      <c r="D1244" s="160" t="s">
        <v>132</v>
      </c>
      <c r="E1244" s="164"/>
      <c r="F1244" s="164"/>
      <c r="G1244" s="164"/>
      <c r="H1244" s="163"/>
      <c r="I1244" s="163"/>
      <c r="J1244" s="164" t="s">
        <v>12</v>
      </c>
      <c r="K1244" s="160" t="s">
        <v>132</v>
      </c>
      <c r="L1244" s="165"/>
      <c r="M1244" s="165"/>
      <c r="N1244" s="165"/>
      <c r="O1244" s="163"/>
      <c r="P1244" s="188"/>
      <c r="Q1244" s="167"/>
      <c r="R1244" s="351"/>
      <c r="S1244" s="453" t="s">
        <v>459</v>
      </c>
    </row>
    <row r="1245" spans="1:20" ht="74.25" customHeight="1" x14ac:dyDescent="0.35">
      <c r="A1245" s="473"/>
      <c r="B1245" s="459"/>
      <c r="C1245" s="462" t="s">
        <v>7</v>
      </c>
      <c r="D1245" s="158" t="s">
        <v>133</v>
      </c>
      <c r="E1245" s="165" t="s">
        <v>25</v>
      </c>
      <c r="F1245" s="165">
        <v>100</v>
      </c>
      <c r="G1245" s="165">
        <v>100</v>
      </c>
      <c r="H1245" s="168">
        <f>G1245/F1245*100</f>
        <v>100</v>
      </c>
      <c r="I1245" s="165"/>
      <c r="J1245" s="165" t="s">
        <v>7</v>
      </c>
      <c r="K1245" s="169" t="s">
        <v>90</v>
      </c>
      <c r="L1245" s="165" t="s">
        <v>38</v>
      </c>
      <c r="M1245" s="165">
        <v>552</v>
      </c>
      <c r="N1245" s="165">
        <v>549</v>
      </c>
      <c r="O1245" s="168">
        <f>N1245/M1245*100</f>
        <v>99.456521739130437</v>
      </c>
      <c r="P1245" s="188"/>
      <c r="Q1245" s="167"/>
      <c r="R1245" s="352"/>
      <c r="S1245" s="453"/>
    </row>
    <row r="1246" spans="1:20" x14ac:dyDescent="0.35">
      <c r="A1246" s="473"/>
      <c r="B1246" s="459"/>
      <c r="C1246" s="462" t="s">
        <v>8</v>
      </c>
      <c r="D1246" s="158" t="s">
        <v>134</v>
      </c>
      <c r="E1246" s="165" t="s">
        <v>25</v>
      </c>
      <c r="F1246" s="165">
        <v>100</v>
      </c>
      <c r="G1246" s="165">
        <v>100</v>
      </c>
      <c r="H1246" s="168">
        <f>G1246/F1246*100</f>
        <v>100</v>
      </c>
      <c r="I1246" s="165"/>
      <c r="J1246" s="165"/>
      <c r="K1246" s="189"/>
      <c r="L1246" s="165"/>
      <c r="M1246" s="171"/>
      <c r="N1246" s="171"/>
      <c r="O1246" s="168"/>
      <c r="P1246" s="188"/>
      <c r="Q1246" s="167"/>
      <c r="R1246" s="352"/>
      <c r="S1246" s="453"/>
    </row>
    <row r="1247" spans="1:20" ht="57.75" customHeight="1" x14ac:dyDescent="0.35">
      <c r="A1247" s="473"/>
      <c r="B1247" s="459"/>
      <c r="C1247" s="462" t="s">
        <v>9</v>
      </c>
      <c r="D1247" s="158" t="s">
        <v>135</v>
      </c>
      <c r="E1247" s="165" t="s">
        <v>25</v>
      </c>
      <c r="F1247" s="165">
        <v>100</v>
      </c>
      <c r="G1247" s="165">
        <v>100</v>
      </c>
      <c r="H1247" s="168">
        <f>G1247/F1247*100</f>
        <v>100</v>
      </c>
      <c r="I1247" s="165"/>
      <c r="J1247" s="172"/>
      <c r="K1247" s="169"/>
      <c r="L1247" s="165"/>
      <c r="M1247" s="173"/>
      <c r="N1247" s="173"/>
      <c r="O1247" s="168"/>
      <c r="P1247" s="188"/>
      <c r="Q1247" s="167"/>
      <c r="R1247" s="352"/>
      <c r="S1247" s="453"/>
    </row>
    <row r="1248" spans="1:20" ht="72" customHeight="1" x14ac:dyDescent="0.35">
      <c r="A1248" s="473"/>
      <c r="B1248" s="459"/>
      <c r="C1248" s="462" t="s">
        <v>10</v>
      </c>
      <c r="D1248" s="158" t="s">
        <v>89</v>
      </c>
      <c r="E1248" s="165" t="s">
        <v>25</v>
      </c>
      <c r="F1248" s="165">
        <v>90</v>
      </c>
      <c r="G1248" s="165">
        <v>100</v>
      </c>
      <c r="H1248" s="168">
        <v>100</v>
      </c>
      <c r="I1248" s="165"/>
      <c r="J1248" s="172"/>
      <c r="K1248" s="169"/>
      <c r="L1248" s="165"/>
      <c r="M1248" s="173"/>
      <c r="N1248" s="173"/>
      <c r="O1248" s="168"/>
      <c r="P1248" s="188"/>
      <c r="Q1248" s="167"/>
      <c r="R1248" s="352"/>
      <c r="S1248" s="453"/>
    </row>
    <row r="1249" spans="1:20" ht="121.5" customHeight="1" x14ac:dyDescent="0.35">
      <c r="A1249" s="473"/>
      <c r="B1249" s="459"/>
      <c r="C1249" s="462" t="s">
        <v>35</v>
      </c>
      <c r="D1249" s="158" t="s">
        <v>136</v>
      </c>
      <c r="E1249" s="165" t="s">
        <v>25</v>
      </c>
      <c r="F1249" s="165">
        <v>100</v>
      </c>
      <c r="G1249" s="165">
        <v>100</v>
      </c>
      <c r="H1249" s="168">
        <f>G1249/F1249*100</f>
        <v>100</v>
      </c>
      <c r="I1249" s="165"/>
      <c r="J1249" s="172"/>
      <c r="K1249" s="169"/>
      <c r="L1249" s="165"/>
      <c r="M1249" s="173"/>
      <c r="N1249" s="173"/>
      <c r="O1249" s="168"/>
      <c r="P1249" s="188"/>
      <c r="Q1249" s="167"/>
      <c r="R1249" s="352"/>
      <c r="S1249" s="453"/>
    </row>
    <row r="1250" spans="1:20" s="184" customFormat="1" ht="40.5" customHeight="1" x14ac:dyDescent="0.35">
      <c r="A1250" s="473"/>
      <c r="B1250" s="459"/>
      <c r="C1250" s="464"/>
      <c r="D1250" s="178" t="s">
        <v>6</v>
      </c>
      <c r="E1250" s="177"/>
      <c r="F1250" s="179"/>
      <c r="G1250" s="179"/>
      <c r="H1250" s="180"/>
      <c r="I1250" s="180">
        <f>(H1245+H1246+H1247+H1248+H1249)/5</f>
        <v>100</v>
      </c>
      <c r="J1250" s="181"/>
      <c r="K1250" s="178" t="s">
        <v>6</v>
      </c>
      <c r="L1250" s="179"/>
      <c r="M1250" s="182"/>
      <c r="N1250" s="182"/>
      <c r="O1250" s="180"/>
      <c r="P1250" s="180">
        <f>O1245</f>
        <v>99.456521739130437</v>
      </c>
      <c r="Q1250" s="180">
        <f>(I1250+P1250)/2</f>
        <v>99.728260869565219</v>
      </c>
      <c r="R1250" s="364" t="s">
        <v>459</v>
      </c>
      <c r="S1250" s="453"/>
      <c r="T1250" s="156"/>
    </row>
    <row r="1251" spans="1:20" ht="60" customHeight="1" x14ac:dyDescent="0.35">
      <c r="A1251" s="473"/>
      <c r="B1251" s="459"/>
      <c r="C1251" s="460" t="s">
        <v>13</v>
      </c>
      <c r="D1251" s="160" t="s">
        <v>137</v>
      </c>
      <c r="E1251" s="165"/>
      <c r="F1251" s="165"/>
      <c r="G1251" s="165"/>
      <c r="H1251" s="163"/>
      <c r="I1251" s="163"/>
      <c r="J1251" s="266" t="s">
        <v>13</v>
      </c>
      <c r="K1251" s="160" t="s">
        <v>137</v>
      </c>
      <c r="L1251" s="165"/>
      <c r="M1251" s="173"/>
      <c r="N1251" s="173"/>
      <c r="O1251" s="163"/>
      <c r="P1251" s="188"/>
      <c r="Q1251" s="167"/>
      <c r="R1251" s="353"/>
      <c r="S1251" s="453"/>
    </row>
    <row r="1252" spans="1:20" ht="72" customHeight="1" x14ac:dyDescent="0.35">
      <c r="A1252" s="473"/>
      <c r="B1252" s="459"/>
      <c r="C1252" s="462" t="s">
        <v>14</v>
      </c>
      <c r="D1252" s="158" t="s">
        <v>138</v>
      </c>
      <c r="E1252" s="165" t="s">
        <v>25</v>
      </c>
      <c r="F1252" s="165">
        <v>100</v>
      </c>
      <c r="G1252" s="165">
        <v>100</v>
      </c>
      <c r="H1252" s="168">
        <f>G1252/F1252*100</f>
        <v>100</v>
      </c>
      <c r="I1252" s="165"/>
      <c r="J1252" s="172" t="s">
        <v>14</v>
      </c>
      <c r="K1252" s="169" t="s">
        <v>90</v>
      </c>
      <c r="L1252" s="165" t="s">
        <v>38</v>
      </c>
      <c r="M1252" s="165">
        <v>552</v>
      </c>
      <c r="N1252" s="165">
        <v>550</v>
      </c>
      <c r="O1252" s="168">
        <f>N1252/M1252*100</f>
        <v>99.637681159420282</v>
      </c>
      <c r="P1252" s="162"/>
      <c r="Q1252" s="167"/>
      <c r="R1252" s="352"/>
      <c r="S1252" s="453"/>
    </row>
    <row r="1253" spans="1:20" x14ac:dyDescent="0.35">
      <c r="A1253" s="473"/>
      <c r="B1253" s="459"/>
      <c r="C1253" s="462" t="s">
        <v>15</v>
      </c>
      <c r="D1253" s="158" t="s">
        <v>139</v>
      </c>
      <c r="E1253" s="165" t="s">
        <v>25</v>
      </c>
      <c r="F1253" s="165">
        <v>100</v>
      </c>
      <c r="G1253" s="165">
        <v>100</v>
      </c>
      <c r="H1253" s="168">
        <f>G1253/F1253*100</f>
        <v>100</v>
      </c>
      <c r="I1253" s="165"/>
      <c r="J1253" s="172"/>
      <c r="K1253" s="169"/>
      <c r="L1253" s="165"/>
      <c r="M1253" s="173"/>
      <c r="N1253" s="173"/>
      <c r="O1253" s="168"/>
      <c r="P1253" s="188"/>
      <c r="Q1253" s="167"/>
      <c r="R1253" s="352"/>
      <c r="S1253" s="453"/>
    </row>
    <row r="1254" spans="1:20" ht="55.5" customHeight="1" x14ac:dyDescent="0.35">
      <c r="A1254" s="473"/>
      <c r="B1254" s="459"/>
      <c r="C1254" s="462" t="s">
        <v>39</v>
      </c>
      <c r="D1254" s="158" t="s">
        <v>135</v>
      </c>
      <c r="E1254" s="165" t="s">
        <v>25</v>
      </c>
      <c r="F1254" s="165">
        <v>100</v>
      </c>
      <c r="G1254" s="165">
        <v>100</v>
      </c>
      <c r="H1254" s="168">
        <f>G1254/F1254*100</f>
        <v>100</v>
      </c>
      <c r="I1254" s="165"/>
      <c r="J1254" s="172"/>
      <c r="K1254" s="169"/>
      <c r="L1254" s="165"/>
      <c r="M1254" s="173"/>
      <c r="N1254" s="173"/>
      <c r="O1254" s="168"/>
      <c r="P1254" s="188"/>
      <c r="Q1254" s="167"/>
      <c r="R1254" s="352"/>
      <c r="S1254" s="453"/>
    </row>
    <row r="1255" spans="1:20" ht="69" customHeight="1" x14ac:dyDescent="0.35">
      <c r="A1255" s="473"/>
      <c r="B1255" s="459"/>
      <c r="C1255" s="462" t="s">
        <v>45</v>
      </c>
      <c r="D1255" s="158" t="s">
        <v>89</v>
      </c>
      <c r="E1255" s="165" t="s">
        <v>25</v>
      </c>
      <c r="F1255" s="165">
        <v>90</v>
      </c>
      <c r="G1255" s="165">
        <v>100</v>
      </c>
      <c r="H1255" s="168">
        <v>100</v>
      </c>
      <c r="I1255" s="165"/>
      <c r="J1255" s="172"/>
      <c r="K1255" s="169"/>
      <c r="L1255" s="165"/>
      <c r="M1255" s="173"/>
      <c r="N1255" s="173"/>
      <c r="O1255" s="168"/>
      <c r="P1255" s="188"/>
      <c r="Q1255" s="167"/>
      <c r="R1255" s="352"/>
      <c r="S1255" s="453"/>
    </row>
    <row r="1256" spans="1:20" ht="125.25" customHeight="1" x14ac:dyDescent="0.35">
      <c r="A1256" s="473"/>
      <c r="B1256" s="459"/>
      <c r="C1256" s="462" t="s">
        <v>66</v>
      </c>
      <c r="D1256" s="158" t="s">
        <v>136</v>
      </c>
      <c r="E1256" s="165" t="s">
        <v>25</v>
      </c>
      <c r="F1256" s="165">
        <v>100</v>
      </c>
      <c r="G1256" s="165">
        <v>100</v>
      </c>
      <c r="H1256" s="168">
        <f>G1256/F1256*100</f>
        <v>100</v>
      </c>
      <c r="I1256" s="165"/>
      <c r="J1256" s="172"/>
      <c r="K1256" s="169"/>
      <c r="L1256" s="165"/>
      <c r="M1256" s="173"/>
      <c r="N1256" s="173"/>
      <c r="O1256" s="168"/>
      <c r="P1256" s="188"/>
      <c r="Q1256" s="167"/>
      <c r="R1256" s="352"/>
      <c r="S1256" s="453"/>
    </row>
    <row r="1257" spans="1:20" s="184" customFormat="1" ht="40.5" customHeight="1" x14ac:dyDescent="0.35">
      <c r="A1257" s="473"/>
      <c r="B1257" s="459"/>
      <c r="C1257" s="464"/>
      <c r="D1257" s="178" t="s">
        <v>6</v>
      </c>
      <c r="E1257" s="177"/>
      <c r="F1257" s="179"/>
      <c r="G1257" s="179"/>
      <c r="H1257" s="180"/>
      <c r="I1257" s="180">
        <f>(H1252+H1253+H1254+H1255+H1256)/5</f>
        <v>100</v>
      </c>
      <c r="J1257" s="181"/>
      <c r="K1257" s="178" t="s">
        <v>6</v>
      </c>
      <c r="L1257" s="179"/>
      <c r="M1257" s="182"/>
      <c r="N1257" s="182"/>
      <c r="O1257" s="180"/>
      <c r="P1257" s="180">
        <f>O1252</f>
        <v>99.637681159420282</v>
      </c>
      <c r="Q1257" s="180">
        <f>(I1257+P1257)/2</f>
        <v>99.818840579710141</v>
      </c>
      <c r="R1257" s="364" t="s">
        <v>459</v>
      </c>
      <c r="S1257" s="453"/>
      <c r="T1257" s="156"/>
    </row>
    <row r="1258" spans="1:20" ht="66" customHeight="1" x14ac:dyDescent="0.35">
      <c r="A1258" s="473"/>
      <c r="B1258" s="459"/>
      <c r="C1258" s="460" t="s">
        <v>28</v>
      </c>
      <c r="D1258" s="160" t="s">
        <v>140</v>
      </c>
      <c r="E1258" s="165"/>
      <c r="F1258" s="165"/>
      <c r="G1258" s="165"/>
      <c r="H1258" s="163"/>
      <c r="I1258" s="163"/>
      <c r="J1258" s="266" t="s">
        <v>28</v>
      </c>
      <c r="K1258" s="160" t="str">
        <f>D1258</f>
        <v>Реализация основных общеобразовательных программ среднего общего образования</v>
      </c>
      <c r="L1258" s="165"/>
      <c r="M1258" s="173"/>
      <c r="N1258" s="173"/>
      <c r="O1258" s="163"/>
      <c r="P1258" s="188"/>
      <c r="Q1258" s="167"/>
      <c r="R1258" s="351"/>
      <c r="S1258" s="453"/>
    </row>
    <row r="1259" spans="1:20" ht="77.25" customHeight="1" x14ac:dyDescent="0.35">
      <c r="A1259" s="473"/>
      <c r="B1259" s="459"/>
      <c r="C1259" s="462" t="s">
        <v>29</v>
      </c>
      <c r="D1259" s="158" t="s">
        <v>141</v>
      </c>
      <c r="E1259" s="165" t="s">
        <v>25</v>
      </c>
      <c r="F1259" s="165">
        <v>100</v>
      </c>
      <c r="G1259" s="165">
        <v>100</v>
      </c>
      <c r="H1259" s="168">
        <f>G1259/F1259*100</f>
        <v>100</v>
      </c>
      <c r="I1259" s="165"/>
      <c r="J1259" s="172" t="s">
        <v>29</v>
      </c>
      <c r="K1259" s="169" t="s">
        <v>90</v>
      </c>
      <c r="L1259" s="165" t="s">
        <v>38</v>
      </c>
      <c r="M1259" s="165">
        <v>135</v>
      </c>
      <c r="N1259" s="165">
        <v>134</v>
      </c>
      <c r="O1259" s="168">
        <f>N1259/M1259*100</f>
        <v>99.259259259259252</v>
      </c>
      <c r="P1259" s="162"/>
      <c r="Q1259" s="167"/>
      <c r="R1259" s="352"/>
      <c r="S1259" s="453"/>
    </row>
    <row r="1260" spans="1:20" x14ac:dyDescent="0.35">
      <c r="A1260" s="473"/>
      <c r="B1260" s="459"/>
      <c r="C1260" s="462" t="s">
        <v>30</v>
      </c>
      <c r="D1260" s="158" t="s">
        <v>142</v>
      </c>
      <c r="E1260" s="165" t="s">
        <v>25</v>
      </c>
      <c r="F1260" s="165">
        <v>100</v>
      </c>
      <c r="G1260" s="165">
        <v>100</v>
      </c>
      <c r="H1260" s="168">
        <f>G1260/F1260*100</f>
        <v>100</v>
      </c>
      <c r="I1260" s="165"/>
      <c r="J1260" s="172"/>
      <c r="K1260" s="169"/>
      <c r="L1260" s="165"/>
      <c r="M1260" s="173"/>
      <c r="N1260" s="173"/>
      <c r="O1260" s="168"/>
      <c r="P1260" s="188"/>
      <c r="Q1260" s="167"/>
      <c r="R1260" s="352"/>
      <c r="S1260" s="453"/>
    </row>
    <row r="1261" spans="1:20" ht="51.75" customHeight="1" x14ac:dyDescent="0.35">
      <c r="A1261" s="473"/>
      <c r="B1261" s="459"/>
      <c r="C1261" s="462" t="s">
        <v>52</v>
      </c>
      <c r="D1261" s="158" t="s">
        <v>135</v>
      </c>
      <c r="E1261" s="165" t="s">
        <v>25</v>
      </c>
      <c r="F1261" s="165">
        <v>100</v>
      </c>
      <c r="G1261" s="165">
        <v>100</v>
      </c>
      <c r="H1261" s="168">
        <f>G1261/F1261*100</f>
        <v>100</v>
      </c>
      <c r="I1261" s="165"/>
      <c r="J1261" s="172"/>
      <c r="K1261" s="169"/>
      <c r="L1261" s="165"/>
      <c r="M1261" s="173"/>
      <c r="N1261" s="173"/>
      <c r="O1261" s="168"/>
      <c r="P1261" s="188"/>
      <c r="Q1261" s="167"/>
      <c r="R1261" s="352"/>
      <c r="S1261" s="453"/>
    </row>
    <row r="1262" spans="1:20" ht="71.25" customHeight="1" x14ac:dyDescent="0.35">
      <c r="A1262" s="473"/>
      <c r="B1262" s="459"/>
      <c r="C1262" s="462" t="s">
        <v>53</v>
      </c>
      <c r="D1262" s="158" t="s">
        <v>89</v>
      </c>
      <c r="E1262" s="165" t="s">
        <v>25</v>
      </c>
      <c r="F1262" s="165">
        <v>90</v>
      </c>
      <c r="G1262" s="165">
        <v>100</v>
      </c>
      <c r="H1262" s="168">
        <v>100</v>
      </c>
      <c r="I1262" s="165"/>
      <c r="J1262" s="172"/>
      <c r="K1262" s="169"/>
      <c r="L1262" s="165"/>
      <c r="M1262" s="173"/>
      <c r="N1262" s="173"/>
      <c r="O1262" s="168"/>
      <c r="P1262" s="188"/>
      <c r="Q1262" s="167"/>
      <c r="R1262" s="352"/>
      <c r="S1262" s="453"/>
    </row>
    <row r="1263" spans="1:20" ht="125.25" customHeight="1" x14ac:dyDescent="0.35">
      <c r="A1263" s="473"/>
      <c r="B1263" s="459"/>
      <c r="C1263" s="462" t="s">
        <v>143</v>
      </c>
      <c r="D1263" s="158" t="s">
        <v>136</v>
      </c>
      <c r="E1263" s="165" t="s">
        <v>25</v>
      </c>
      <c r="F1263" s="165">
        <v>100</v>
      </c>
      <c r="G1263" s="165">
        <v>100</v>
      </c>
      <c r="H1263" s="168">
        <f>G1263/F1263*100</f>
        <v>100</v>
      </c>
      <c r="I1263" s="165"/>
      <c r="J1263" s="172"/>
      <c r="K1263" s="169"/>
      <c r="L1263" s="165"/>
      <c r="M1263" s="173"/>
      <c r="N1263" s="173"/>
      <c r="O1263" s="168"/>
      <c r="P1263" s="188"/>
      <c r="Q1263" s="167"/>
      <c r="R1263" s="352"/>
      <c r="S1263" s="453"/>
    </row>
    <row r="1264" spans="1:20" s="184" customFormat="1" ht="40.5" customHeight="1" x14ac:dyDescent="0.35">
      <c r="A1264" s="473"/>
      <c r="B1264" s="459"/>
      <c r="C1264" s="464"/>
      <c r="D1264" s="178" t="s">
        <v>6</v>
      </c>
      <c r="E1264" s="177"/>
      <c r="F1264" s="179"/>
      <c r="G1264" s="179"/>
      <c r="H1264" s="180"/>
      <c r="I1264" s="180">
        <f>(H1259+H1260+H1261+H1262+H1263)/5</f>
        <v>100</v>
      </c>
      <c r="J1264" s="181"/>
      <c r="K1264" s="178" t="s">
        <v>6</v>
      </c>
      <c r="L1264" s="179"/>
      <c r="M1264" s="182"/>
      <c r="N1264" s="182"/>
      <c r="O1264" s="180"/>
      <c r="P1264" s="180">
        <f>O1259</f>
        <v>99.259259259259252</v>
      </c>
      <c r="Q1264" s="180">
        <f>(I1264+P1264)/2</f>
        <v>99.629629629629619</v>
      </c>
      <c r="R1264" s="364" t="s">
        <v>459</v>
      </c>
      <c r="S1264" s="453"/>
      <c r="T1264" s="156"/>
    </row>
    <row r="1265" spans="1:20" x14ac:dyDescent="0.35">
      <c r="A1265" s="473"/>
      <c r="B1265" s="459"/>
      <c r="C1265" s="460" t="s">
        <v>42</v>
      </c>
      <c r="D1265" s="160" t="s">
        <v>91</v>
      </c>
      <c r="E1265" s="165"/>
      <c r="F1265" s="165"/>
      <c r="G1265" s="165"/>
      <c r="H1265" s="163"/>
      <c r="I1265" s="163"/>
      <c r="J1265" s="266" t="s">
        <v>42</v>
      </c>
      <c r="K1265" s="160" t="s">
        <v>91</v>
      </c>
      <c r="L1265" s="165"/>
      <c r="M1265" s="173"/>
      <c r="N1265" s="173"/>
      <c r="O1265" s="163"/>
      <c r="P1265" s="188"/>
      <c r="Q1265" s="167"/>
      <c r="R1265" s="353"/>
      <c r="S1265" s="453"/>
    </row>
    <row r="1266" spans="1:20" ht="49.5" customHeight="1" x14ac:dyDescent="0.35">
      <c r="A1266" s="473"/>
      <c r="B1266" s="459"/>
      <c r="C1266" s="462" t="s">
        <v>43</v>
      </c>
      <c r="D1266" s="158" t="s">
        <v>144</v>
      </c>
      <c r="E1266" s="165" t="s">
        <v>25</v>
      </c>
      <c r="F1266" s="165">
        <v>100</v>
      </c>
      <c r="G1266" s="165">
        <v>100</v>
      </c>
      <c r="H1266" s="168">
        <f>G1266/F1266*100</f>
        <v>100</v>
      </c>
      <c r="I1266" s="165"/>
      <c r="J1266" s="172" t="s">
        <v>43</v>
      </c>
      <c r="K1266" s="169" t="s">
        <v>90</v>
      </c>
      <c r="L1266" s="165" t="s">
        <v>38</v>
      </c>
      <c r="M1266" s="165">
        <v>195</v>
      </c>
      <c r="N1266" s="165">
        <v>195</v>
      </c>
      <c r="O1266" s="168">
        <f>N1266/M1266*100</f>
        <v>100</v>
      </c>
      <c r="P1266" s="188"/>
      <c r="Q1266" s="167"/>
      <c r="R1266" s="352"/>
      <c r="S1266" s="453"/>
    </row>
    <row r="1267" spans="1:20" ht="80.25" customHeight="1" x14ac:dyDescent="0.35">
      <c r="A1267" s="473"/>
      <c r="B1267" s="459"/>
      <c r="C1267" s="462" t="s">
        <v>145</v>
      </c>
      <c r="D1267" s="158" t="s">
        <v>146</v>
      </c>
      <c r="E1267" s="165" t="s">
        <v>25</v>
      </c>
      <c r="F1267" s="165">
        <v>90</v>
      </c>
      <c r="G1267" s="165">
        <v>90</v>
      </c>
      <c r="H1267" s="168">
        <f>G1267/F1267*100</f>
        <v>100</v>
      </c>
      <c r="I1267" s="165"/>
      <c r="J1267" s="172"/>
      <c r="K1267" s="169"/>
      <c r="L1267" s="165"/>
      <c r="M1267" s="173"/>
      <c r="N1267" s="173"/>
      <c r="O1267" s="168"/>
      <c r="P1267" s="188"/>
      <c r="Q1267" s="167"/>
      <c r="R1267" s="352"/>
      <c r="S1267" s="453"/>
    </row>
    <row r="1268" spans="1:20" s="184" customFormat="1" ht="40.5" customHeight="1" x14ac:dyDescent="0.35">
      <c r="A1268" s="473"/>
      <c r="B1268" s="459"/>
      <c r="C1268" s="464"/>
      <c r="D1268" s="178" t="s">
        <v>6</v>
      </c>
      <c r="E1268" s="177"/>
      <c r="F1268" s="179"/>
      <c r="G1268" s="179"/>
      <c r="H1268" s="180"/>
      <c r="I1268" s="180">
        <f>(H1266+H1267)/2</f>
        <v>100</v>
      </c>
      <c r="J1268" s="181"/>
      <c r="K1268" s="178" t="s">
        <v>6</v>
      </c>
      <c r="L1268" s="179"/>
      <c r="M1268" s="182"/>
      <c r="N1268" s="182"/>
      <c r="O1268" s="180"/>
      <c r="P1268" s="180">
        <f>O1266</f>
        <v>100</v>
      </c>
      <c r="Q1268" s="180">
        <f>(I1268+P1268)/2</f>
        <v>100</v>
      </c>
      <c r="R1268" s="345" t="s">
        <v>31</v>
      </c>
      <c r="S1268" s="453"/>
      <c r="T1268" s="156"/>
    </row>
    <row r="1269" spans="1:20" ht="53.25" customHeight="1" x14ac:dyDescent="0.35">
      <c r="A1269" s="473"/>
      <c r="B1269" s="459"/>
      <c r="C1269" s="460" t="s">
        <v>172</v>
      </c>
      <c r="D1269" s="160" t="s">
        <v>228</v>
      </c>
      <c r="E1269" s="165"/>
      <c r="F1269" s="165"/>
      <c r="G1269" s="165"/>
      <c r="H1269" s="163"/>
      <c r="I1269" s="163"/>
      <c r="J1269" s="266" t="s">
        <v>172</v>
      </c>
      <c r="K1269" s="160" t="str">
        <f>D1269</f>
        <v>Реализация дополнительных общеразвивающих программ</v>
      </c>
      <c r="L1269" s="165"/>
      <c r="M1269" s="173"/>
      <c r="N1269" s="173"/>
      <c r="O1269" s="163"/>
      <c r="P1269" s="188"/>
      <c r="Q1269" s="167"/>
      <c r="R1269" s="351"/>
      <c r="S1269" s="453"/>
    </row>
    <row r="1270" spans="1:20" ht="92.25" customHeight="1" x14ac:dyDescent="0.35">
      <c r="A1270" s="473"/>
      <c r="B1270" s="459"/>
      <c r="C1270" s="462" t="s">
        <v>173</v>
      </c>
      <c r="D1270" s="158" t="s">
        <v>146</v>
      </c>
      <c r="E1270" s="165" t="s">
        <v>25</v>
      </c>
      <c r="F1270" s="165">
        <v>90</v>
      </c>
      <c r="G1270" s="165">
        <v>90</v>
      </c>
      <c r="H1270" s="168">
        <f>G1270/F1270*100</f>
        <v>100</v>
      </c>
      <c r="I1270" s="165"/>
      <c r="J1270" s="172" t="str">
        <f>C1270</f>
        <v>5.1.</v>
      </c>
      <c r="K1270" s="169" t="s">
        <v>219</v>
      </c>
      <c r="L1270" s="165" t="s">
        <v>399</v>
      </c>
      <c r="M1270" s="165">
        <v>75744</v>
      </c>
      <c r="N1270" s="165">
        <v>75744</v>
      </c>
      <c r="O1270" s="168">
        <f>N1270/M1270*100</f>
        <v>100</v>
      </c>
      <c r="P1270" s="188"/>
      <c r="Q1270" s="167"/>
      <c r="R1270" s="352"/>
      <c r="S1270" s="453"/>
    </row>
    <row r="1271" spans="1:20" s="184" customFormat="1" ht="41.25" customHeight="1" x14ac:dyDescent="0.35">
      <c r="A1271" s="473"/>
      <c r="B1271" s="459"/>
      <c r="C1271" s="464"/>
      <c r="D1271" s="178" t="s">
        <v>6</v>
      </c>
      <c r="E1271" s="177"/>
      <c r="F1271" s="179"/>
      <c r="G1271" s="179"/>
      <c r="H1271" s="180"/>
      <c r="I1271" s="180">
        <f>H1270</f>
        <v>100</v>
      </c>
      <c r="J1271" s="181"/>
      <c r="K1271" s="178" t="s">
        <v>6</v>
      </c>
      <c r="L1271" s="179"/>
      <c r="M1271" s="182"/>
      <c r="N1271" s="182"/>
      <c r="O1271" s="180"/>
      <c r="P1271" s="180">
        <f>O1270</f>
        <v>100</v>
      </c>
      <c r="Q1271" s="180">
        <f>(I1271+P1271)/2</f>
        <v>100</v>
      </c>
      <c r="R1271" s="345" t="s">
        <v>31</v>
      </c>
      <c r="S1271" s="453"/>
      <c r="T1271" s="156"/>
    </row>
    <row r="1272" spans="1:20" ht="60" customHeight="1" x14ac:dyDescent="0.35">
      <c r="A1272" s="473">
        <v>69</v>
      </c>
      <c r="B1272" s="459" t="s">
        <v>189</v>
      </c>
      <c r="C1272" s="460" t="s">
        <v>12</v>
      </c>
      <c r="D1272" s="160" t="s">
        <v>132</v>
      </c>
      <c r="E1272" s="164"/>
      <c r="F1272" s="164"/>
      <c r="G1272" s="164"/>
      <c r="H1272" s="163"/>
      <c r="I1272" s="163"/>
      <c r="J1272" s="164" t="s">
        <v>12</v>
      </c>
      <c r="K1272" s="160" t="s">
        <v>132</v>
      </c>
      <c r="L1272" s="165"/>
      <c r="M1272" s="165"/>
      <c r="N1272" s="165"/>
      <c r="O1272" s="163"/>
      <c r="P1272" s="188"/>
      <c r="Q1272" s="163"/>
      <c r="R1272" s="351"/>
      <c r="S1272" s="453" t="s">
        <v>31</v>
      </c>
    </row>
    <row r="1273" spans="1:20" ht="70.5" customHeight="1" x14ac:dyDescent="0.35">
      <c r="A1273" s="473"/>
      <c r="B1273" s="459"/>
      <c r="C1273" s="462" t="s">
        <v>7</v>
      </c>
      <c r="D1273" s="158" t="s">
        <v>133</v>
      </c>
      <c r="E1273" s="165" t="s">
        <v>25</v>
      </c>
      <c r="F1273" s="165">
        <v>100</v>
      </c>
      <c r="G1273" s="165">
        <v>100</v>
      </c>
      <c r="H1273" s="168">
        <f>G1273/F1273*100</f>
        <v>100</v>
      </c>
      <c r="I1273" s="165"/>
      <c r="J1273" s="165" t="s">
        <v>7</v>
      </c>
      <c r="K1273" s="169" t="s">
        <v>90</v>
      </c>
      <c r="L1273" s="165" t="s">
        <v>38</v>
      </c>
      <c r="M1273" s="165">
        <v>307</v>
      </c>
      <c r="N1273" s="165">
        <v>307</v>
      </c>
      <c r="O1273" s="168">
        <f>N1273/M1273*100</f>
        <v>100</v>
      </c>
      <c r="P1273" s="188"/>
      <c r="Q1273" s="163"/>
      <c r="R1273" s="352"/>
      <c r="S1273" s="453"/>
    </row>
    <row r="1274" spans="1:20" x14ac:dyDescent="0.35">
      <c r="A1274" s="473"/>
      <c r="B1274" s="459"/>
      <c r="C1274" s="462" t="s">
        <v>8</v>
      </c>
      <c r="D1274" s="158" t="s">
        <v>134</v>
      </c>
      <c r="E1274" s="165" t="s">
        <v>25</v>
      </c>
      <c r="F1274" s="165">
        <v>100</v>
      </c>
      <c r="G1274" s="165">
        <v>100</v>
      </c>
      <c r="H1274" s="168">
        <f>G1274/F1274*100</f>
        <v>100</v>
      </c>
      <c r="I1274" s="165"/>
      <c r="J1274" s="165"/>
      <c r="K1274" s="189"/>
      <c r="L1274" s="165"/>
      <c r="M1274" s="171"/>
      <c r="N1274" s="171"/>
      <c r="O1274" s="168"/>
      <c r="P1274" s="188"/>
      <c r="Q1274" s="163"/>
      <c r="R1274" s="352"/>
      <c r="S1274" s="453"/>
    </row>
    <row r="1275" spans="1:20" ht="57" customHeight="1" x14ac:dyDescent="0.35">
      <c r="A1275" s="473"/>
      <c r="B1275" s="459"/>
      <c r="C1275" s="462" t="s">
        <v>9</v>
      </c>
      <c r="D1275" s="158" t="s">
        <v>135</v>
      </c>
      <c r="E1275" s="165" t="s">
        <v>25</v>
      </c>
      <c r="F1275" s="165">
        <v>100</v>
      </c>
      <c r="G1275" s="165">
        <v>100</v>
      </c>
      <c r="H1275" s="168">
        <f>G1275/F1275*100</f>
        <v>100</v>
      </c>
      <c r="I1275" s="165"/>
      <c r="J1275" s="172"/>
      <c r="K1275" s="169"/>
      <c r="L1275" s="165"/>
      <c r="M1275" s="173"/>
      <c r="N1275" s="173"/>
      <c r="O1275" s="168"/>
      <c r="P1275" s="188"/>
      <c r="Q1275" s="163"/>
      <c r="R1275" s="352"/>
      <c r="S1275" s="453"/>
    </row>
    <row r="1276" spans="1:20" ht="71.25" customHeight="1" x14ac:dyDescent="0.35">
      <c r="A1276" s="473"/>
      <c r="B1276" s="459"/>
      <c r="C1276" s="462" t="s">
        <v>10</v>
      </c>
      <c r="D1276" s="158" t="s">
        <v>89</v>
      </c>
      <c r="E1276" s="165" t="s">
        <v>25</v>
      </c>
      <c r="F1276" s="165">
        <v>90</v>
      </c>
      <c r="G1276" s="165">
        <v>100</v>
      </c>
      <c r="H1276" s="168">
        <v>100</v>
      </c>
      <c r="I1276" s="165"/>
      <c r="J1276" s="172"/>
      <c r="K1276" s="169"/>
      <c r="L1276" s="165"/>
      <c r="M1276" s="173"/>
      <c r="N1276" s="173"/>
      <c r="O1276" s="168"/>
      <c r="P1276" s="188"/>
      <c r="Q1276" s="163"/>
      <c r="R1276" s="352"/>
      <c r="S1276" s="453"/>
    </row>
    <row r="1277" spans="1:20" ht="127.5" customHeight="1" x14ac:dyDescent="0.35">
      <c r="A1277" s="473"/>
      <c r="B1277" s="459"/>
      <c r="C1277" s="462" t="s">
        <v>35</v>
      </c>
      <c r="D1277" s="158" t="s">
        <v>136</v>
      </c>
      <c r="E1277" s="165" t="s">
        <v>25</v>
      </c>
      <c r="F1277" s="165">
        <v>100</v>
      </c>
      <c r="G1277" s="165">
        <v>100</v>
      </c>
      <c r="H1277" s="168">
        <f>G1277/F1277*100</f>
        <v>100</v>
      </c>
      <c r="I1277" s="165"/>
      <c r="J1277" s="172"/>
      <c r="K1277" s="169"/>
      <c r="L1277" s="165"/>
      <c r="M1277" s="173"/>
      <c r="N1277" s="173"/>
      <c r="O1277" s="168"/>
      <c r="P1277" s="188"/>
      <c r="Q1277" s="163"/>
      <c r="R1277" s="352"/>
      <c r="S1277" s="453"/>
    </row>
    <row r="1278" spans="1:20" s="184" customFormat="1" ht="40.5" customHeight="1" x14ac:dyDescent="0.35">
      <c r="A1278" s="473"/>
      <c r="B1278" s="459"/>
      <c r="C1278" s="464"/>
      <c r="D1278" s="178" t="s">
        <v>6</v>
      </c>
      <c r="E1278" s="177"/>
      <c r="F1278" s="179"/>
      <c r="G1278" s="179"/>
      <c r="H1278" s="180"/>
      <c r="I1278" s="180">
        <f>(H1273+H1274+H1275+H1276+H1277)/5</f>
        <v>100</v>
      </c>
      <c r="J1278" s="181"/>
      <c r="K1278" s="178" t="s">
        <v>6</v>
      </c>
      <c r="L1278" s="179"/>
      <c r="M1278" s="182"/>
      <c r="N1278" s="182"/>
      <c r="O1278" s="180"/>
      <c r="P1278" s="180">
        <f>O1273</f>
        <v>100</v>
      </c>
      <c r="Q1278" s="180">
        <f>(I1278+P1278)/2</f>
        <v>100</v>
      </c>
      <c r="R1278" s="345" t="s">
        <v>31</v>
      </c>
      <c r="S1278" s="453"/>
      <c r="T1278" s="156"/>
    </row>
    <row r="1279" spans="1:20" ht="69.75" customHeight="1" x14ac:dyDescent="0.35">
      <c r="A1279" s="473"/>
      <c r="B1279" s="459"/>
      <c r="C1279" s="460" t="s">
        <v>13</v>
      </c>
      <c r="D1279" s="160" t="s">
        <v>137</v>
      </c>
      <c r="E1279" s="165"/>
      <c r="F1279" s="165"/>
      <c r="G1279" s="165"/>
      <c r="H1279" s="163"/>
      <c r="I1279" s="163"/>
      <c r="J1279" s="266" t="s">
        <v>13</v>
      </c>
      <c r="K1279" s="160" t="s">
        <v>137</v>
      </c>
      <c r="L1279" s="165"/>
      <c r="M1279" s="173"/>
      <c r="N1279" s="173"/>
      <c r="O1279" s="163"/>
      <c r="P1279" s="188"/>
      <c r="Q1279" s="167"/>
      <c r="R1279" s="351"/>
      <c r="S1279" s="453"/>
    </row>
    <row r="1280" spans="1:20" ht="69.75" customHeight="1" x14ac:dyDescent="0.35">
      <c r="A1280" s="473"/>
      <c r="B1280" s="459"/>
      <c r="C1280" s="462" t="s">
        <v>14</v>
      </c>
      <c r="D1280" s="158" t="s">
        <v>138</v>
      </c>
      <c r="E1280" s="165" t="s">
        <v>25</v>
      </c>
      <c r="F1280" s="165">
        <v>100</v>
      </c>
      <c r="G1280" s="165">
        <v>100</v>
      </c>
      <c r="H1280" s="168">
        <f>G1280/F1280*100</f>
        <v>100</v>
      </c>
      <c r="I1280" s="165"/>
      <c r="J1280" s="172" t="s">
        <v>14</v>
      </c>
      <c r="K1280" s="169" t="s">
        <v>90</v>
      </c>
      <c r="L1280" s="165" t="s">
        <v>38</v>
      </c>
      <c r="M1280" s="165">
        <v>308</v>
      </c>
      <c r="N1280" s="165">
        <v>311</v>
      </c>
      <c r="O1280" s="168">
        <f>N1280/M1280*100</f>
        <v>100.97402597402598</v>
      </c>
      <c r="P1280" s="162"/>
      <c r="Q1280" s="167"/>
      <c r="R1280" s="352"/>
      <c r="S1280" s="453"/>
    </row>
    <row r="1281" spans="1:20" x14ac:dyDescent="0.35">
      <c r="A1281" s="473"/>
      <c r="B1281" s="459"/>
      <c r="C1281" s="462" t="s">
        <v>15</v>
      </c>
      <c r="D1281" s="158" t="s">
        <v>139</v>
      </c>
      <c r="E1281" s="165" t="s">
        <v>25</v>
      </c>
      <c r="F1281" s="165">
        <v>100</v>
      </c>
      <c r="G1281" s="165">
        <v>100</v>
      </c>
      <c r="H1281" s="168">
        <f>G1281/F1281*100</f>
        <v>100</v>
      </c>
      <c r="I1281" s="165"/>
      <c r="J1281" s="172"/>
      <c r="K1281" s="169"/>
      <c r="L1281" s="165"/>
      <c r="M1281" s="173"/>
      <c r="N1281" s="173"/>
      <c r="O1281" s="168"/>
      <c r="P1281" s="188"/>
      <c r="Q1281" s="167"/>
      <c r="R1281" s="352"/>
      <c r="S1281" s="453"/>
    </row>
    <row r="1282" spans="1:20" ht="61.5" customHeight="1" x14ac:dyDescent="0.35">
      <c r="A1282" s="473"/>
      <c r="B1282" s="459"/>
      <c r="C1282" s="462" t="s">
        <v>39</v>
      </c>
      <c r="D1282" s="158" t="s">
        <v>135</v>
      </c>
      <c r="E1282" s="165" t="s">
        <v>25</v>
      </c>
      <c r="F1282" s="165">
        <v>100</v>
      </c>
      <c r="G1282" s="165">
        <v>100</v>
      </c>
      <c r="H1282" s="168">
        <f>G1282/F1282*100</f>
        <v>100</v>
      </c>
      <c r="I1282" s="165"/>
      <c r="J1282" s="172"/>
      <c r="K1282" s="169"/>
      <c r="L1282" s="165"/>
      <c r="M1282" s="173"/>
      <c r="N1282" s="173"/>
      <c r="O1282" s="168"/>
      <c r="P1282" s="188"/>
      <c r="Q1282" s="167"/>
      <c r="R1282" s="352"/>
      <c r="S1282" s="453"/>
    </row>
    <row r="1283" spans="1:20" ht="75.75" customHeight="1" x14ac:dyDescent="0.35">
      <c r="A1283" s="473"/>
      <c r="B1283" s="459"/>
      <c r="C1283" s="462" t="s">
        <v>45</v>
      </c>
      <c r="D1283" s="158" t="s">
        <v>89</v>
      </c>
      <c r="E1283" s="165" t="s">
        <v>25</v>
      </c>
      <c r="F1283" s="165">
        <v>90</v>
      </c>
      <c r="G1283" s="165">
        <v>100</v>
      </c>
      <c r="H1283" s="168">
        <v>100</v>
      </c>
      <c r="I1283" s="165"/>
      <c r="J1283" s="172"/>
      <c r="K1283" s="169"/>
      <c r="L1283" s="165"/>
      <c r="M1283" s="173"/>
      <c r="N1283" s="173"/>
      <c r="O1283" s="168"/>
      <c r="P1283" s="188"/>
      <c r="Q1283" s="167"/>
      <c r="R1283" s="352"/>
      <c r="S1283" s="453"/>
    </row>
    <row r="1284" spans="1:20" ht="124.5" customHeight="1" x14ac:dyDescent="0.35">
      <c r="A1284" s="473"/>
      <c r="B1284" s="459"/>
      <c r="C1284" s="462" t="s">
        <v>66</v>
      </c>
      <c r="D1284" s="158" t="s">
        <v>136</v>
      </c>
      <c r="E1284" s="165" t="s">
        <v>25</v>
      </c>
      <c r="F1284" s="165">
        <v>100</v>
      </c>
      <c r="G1284" s="165">
        <v>100</v>
      </c>
      <c r="H1284" s="168">
        <f>G1284/F1284*100</f>
        <v>100</v>
      </c>
      <c r="I1284" s="165"/>
      <c r="J1284" s="172"/>
      <c r="K1284" s="169"/>
      <c r="L1284" s="165"/>
      <c r="M1284" s="173"/>
      <c r="N1284" s="173"/>
      <c r="O1284" s="168"/>
      <c r="P1284" s="188"/>
      <c r="Q1284" s="167"/>
      <c r="R1284" s="352"/>
      <c r="S1284" s="453"/>
    </row>
    <row r="1285" spans="1:20" s="184" customFormat="1" ht="40.5" customHeight="1" x14ac:dyDescent="0.35">
      <c r="A1285" s="473"/>
      <c r="B1285" s="459"/>
      <c r="C1285" s="464"/>
      <c r="D1285" s="178" t="s">
        <v>6</v>
      </c>
      <c r="E1285" s="177"/>
      <c r="F1285" s="179"/>
      <c r="G1285" s="179"/>
      <c r="H1285" s="180"/>
      <c r="I1285" s="180">
        <f>(H1280+H1281+H1282+H1283+H1284)/5</f>
        <v>100</v>
      </c>
      <c r="J1285" s="181"/>
      <c r="K1285" s="178" t="s">
        <v>6</v>
      </c>
      <c r="L1285" s="179"/>
      <c r="M1285" s="182"/>
      <c r="N1285" s="182"/>
      <c r="O1285" s="180"/>
      <c r="P1285" s="180">
        <f>O1280</f>
        <v>100.97402597402598</v>
      </c>
      <c r="Q1285" s="180">
        <f>(I1285+P1285)/2</f>
        <v>100.48701298701299</v>
      </c>
      <c r="R1285" s="345" t="s">
        <v>31</v>
      </c>
      <c r="S1285" s="453"/>
      <c r="T1285" s="156"/>
    </row>
    <row r="1286" spans="1:20" ht="73.5" customHeight="1" x14ac:dyDescent="0.35">
      <c r="A1286" s="473"/>
      <c r="B1286" s="459"/>
      <c r="C1286" s="460" t="s">
        <v>28</v>
      </c>
      <c r="D1286" s="160" t="s">
        <v>140</v>
      </c>
      <c r="E1286" s="165"/>
      <c r="F1286" s="165"/>
      <c r="G1286" s="165"/>
      <c r="H1286" s="163"/>
      <c r="I1286" s="163"/>
      <c r="J1286" s="266" t="s">
        <v>28</v>
      </c>
      <c r="K1286" s="160" t="str">
        <f>D1286</f>
        <v>Реализация основных общеобразовательных программ среднего общего образования</v>
      </c>
      <c r="L1286" s="165"/>
      <c r="M1286" s="173"/>
      <c r="N1286" s="173"/>
      <c r="O1286" s="163"/>
      <c r="P1286" s="188"/>
      <c r="Q1286" s="167"/>
      <c r="R1286" s="351"/>
      <c r="S1286" s="453"/>
    </row>
    <row r="1287" spans="1:20" ht="73.5" customHeight="1" x14ac:dyDescent="0.35">
      <c r="A1287" s="473"/>
      <c r="B1287" s="459"/>
      <c r="C1287" s="462" t="s">
        <v>29</v>
      </c>
      <c r="D1287" s="158" t="s">
        <v>141</v>
      </c>
      <c r="E1287" s="165" t="s">
        <v>25</v>
      </c>
      <c r="F1287" s="165">
        <v>100</v>
      </c>
      <c r="G1287" s="165">
        <v>100</v>
      </c>
      <c r="H1287" s="168">
        <f>G1287/F1287*100</f>
        <v>100</v>
      </c>
      <c r="I1287" s="165"/>
      <c r="J1287" s="172" t="s">
        <v>29</v>
      </c>
      <c r="K1287" s="169" t="s">
        <v>90</v>
      </c>
      <c r="L1287" s="165" t="s">
        <v>38</v>
      </c>
      <c r="M1287" s="165">
        <v>47</v>
      </c>
      <c r="N1287" s="165">
        <v>47</v>
      </c>
      <c r="O1287" s="168">
        <f>N1287/M1287*100</f>
        <v>100</v>
      </c>
      <c r="P1287" s="162"/>
      <c r="Q1287" s="167"/>
      <c r="R1287" s="352"/>
      <c r="S1287" s="453"/>
    </row>
    <row r="1288" spans="1:20" x14ac:dyDescent="0.35">
      <c r="A1288" s="473"/>
      <c r="B1288" s="459"/>
      <c r="C1288" s="462" t="s">
        <v>30</v>
      </c>
      <c r="D1288" s="158" t="s">
        <v>142</v>
      </c>
      <c r="E1288" s="165" t="s">
        <v>25</v>
      </c>
      <c r="F1288" s="165">
        <v>100</v>
      </c>
      <c r="G1288" s="165">
        <v>100</v>
      </c>
      <c r="H1288" s="168">
        <f>G1288/F1288*100</f>
        <v>100</v>
      </c>
      <c r="I1288" s="165"/>
      <c r="J1288" s="172"/>
      <c r="K1288" s="169"/>
      <c r="L1288" s="165"/>
      <c r="M1288" s="173"/>
      <c r="N1288" s="173"/>
      <c r="O1288" s="168"/>
      <c r="P1288" s="188"/>
      <c r="Q1288" s="167"/>
      <c r="R1288" s="352"/>
      <c r="S1288" s="453"/>
    </row>
    <row r="1289" spans="1:20" ht="43.5" customHeight="1" x14ac:dyDescent="0.35">
      <c r="A1289" s="473"/>
      <c r="B1289" s="459"/>
      <c r="C1289" s="462" t="s">
        <v>52</v>
      </c>
      <c r="D1289" s="158" t="s">
        <v>135</v>
      </c>
      <c r="E1289" s="165" t="s">
        <v>25</v>
      </c>
      <c r="F1289" s="165">
        <v>100</v>
      </c>
      <c r="G1289" s="165">
        <v>100</v>
      </c>
      <c r="H1289" s="168">
        <f>G1289/F1289*100</f>
        <v>100</v>
      </c>
      <c r="I1289" s="165"/>
      <c r="J1289" s="172"/>
      <c r="K1289" s="169"/>
      <c r="L1289" s="165"/>
      <c r="M1289" s="173"/>
      <c r="N1289" s="173"/>
      <c r="O1289" s="168"/>
      <c r="P1289" s="188"/>
      <c r="Q1289" s="167"/>
      <c r="R1289" s="352"/>
      <c r="S1289" s="453"/>
    </row>
    <row r="1290" spans="1:20" ht="72.75" customHeight="1" x14ac:dyDescent="0.35">
      <c r="A1290" s="473"/>
      <c r="B1290" s="459"/>
      <c r="C1290" s="462" t="s">
        <v>53</v>
      </c>
      <c r="D1290" s="158" t="s">
        <v>89</v>
      </c>
      <c r="E1290" s="165" t="s">
        <v>25</v>
      </c>
      <c r="F1290" s="165">
        <v>90</v>
      </c>
      <c r="G1290" s="165">
        <v>100</v>
      </c>
      <c r="H1290" s="168">
        <v>100</v>
      </c>
      <c r="I1290" s="165"/>
      <c r="J1290" s="172"/>
      <c r="K1290" s="169"/>
      <c r="L1290" s="165"/>
      <c r="M1290" s="173"/>
      <c r="N1290" s="173"/>
      <c r="O1290" s="168"/>
      <c r="P1290" s="188"/>
      <c r="Q1290" s="167"/>
      <c r="R1290" s="352"/>
      <c r="S1290" s="453"/>
    </row>
    <row r="1291" spans="1:20" ht="124.5" customHeight="1" x14ac:dyDescent="0.35">
      <c r="A1291" s="473"/>
      <c r="B1291" s="459"/>
      <c r="C1291" s="462" t="s">
        <v>143</v>
      </c>
      <c r="D1291" s="158" t="s">
        <v>136</v>
      </c>
      <c r="E1291" s="165" t="s">
        <v>25</v>
      </c>
      <c r="F1291" s="165">
        <v>100</v>
      </c>
      <c r="G1291" s="165">
        <v>100</v>
      </c>
      <c r="H1291" s="168">
        <f>G1291/F1291*100</f>
        <v>100</v>
      </c>
      <c r="I1291" s="165"/>
      <c r="J1291" s="172"/>
      <c r="K1291" s="169"/>
      <c r="L1291" s="165"/>
      <c r="M1291" s="173"/>
      <c r="N1291" s="173"/>
      <c r="O1291" s="168"/>
      <c r="P1291" s="188"/>
      <c r="Q1291" s="167"/>
      <c r="R1291" s="352"/>
      <c r="S1291" s="453"/>
    </row>
    <row r="1292" spans="1:20" s="184" customFormat="1" ht="40.5" customHeight="1" x14ac:dyDescent="0.35">
      <c r="A1292" s="473"/>
      <c r="B1292" s="459"/>
      <c r="C1292" s="464"/>
      <c r="D1292" s="178" t="s">
        <v>6</v>
      </c>
      <c r="E1292" s="177"/>
      <c r="F1292" s="179"/>
      <c r="G1292" s="179"/>
      <c r="H1292" s="180"/>
      <c r="I1292" s="180">
        <f>(H1287+H1288+H1289+H1290+H1291)/5</f>
        <v>100</v>
      </c>
      <c r="J1292" s="181"/>
      <c r="K1292" s="178" t="s">
        <v>6</v>
      </c>
      <c r="L1292" s="179"/>
      <c r="M1292" s="182"/>
      <c r="N1292" s="182"/>
      <c r="O1292" s="180"/>
      <c r="P1292" s="180">
        <f>O1287</f>
        <v>100</v>
      </c>
      <c r="Q1292" s="180">
        <f>(I1292+P1292)/2</f>
        <v>100</v>
      </c>
      <c r="R1292" s="345" t="s">
        <v>31</v>
      </c>
      <c r="S1292" s="453"/>
      <c r="T1292" s="156"/>
    </row>
    <row r="1293" spans="1:20" x14ac:dyDescent="0.35">
      <c r="A1293" s="473"/>
      <c r="B1293" s="459"/>
      <c r="C1293" s="460" t="s">
        <v>42</v>
      </c>
      <c r="D1293" s="160" t="s">
        <v>91</v>
      </c>
      <c r="E1293" s="165"/>
      <c r="F1293" s="165"/>
      <c r="G1293" s="165"/>
      <c r="H1293" s="163"/>
      <c r="I1293" s="163"/>
      <c r="J1293" s="266" t="s">
        <v>42</v>
      </c>
      <c r="K1293" s="160" t="s">
        <v>91</v>
      </c>
      <c r="L1293" s="165"/>
      <c r="M1293" s="173"/>
      <c r="N1293" s="173"/>
      <c r="O1293" s="163"/>
      <c r="P1293" s="188"/>
      <c r="Q1293" s="167"/>
      <c r="R1293" s="353"/>
      <c r="S1293" s="453"/>
    </row>
    <row r="1294" spans="1:20" ht="60.75" customHeight="1" x14ac:dyDescent="0.35">
      <c r="A1294" s="473"/>
      <c r="B1294" s="459"/>
      <c r="C1294" s="462" t="s">
        <v>43</v>
      </c>
      <c r="D1294" s="158" t="s">
        <v>144</v>
      </c>
      <c r="E1294" s="165" t="s">
        <v>25</v>
      </c>
      <c r="F1294" s="165">
        <v>100</v>
      </c>
      <c r="G1294" s="165">
        <v>100</v>
      </c>
      <c r="H1294" s="168">
        <f>G1294/F1294*100</f>
        <v>100</v>
      </c>
      <c r="I1294" s="165"/>
      <c r="J1294" s="172" t="s">
        <v>43</v>
      </c>
      <c r="K1294" s="169" t="s">
        <v>90</v>
      </c>
      <c r="L1294" s="165" t="s">
        <v>38</v>
      </c>
      <c r="M1294" s="165">
        <v>75</v>
      </c>
      <c r="N1294" s="165">
        <v>75</v>
      </c>
      <c r="O1294" s="168">
        <f>N1294/M1294*100</f>
        <v>100</v>
      </c>
      <c r="P1294" s="188"/>
      <c r="Q1294" s="167"/>
      <c r="R1294" s="352"/>
      <c r="S1294" s="453"/>
    </row>
    <row r="1295" spans="1:20" ht="81.75" customHeight="1" x14ac:dyDescent="0.35">
      <c r="A1295" s="473"/>
      <c r="B1295" s="459"/>
      <c r="C1295" s="462" t="s">
        <v>145</v>
      </c>
      <c r="D1295" s="158" t="s">
        <v>146</v>
      </c>
      <c r="E1295" s="165" t="s">
        <v>25</v>
      </c>
      <c r="F1295" s="165">
        <v>90</v>
      </c>
      <c r="G1295" s="165">
        <v>90</v>
      </c>
      <c r="H1295" s="168">
        <f>G1295/F1295*100</f>
        <v>100</v>
      </c>
      <c r="I1295" s="165"/>
      <c r="J1295" s="172"/>
      <c r="K1295" s="169"/>
      <c r="L1295" s="165"/>
      <c r="M1295" s="173"/>
      <c r="N1295" s="173"/>
      <c r="O1295" s="168"/>
      <c r="P1295" s="188"/>
      <c r="Q1295" s="167"/>
      <c r="R1295" s="352"/>
      <c r="S1295" s="453"/>
    </row>
    <row r="1296" spans="1:20" s="184" customFormat="1" ht="40.5" customHeight="1" x14ac:dyDescent="0.35">
      <c r="A1296" s="473"/>
      <c r="B1296" s="459"/>
      <c r="C1296" s="464"/>
      <c r="D1296" s="178" t="s">
        <v>6</v>
      </c>
      <c r="E1296" s="177"/>
      <c r="F1296" s="179"/>
      <c r="G1296" s="179"/>
      <c r="H1296" s="180"/>
      <c r="I1296" s="180">
        <f>(H1294+H1295)/2</f>
        <v>100</v>
      </c>
      <c r="J1296" s="181"/>
      <c r="K1296" s="178" t="s">
        <v>6</v>
      </c>
      <c r="L1296" s="179"/>
      <c r="M1296" s="182"/>
      <c r="N1296" s="182"/>
      <c r="O1296" s="180"/>
      <c r="P1296" s="180">
        <f>O1294</f>
        <v>100</v>
      </c>
      <c r="Q1296" s="180">
        <f>(I1296+P1296)/2</f>
        <v>100</v>
      </c>
      <c r="R1296" s="345" t="s">
        <v>31</v>
      </c>
      <c r="S1296" s="453"/>
      <c r="T1296" s="156"/>
    </row>
    <row r="1297" spans="1:20" ht="54.75" customHeight="1" x14ac:dyDescent="0.35">
      <c r="A1297" s="473"/>
      <c r="B1297" s="459"/>
      <c r="C1297" s="460" t="s">
        <v>172</v>
      </c>
      <c r="D1297" s="160" t="s">
        <v>228</v>
      </c>
      <c r="E1297" s="165"/>
      <c r="F1297" s="165"/>
      <c r="G1297" s="165"/>
      <c r="H1297" s="163"/>
      <c r="I1297" s="163"/>
      <c r="J1297" s="266" t="s">
        <v>172</v>
      </c>
      <c r="K1297" s="160" t="str">
        <f>D1297</f>
        <v>Реализация дополнительных общеразвивающих программ</v>
      </c>
      <c r="L1297" s="165"/>
      <c r="M1297" s="173"/>
      <c r="N1297" s="173"/>
      <c r="O1297" s="163"/>
      <c r="P1297" s="188"/>
      <c r="Q1297" s="167"/>
      <c r="R1297" s="351"/>
      <c r="S1297" s="453"/>
    </row>
    <row r="1298" spans="1:20" ht="84.75" customHeight="1" x14ac:dyDescent="0.35">
      <c r="A1298" s="473"/>
      <c r="B1298" s="459"/>
      <c r="C1298" s="462" t="s">
        <v>173</v>
      </c>
      <c r="D1298" s="158" t="s">
        <v>146</v>
      </c>
      <c r="E1298" s="165" t="s">
        <v>25</v>
      </c>
      <c r="F1298" s="165">
        <v>90</v>
      </c>
      <c r="G1298" s="165">
        <v>90</v>
      </c>
      <c r="H1298" s="168">
        <f>G1298/F1298*100</f>
        <v>100</v>
      </c>
      <c r="I1298" s="165"/>
      <c r="J1298" s="172" t="str">
        <f>C1298</f>
        <v>5.1.</v>
      </c>
      <c r="K1298" s="169" t="s">
        <v>219</v>
      </c>
      <c r="L1298" s="165" t="s">
        <v>399</v>
      </c>
      <c r="M1298" s="165">
        <v>61991</v>
      </c>
      <c r="N1298" s="165">
        <v>65643</v>
      </c>
      <c r="O1298" s="168">
        <f>N1298/M1298*100</f>
        <v>105.89117775160911</v>
      </c>
      <c r="P1298" s="188"/>
      <c r="Q1298" s="167"/>
      <c r="R1298" s="352"/>
      <c r="S1298" s="453"/>
    </row>
    <row r="1299" spans="1:20" s="184" customFormat="1" ht="42" customHeight="1" x14ac:dyDescent="0.35">
      <c r="A1299" s="473"/>
      <c r="B1299" s="459"/>
      <c r="C1299" s="464"/>
      <c r="D1299" s="178" t="s">
        <v>6</v>
      </c>
      <c r="E1299" s="177"/>
      <c r="F1299" s="179"/>
      <c r="G1299" s="179"/>
      <c r="H1299" s="180"/>
      <c r="I1299" s="180">
        <f>H1298</f>
        <v>100</v>
      </c>
      <c r="J1299" s="181"/>
      <c r="K1299" s="178" t="s">
        <v>6</v>
      </c>
      <c r="L1299" s="179"/>
      <c r="M1299" s="182"/>
      <c r="N1299" s="182"/>
      <c r="O1299" s="180"/>
      <c r="P1299" s="180">
        <f>O1298</f>
        <v>105.89117775160911</v>
      </c>
      <c r="Q1299" s="180">
        <f>(I1299+P1299)/2</f>
        <v>102.94558887580456</v>
      </c>
      <c r="R1299" s="345" t="s">
        <v>31</v>
      </c>
      <c r="S1299" s="453"/>
      <c r="T1299" s="156"/>
    </row>
    <row r="1300" spans="1:20" ht="62.25" customHeight="1" x14ac:dyDescent="0.35">
      <c r="A1300" s="473">
        <v>70</v>
      </c>
      <c r="B1300" s="459" t="s">
        <v>190</v>
      </c>
      <c r="C1300" s="460" t="s">
        <v>12</v>
      </c>
      <c r="D1300" s="160" t="s">
        <v>132</v>
      </c>
      <c r="E1300" s="164"/>
      <c r="F1300" s="164"/>
      <c r="G1300" s="164"/>
      <c r="H1300" s="163"/>
      <c r="I1300" s="163"/>
      <c r="J1300" s="164" t="s">
        <v>12</v>
      </c>
      <c r="K1300" s="160" t="s">
        <v>132</v>
      </c>
      <c r="L1300" s="165"/>
      <c r="M1300" s="165"/>
      <c r="N1300" s="165"/>
      <c r="O1300" s="163"/>
      <c r="P1300" s="188"/>
      <c r="Q1300" s="167"/>
      <c r="R1300" s="351"/>
      <c r="S1300" s="453" t="s">
        <v>459</v>
      </c>
    </row>
    <row r="1301" spans="1:20" ht="75.75" customHeight="1" x14ac:dyDescent="0.35">
      <c r="A1301" s="473"/>
      <c r="B1301" s="459"/>
      <c r="C1301" s="462" t="s">
        <v>7</v>
      </c>
      <c r="D1301" s="158" t="s">
        <v>133</v>
      </c>
      <c r="E1301" s="165" t="s">
        <v>25</v>
      </c>
      <c r="F1301" s="165">
        <v>100</v>
      </c>
      <c r="G1301" s="165">
        <v>100</v>
      </c>
      <c r="H1301" s="168">
        <f>G1301/F1301*100</f>
        <v>100</v>
      </c>
      <c r="I1301" s="165"/>
      <c r="J1301" s="165" t="s">
        <v>7</v>
      </c>
      <c r="K1301" s="169" t="s">
        <v>90</v>
      </c>
      <c r="L1301" s="165" t="s">
        <v>38</v>
      </c>
      <c r="M1301" s="165">
        <v>243</v>
      </c>
      <c r="N1301" s="165">
        <v>244</v>
      </c>
      <c r="O1301" s="168">
        <f>N1301/M1301*100</f>
        <v>100.41152263374487</v>
      </c>
      <c r="P1301" s="188"/>
      <c r="Q1301" s="167"/>
      <c r="R1301" s="352"/>
      <c r="S1301" s="453"/>
    </row>
    <row r="1302" spans="1:20" x14ac:dyDescent="0.35">
      <c r="A1302" s="473"/>
      <c r="B1302" s="459"/>
      <c r="C1302" s="462" t="s">
        <v>8</v>
      </c>
      <c r="D1302" s="158" t="s">
        <v>134</v>
      </c>
      <c r="E1302" s="165" t="s">
        <v>25</v>
      </c>
      <c r="F1302" s="165">
        <v>100</v>
      </c>
      <c r="G1302" s="165">
        <v>100</v>
      </c>
      <c r="H1302" s="168">
        <f>G1302/F1302*100</f>
        <v>100</v>
      </c>
      <c r="I1302" s="165"/>
      <c r="J1302" s="165"/>
      <c r="K1302" s="189"/>
      <c r="L1302" s="165"/>
      <c r="M1302" s="171"/>
      <c r="N1302" s="171"/>
      <c r="O1302" s="168"/>
      <c r="P1302" s="188"/>
      <c r="Q1302" s="167"/>
      <c r="R1302" s="352"/>
      <c r="S1302" s="453"/>
    </row>
    <row r="1303" spans="1:20" ht="47.25" customHeight="1" x14ac:dyDescent="0.35">
      <c r="A1303" s="473"/>
      <c r="B1303" s="459"/>
      <c r="C1303" s="462" t="s">
        <v>9</v>
      </c>
      <c r="D1303" s="158" t="s">
        <v>135</v>
      </c>
      <c r="E1303" s="165" t="s">
        <v>25</v>
      </c>
      <c r="F1303" s="165">
        <v>100</v>
      </c>
      <c r="G1303" s="165">
        <v>100</v>
      </c>
      <c r="H1303" s="168">
        <f>G1303/F1303*100</f>
        <v>100</v>
      </c>
      <c r="I1303" s="165"/>
      <c r="J1303" s="172"/>
      <c r="K1303" s="169"/>
      <c r="L1303" s="165"/>
      <c r="M1303" s="173"/>
      <c r="N1303" s="173"/>
      <c r="O1303" s="168"/>
      <c r="P1303" s="188"/>
      <c r="Q1303" s="167"/>
      <c r="R1303" s="352"/>
      <c r="S1303" s="453"/>
    </row>
    <row r="1304" spans="1:20" ht="82.5" customHeight="1" x14ac:dyDescent="0.35">
      <c r="A1304" s="473"/>
      <c r="B1304" s="459"/>
      <c r="C1304" s="462" t="s">
        <v>10</v>
      </c>
      <c r="D1304" s="158" t="s">
        <v>89</v>
      </c>
      <c r="E1304" s="165" t="s">
        <v>25</v>
      </c>
      <c r="F1304" s="165">
        <v>90</v>
      </c>
      <c r="G1304" s="165">
        <v>100</v>
      </c>
      <c r="H1304" s="168">
        <v>100</v>
      </c>
      <c r="I1304" s="165"/>
      <c r="J1304" s="172"/>
      <c r="K1304" s="169"/>
      <c r="L1304" s="165"/>
      <c r="M1304" s="173"/>
      <c r="N1304" s="173"/>
      <c r="O1304" s="168"/>
      <c r="P1304" s="188"/>
      <c r="Q1304" s="167"/>
      <c r="R1304" s="352"/>
      <c r="S1304" s="453"/>
    </row>
    <row r="1305" spans="1:20" ht="135.75" customHeight="1" x14ac:dyDescent="0.35">
      <c r="A1305" s="473"/>
      <c r="B1305" s="459"/>
      <c r="C1305" s="462" t="s">
        <v>35</v>
      </c>
      <c r="D1305" s="158" t="s">
        <v>136</v>
      </c>
      <c r="E1305" s="165" t="s">
        <v>25</v>
      </c>
      <c r="F1305" s="165">
        <v>100</v>
      </c>
      <c r="G1305" s="165">
        <v>100</v>
      </c>
      <c r="H1305" s="168">
        <f>G1305/F1305*100</f>
        <v>100</v>
      </c>
      <c r="I1305" s="165"/>
      <c r="J1305" s="172"/>
      <c r="K1305" s="169"/>
      <c r="L1305" s="165"/>
      <c r="M1305" s="173"/>
      <c r="N1305" s="173"/>
      <c r="O1305" s="168"/>
      <c r="P1305" s="188"/>
      <c r="Q1305" s="167"/>
      <c r="R1305" s="352"/>
      <c r="S1305" s="453"/>
    </row>
    <row r="1306" spans="1:20" s="184" customFormat="1" ht="40.5" customHeight="1" x14ac:dyDescent="0.35">
      <c r="A1306" s="473"/>
      <c r="B1306" s="459"/>
      <c r="C1306" s="464"/>
      <c r="D1306" s="178" t="s">
        <v>6</v>
      </c>
      <c r="E1306" s="177"/>
      <c r="F1306" s="179"/>
      <c r="G1306" s="179"/>
      <c r="H1306" s="180"/>
      <c r="I1306" s="180">
        <f>(H1301+H1302+H1303+H1304+H1305)/5</f>
        <v>100</v>
      </c>
      <c r="J1306" s="181"/>
      <c r="K1306" s="178" t="s">
        <v>6</v>
      </c>
      <c r="L1306" s="179"/>
      <c r="M1306" s="182"/>
      <c r="N1306" s="182"/>
      <c r="O1306" s="180"/>
      <c r="P1306" s="180">
        <f>O1301</f>
        <v>100.41152263374487</v>
      </c>
      <c r="Q1306" s="180">
        <f>(I1306+P1306)/2</f>
        <v>100.20576131687244</v>
      </c>
      <c r="R1306" s="345" t="s">
        <v>31</v>
      </c>
      <c r="S1306" s="453"/>
      <c r="T1306" s="156"/>
    </row>
    <row r="1307" spans="1:20" ht="59.25" customHeight="1" x14ac:dyDescent="0.35">
      <c r="A1307" s="473"/>
      <c r="B1307" s="459"/>
      <c r="C1307" s="460" t="s">
        <v>13</v>
      </c>
      <c r="D1307" s="160" t="s">
        <v>137</v>
      </c>
      <c r="E1307" s="165"/>
      <c r="F1307" s="165"/>
      <c r="G1307" s="165"/>
      <c r="H1307" s="163"/>
      <c r="I1307" s="163"/>
      <c r="J1307" s="266" t="s">
        <v>13</v>
      </c>
      <c r="K1307" s="160" t="s">
        <v>137</v>
      </c>
      <c r="L1307" s="165"/>
      <c r="M1307" s="173"/>
      <c r="N1307" s="173"/>
      <c r="O1307" s="163"/>
      <c r="P1307" s="188"/>
      <c r="Q1307" s="167"/>
      <c r="R1307" s="351"/>
      <c r="S1307" s="453"/>
    </row>
    <row r="1308" spans="1:20" ht="79.5" customHeight="1" x14ac:dyDescent="0.35">
      <c r="A1308" s="473"/>
      <c r="B1308" s="459"/>
      <c r="C1308" s="462" t="s">
        <v>14</v>
      </c>
      <c r="D1308" s="158" t="s">
        <v>138</v>
      </c>
      <c r="E1308" s="165" t="s">
        <v>25</v>
      </c>
      <c r="F1308" s="165">
        <v>100</v>
      </c>
      <c r="G1308" s="165">
        <v>100</v>
      </c>
      <c r="H1308" s="168">
        <f>G1308/F1308*100</f>
        <v>100</v>
      </c>
      <c r="I1308" s="165"/>
      <c r="J1308" s="172" t="s">
        <v>14</v>
      </c>
      <c r="K1308" s="169" t="s">
        <v>90</v>
      </c>
      <c r="L1308" s="165" t="s">
        <v>38</v>
      </c>
      <c r="M1308" s="165">
        <v>243</v>
      </c>
      <c r="N1308" s="165">
        <v>243</v>
      </c>
      <c r="O1308" s="168">
        <f>N1308/M1308*100</f>
        <v>100</v>
      </c>
      <c r="P1308" s="162"/>
      <c r="Q1308" s="167"/>
      <c r="R1308" s="352"/>
      <c r="S1308" s="453"/>
    </row>
    <row r="1309" spans="1:20" x14ac:dyDescent="0.35">
      <c r="A1309" s="473"/>
      <c r="B1309" s="459"/>
      <c r="C1309" s="462" t="s">
        <v>15</v>
      </c>
      <c r="D1309" s="158" t="s">
        <v>139</v>
      </c>
      <c r="E1309" s="165" t="s">
        <v>25</v>
      </c>
      <c r="F1309" s="165">
        <v>100</v>
      </c>
      <c r="G1309" s="165">
        <v>100</v>
      </c>
      <c r="H1309" s="168">
        <f>G1309/F1309*100</f>
        <v>100</v>
      </c>
      <c r="I1309" s="165"/>
      <c r="J1309" s="172"/>
      <c r="K1309" s="169"/>
      <c r="L1309" s="165"/>
      <c r="M1309" s="173"/>
      <c r="N1309" s="173"/>
      <c r="O1309" s="168"/>
      <c r="P1309" s="188"/>
      <c r="Q1309" s="167"/>
      <c r="R1309" s="352"/>
      <c r="S1309" s="453"/>
    </row>
    <row r="1310" spans="1:20" ht="48.75" customHeight="1" x14ac:dyDescent="0.35">
      <c r="A1310" s="473"/>
      <c r="B1310" s="459"/>
      <c r="C1310" s="462" t="s">
        <v>39</v>
      </c>
      <c r="D1310" s="158" t="s">
        <v>135</v>
      </c>
      <c r="E1310" s="165" t="s">
        <v>25</v>
      </c>
      <c r="F1310" s="165">
        <v>100</v>
      </c>
      <c r="G1310" s="165">
        <v>100</v>
      </c>
      <c r="H1310" s="168">
        <f>G1310/F1310*100</f>
        <v>100</v>
      </c>
      <c r="I1310" s="165"/>
      <c r="J1310" s="172"/>
      <c r="K1310" s="169"/>
      <c r="L1310" s="165"/>
      <c r="M1310" s="173"/>
      <c r="N1310" s="173"/>
      <c r="O1310" s="168"/>
      <c r="P1310" s="188"/>
      <c r="Q1310" s="167"/>
      <c r="R1310" s="352"/>
      <c r="S1310" s="453"/>
    </row>
    <row r="1311" spans="1:20" ht="73.5" customHeight="1" x14ac:dyDescent="0.35">
      <c r="A1311" s="473"/>
      <c r="B1311" s="459"/>
      <c r="C1311" s="462" t="s">
        <v>45</v>
      </c>
      <c r="D1311" s="158" t="s">
        <v>89</v>
      </c>
      <c r="E1311" s="165" t="s">
        <v>25</v>
      </c>
      <c r="F1311" s="165">
        <v>90</v>
      </c>
      <c r="G1311" s="165">
        <v>100</v>
      </c>
      <c r="H1311" s="168">
        <v>100</v>
      </c>
      <c r="I1311" s="165"/>
      <c r="J1311" s="172"/>
      <c r="K1311" s="169"/>
      <c r="L1311" s="165"/>
      <c r="M1311" s="173"/>
      <c r="N1311" s="173"/>
      <c r="O1311" s="168"/>
      <c r="P1311" s="188"/>
      <c r="Q1311" s="167"/>
      <c r="R1311" s="352"/>
      <c r="S1311" s="453"/>
    </row>
    <row r="1312" spans="1:20" ht="130.5" customHeight="1" x14ac:dyDescent="0.35">
      <c r="A1312" s="473"/>
      <c r="B1312" s="459"/>
      <c r="C1312" s="462" t="s">
        <v>66</v>
      </c>
      <c r="D1312" s="158" t="s">
        <v>136</v>
      </c>
      <c r="E1312" s="165" t="s">
        <v>25</v>
      </c>
      <c r="F1312" s="165">
        <v>100</v>
      </c>
      <c r="G1312" s="165">
        <v>100</v>
      </c>
      <c r="H1312" s="168">
        <f>G1312/F1312*100</f>
        <v>100</v>
      </c>
      <c r="I1312" s="165"/>
      <c r="J1312" s="172"/>
      <c r="K1312" s="169"/>
      <c r="L1312" s="165"/>
      <c r="M1312" s="173"/>
      <c r="N1312" s="173"/>
      <c r="O1312" s="168"/>
      <c r="P1312" s="188"/>
      <c r="Q1312" s="167"/>
      <c r="R1312" s="352"/>
      <c r="S1312" s="453"/>
    </row>
    <row r="1313" spans="1:20" s="184" customFormat="1" ht="40.5" customHeight="1" x14ac:dyDescent="0.35">
      <c r="A1313" s="473"/>
      <c r="B1313" s="459"/>
      <c r="C1313" s="464"/>
      <c r="D1313" s="178" t="s">
        <v>6</v>
      </c>
      <c r="E1313" s="177"/>
      <c r="F1313" s="179"/>
      <c r="G1313" s="179"/>
      <c r="H1313" s="180"/>
      <c r="I1313" s="180">
        <f>(H1308+H1309+H1310+H1311+H1312)/5</f>
        <v>100</v>
      </c>
      <c r="J1313" s="181"/>
      <c r="K1313" s="178" t="s">
        <v>6</v>
      </c>
      <c r="L1313" s="179"/>
      <c r="M1313" s="182"/>
      <c r="N1313" s="182"/>
      <c r="O1313" s="180"/>
      <c r="P1313" s="180">
        <f>O1308</f>
        <v>100</v>
      </c>
      <c r="Q1313" s="180">
        <f>(I1313+P1313)/2</f>
        <v>100</v>
      </c>
      <c r="R1313" s="345" t="s">
        <v>31</v>
      </c>
      <c r="S1313" s="453"/>
      <c r="T1313" s="156"/>
    </row>
    <row r="1314" spans="1:20" ht="57.75" customHeight="1" x14ac:dyDescent="0.35">
      <c r="A1314" s="473"/>
      <c r="B1314" s="459"/>
      <c r="C1314" s="460" t="s">
        <v>28</v>
      </c>
      <c r="D1314" s="160" t="s">
        <v>140</v>
      </c>
      <c r="E1314" s="165"/>
      <c r="F1314" s="165"/>
      <c r="G1314" s="165"/>
      <c r="H1314" s="163"/>
      <c r="I1314" s="163"/>
      <c r="J1314" s="266" t="s">
        <v>28</v>
      </c>
      <c r="K1314" s="160" t="str">
        <f>D1314</f>
        <v>Реализация основных общеобразовательных программ среднего общего образования</v>
      </c>
      <c r="L1314" s="165"/>
      <c r="M1314" s="173"/>
      <c r="N1314" s="173"/>
      <c r="O1314" s="163"/>
      <c r="P1314" s="188"/>
      <c r="Q1314" s="167"/>
      <c r="R1314" s="353"/>
      <c r="S1314" s="453"/>
    </row>
    <row r="1315" spans="1:20" ht="74.25" customHeight="1" x14ac:dyDescent="0.35">
      <c r="A1315" s="473"/>
      <c r="B1315" s="459"/>
      <c r="C1315" s="462" t="s">
        <v>29</v>
      </c>
      <c r="D1315" s="158" t="s">
        <v>141</v>
      </c>
      <c r="E1315" s="165" t="s">
        <v>25</v>
      </c>
      <c r="F1315" s="165">
        <v>100</v>
      </c>
      <c r="G1315" s="165">
        <v>100</v>
      </c>
      <c r="H1315" s="168">
        <f>G1315/F1315*100</f>
        <v>100</v>
      </c>
      <c r="I1315" s="165"/>
      <c r="J1315" s="172" t="s">
        <v>29</v>
      </c>
      <c r="K1315" s="169" t="s">
        <v>90</v>
      </c>
      <c r="L1315" s="165" t="s">
        <v>38</v>
      </c>
      <c r="M1315" s="165">
        <v>44</v>
      </c>
      <c r="N1315" s="165">
        <v>44</v>
      </c>
      <c r="O1315" s="168">
        <f>N1315/M1315*100</f>
        <v>100</v>
      </c>
      <c r="P1315" s="162"/>
      <c r="Q1315" s="167"/>
      <c r="R1315" s="352"/>
      <c r="S1315" s="453"/>
    </row>
    <row r="1316" spans="1:20" x14ac:dyDescent="0.35">
      <c r="A1316" s="473"/>
      <c r="B1316" s="459"/>
      <c r="C1316" s="462" t="s">
        <v>30</v>
      </c>
      <c r="D1316" s="158" t="s">
        <v>142</v>
      </c>
      <c r="E1316" s="165" t="s">
        <v>25</v>
      </c>
      <c r="F1316" s="165">
        <v>100</v>
      </c>
      <c r="G1316" s="165">
        <v>100</v>
      </c>
      <c r="H1316" s="168">
        <f>G1316/F1316*100</f>
        <v>100</v>
      </c>
      <c r="I1316" s="165"/>
      <c r="J1316" s="172"/>
      <c r="K1316" s="169"/>
      <c r="L1316" s="165"/>
      <c r="M1316" s="173"/>
      <c r="N1316" s="173"/>
      <c r="O1316" s="168"/>
      <c r="P1316" s="188"/>
      <c r="Q1316" s="167"/>
      <c r="R1316" s="352"/>
      <c r="S1316" s="453"/>
    </row>
    <row r="1317" spans="1:20" ht="57" customHeight="1" x14ac:dyDescent="0.35">
      <c r="A1317" s="473"/>
      <c r="B1317" s="459"/>
      <c r="C1317" s="462" t="s">
        <v>52</v>
      </c>
      <c r="D1317" s="158" t="s">
        <v>135</v>
      </c>
      <c r="E1317" s="165" t="s">
        <v>25</v>
      </c>
      <c r="F1317" s="165">
        <v>100</v>
      </c>
      <c r="G1317" s="165">
        <v>100</v>
      </c>
      <c r="H1317" s="168">
        <f>G1317/F1317*100</f>
        <v>100</v>
      </c>
      <c r="I1317" s="165"/>
      <c r="J1317" s="172"/>
      <c r="K1317" s="169"/>
      <c r="L1317" s="165"/>
      <c r="M1317" s="173"/>
      <c r="N1317" s="173"/>
      <c r="O1317" s="168"/>
      <c r="P1317" s="188"/>
      <c r="Q1317" s="167"/>
      <c r="R1317" s="352"/>
      <c r="S1317" s="453"/>
    </row>
    <row r="1318" spans="1:20" ht="67.5" customHeight="1" x14ac:dyDescent="0.35">
      <c r="A1318" s="473"/>
      <c r="B1318" s="459"/>
      <c r="C1318" s="462" t="s">
        <v>53</v>
      </c>
      <c r="D1318" s="158" t="s">
        <v>89</v>
      </c>
      <c r="E1318" s="165" t="s">
        <v>25</v>
      </c>
      <c r="F1318" s="165">
        <v>90</v>
      </c>
      <c r="G1318" s="165">
        <v>100</v>
      </c>
      <c r="H1318" s="168">
        <v>100</v>
      </c>
      <c r="I1318" s="165"/>
      <c r="J1318" s="172"/>
      <c r="K1318" s="169"/>
      <c r="L1318" s="165"/>
      <c r="M1318" s="173"/>
      <c r="N1318" s="173"/>
      <c r="O1318" s="168"/>
      <c r="P1318" s="188"/>
      <c r="Q1318" s="167"/>
      <c r="R1318" s="352"/>
      <c r="S1318" s="453"/>
    </row>
    <row r="1319" spans="1:20" ht="125.25" customHeight="1" x14ac:dyDescent="0.35">
      <c r="A1319" s="473"/>
      <c r="B1319" s="459"/>
      <c r="C1319" s="462" t="s">
        <v>143</v>
      </c>
      <c r="D1319" s="158" t="s">
        <v>136</v>
      </c>
      <c r="E1319" s="165" t="s">
        <v>25</v>
      </c>
      <c r="F1319" s="165">
        <v>100</v>
      </c>
      <c r="G1319" s="165">
        <v>100</v>
      </c>
      <c r="H1319" s="168">
        <f>G1319/F1319*100</f>
        <v>100</v>
      </c>
      <c r="I1319" s="165"/>
      <c r="J1319" s="172"/>
      <c r="K1319" s="169"/>
      <c r="L1319" s="165"/>
      <c r="M1319" s="173"/>
      <c r="N1319" s="173"/>
      <c r="O1319" s="168"/>
      <c r="P1319" s="188"/>
      <c r="Q1319" s="167"/>
      <c r="R1319" s="352"/>
      <c r="S1319" s="453"/>
    </row>
    <row r="1320" spans="1:20" s="184" customFormat="1" ht="40.5" customHeight="1" x14ac:dyDescent="0.35">
      <c r="A1320" s="473"/>
      <c r="B1320" s="459"/>
      <c r="C1320" s="464"/>
      <c r="D1320" s="178" t="s">
        <v>6</v>
      </c>
      <c r="E1320" s="177"/>
      <c r="F1320" s="179"/>
      <c r="G1320" s="179"/>
      <c r="H1320" s="180"/>
      <c r="I1320" s="180">
        <f>(H1315+H1316+H1317+H1318+H1319)/5</f>
        <v>100</v>
      </c>
      <c r="J1320" s="181"/>
      <c r="K1320" s="178" t="s">
        <v>6</v>
      </c>
      <c r="L1320" s="179"/>
      <c r="M1320" s="182"/>
      <c r="N1320" s="182"/>
      <c r="O1320" s="180"/>
      <c r="P1320" s="180">
        <f>O1315</f>
        <v>100</v>
      </c>
      <c r="Q1320" s="180">
        <f>(I1320+P1320)/2</f>
        <v>100</v>
      </c>
      <c r="R1320" s="345" t="s">
        <v>31</v>
      </c>
      <c r="S1320" s="453"/>
      <c r="T1320" s="156"/>
    </row>
    <row r="1321" spans="1:20" x14ac:dyDescent="0.35">
      <c r="A1321" s="473"/>
      <c r="B1321" s="459"/>
      <c r="C1321" s="460" t="s">
        <v>42</v>
      </c>
      <c r="D1321" s="160" t="s">
        <v>91</v>
      </c>
      <c r="E1321" s="165"/>
      <c r="F1321" s="165"/>
      <c r="G1321" s="165"/>
      <c r="H1321" s="163"/>
      <c r="I1321" s="163"/>
      <c r="J1321" s="266" t="s">
        <v>42</v>
      </c>
      <c r="K1321" s="160" t="s">
        <v>91</v>
      </c>
      <c r="L1321" s="165"/>
      <c r="M1321" s="173"/>
      <c r="N1321" s="173"/>
      <c r="O1321" s="163"/>
      <c r="P1321" s="188"/>
      <c r="Q1321" s="167"/>
      <c r="R1321" s="353"/>
      <c r="S1321" s="453"/>
    </row>
    <row r="1322" spans="1:20" ht="47.25" customHeight="1" x14ac:dyDescent="0.35">
      <c r="A1322" s="473"/>
      <c r="B1322" s="459"/>
      <c r="C1322" s="462" t="s">
        <v>43</v>
      </c>
      <c r="D1322" s="158" t="s">
        <v>144</v>
      </c>
      <c r="E1322" s="165" t="s">
        <v>25</v>
      </c>
      <c r="F1322" s="165">
        <v>100</v>
      </c>
      <c r="G1322" s="165">
        <v>100</v>
      </c>
      <c r="H1322" s="168">
        <f>G1322/F1322*100</f>
        <v>100</v>
      </c>
      <c r="I1322" s="165"/>
      <c r="J1322" s="172" t="s">
        <v>43</v>
      </c>
      <c r="K1322" s="169" t="s">
        <v>90</v>
      </c>
      <c r="L1322" s="165" t="s">
        <v>38</v>
      </c>
      <c r="M1322" s="165">
        <v>62</v>
      </c>
      <c r="N1322" s="165">
        <v>62</v>
      </c>
      <c r="O1322" s="168">
        <f>N1322/M1322*100</f>
        <v>100</v>
      </c>
      <c r="P1322" s="188"/>
      <c r="Q1322" s="167"/>
      <c r="R1322" s="352"/>
      <c r="S1322" s="453"/>
    </row>
    <row r="1323" spans="1:20" ht="78.75" customHeight="1" x14ac:dyDescent="0.35">
      <c r="A1323" s="473"/>
      <c r="B1323" s="459"/>
      <c r="C1323" s="462" t="s">
        <v>145</v>
      </c>
      <c r="D1323" s="158" t="s">
        <v>146</v>
      </c>
      <c r="E1323" s="165" t="s">
        <v>25</v>
      </c>
      <c r="F1323" s="165">
        <v>90</v>
      </c>
      <c r="G1323" s="165">
        <v>90</v>
      </c>
      <c r="H1323" s="168">
        <f>G1323/F1323*100</f>
        <v>100</v>
      </c>
      <c r="I1323" s="165"/>
      <c r="J1323" s="172"/>
      <c r="K1323" s="169"/>
      <c r="L1323" s="165"/>
      <c r="M1323" s="173"/>
      <c r="N1323" s="173"/>
      <c r="O1323" s="168"/>
      <c r="P1323" s="188"/>
      <c r="Q1323" s="167"/>
      <c r="R1323" s="352"/>
      <c r="S1323" s="453"/>
    </row>
    <row r="1324" spans="1:20" s="184" customFormat="1" ht="40.5" customHeight="1" x14ac:dyDescent="0.35">
      <c r="A1324" s="473"/>
      <c r="B1324" s="459"/>
      <c r="C1324" s="464"/>
      <c r="D1324" s="178" t="s">
        <v>6</v>
      </c>
      <c r="E1324" s="177"/>
      <c r="F1324" s="179"/>
      <c r="G1324" s="179"/>
      <c r="H1324" s="180"/>
      <c r="I1324" s="180">
        <f>(H1322+H1323)/2</f>
        <v>100</v>
      </c>
      <c r="J1324" s="181"/>
      <c r="K1324" s="178" t="s">
        <v>6</v>
      </c>
      <c r="L1324" s="179"/>
      <c r="M1324" s="182"/>
      <c r="N1324" s="182"/>
      <c r="O1324" s="180"/>
      <c r="P1324" s="180">
        <f>O1322</f>
        <v>100</v>
      </c>
      <c r="Q1324" s="180">
        <f>(I1324+P1324)/2</f>
        <v>100</v>
      </c>
      <c r="R1324" s="345" t="s">
        <v>31</v>
      </c>
      <c r="S1324" s="453"/>
      <c r="T1324" s="156"/>
    </row>
    <row r="1325" spans="1:20" ht="60.75" customHeight="1" x14ac:dyDescent="0.35">
      <c r="A1325" s="473"/>
      <c r="B1325" s="459"/>
      <c r="C1325" s="460" t="s">
        <v>172</v>
      </c>
      <c r="D1325" s="160" t="s">
        <v>228</v>
      </c>
      <c r="E1325" s="165"/>
      <c r="F1325" s="165"/>
      <c r="G1325" s="165"/>
      <c r="H1325" s="163"/>
      <c r="I1325" s="163"/>
      <c r="J1325" s="266" t="s">
        <v>172</v>
      </c>
      <c r="K1325" s="160" t="str">
        <f>D1325</f>
        <v>Реализация дополнительных общеразвивающих программ</v>
      </c>
      <c r="L1325" s="165"/>
      <c r="M1325" s="173"/>
      <c r="N1325" s="173"/>
      <c r="O1325" s="163"/>
      <c r="P1325" s="188"/>
      <c r="Q1325" s="167"/>
      <c r="R1325" s="190"/>
      <c r="S1325" s="453"/>
    </row>
    <row r="1326" spans="1:20" ht="80.25" customHeight="1" x14ac:dyDescent="0.35">
      <c r="A1326" s="473"/>
      <c r="B1326" s="459"/>
      <c r="C1326" s="462" t="s">
        <v>173</v>
      </c>
      <c r="D1326" s="158" t="s">
        <v>146</v>
      </c>
      <c r="E1326" s="165" t="s">
        <v>25</v>
      </c>
      <c r="F1326" s="165">
        <v>90</v>
      </c>
      <c r="G1326" s="165">
        <v>90</v>
      </c>
      <c r="H1326" s="168">
        <f>G1326/F1326*100</f>
        <v>100</v>
      </c>
      <c r="I1326" s="165"/>
      <c r="J1326" s="172" t="str">
        <f>C1326</f>
        <v>5.1.</v>
      </c>
      <c r="K1326" s="169" t="s">
        <v>219</v>
      </c>
      <c r="L1326" s="165" t="s">
        <v>399</v>
      </c>
      <c r="M1326" s="165">
        <v>47651</v>
      </c>
      <c r="N1326" s="165">
        <v>46499</v>
      </c>
      <c r="O1326" s="168">
        <f>N1326/M1326*100</f>
        <v>97.582422194707348</v>
      </c>
      <c r="P1326" s="188"/>
      <c r="Q1326" s="167"/>
      <c r="R1326" s="352"/>
      <c r="S1326" s="453"/>
    </row>
    <row r="1327" spans="1:20" s="184" customFormat="1" ht="39" customHeight="1" x14ac:dyDescent="0.35">
      <c r="A1327" s="473"/>
      <c r="B1327" s="459"/>
      <c r="C1327" s="464"/>
      <c r="D1327" s="178" t="s">
        <v>6</v>
      </c>
      <c r="E1327" s="177"/>
      <c r="F1327" s="179"/>
      <c r="G1327" s="179"/>
      <c r="H1327" s="180"/>
      <c r="I1327" s="180">
        <f>H1326</f>
        <v>100</v>
      </c>
      <c r="J1327" s="181"/>
      <c r="K1327" s="178" t="s">
        <v>6</v>
      </c>
      <c r="L1327" s="179"/>
      <c r="M1327" s="182"/>
      <c r="N1327" s="182"/>
      <c r="O1327" s="180"/>
      <c r="P1327" s="180">
        <f>O1326</f>
        <v>97.582422194707348</v>
      </c>
      <c r="Q1327" s="180">
        <f>(I1327+P1327)/2</f>
        <v>98.791211097353681</v>
      </c>
      <c r="R1327" s="364" t="s">
        <v>459</v>
      </c>
      <c r="S1327" s="453"/>
      <c r="T1327" s="156"/>
    </row>
    <row r="1328" spans="1:20" ht="63.75" customHeight="1" x14ac:dyDescent="0.35">
      <c r="A1328" s="473">
        <v>71</v>
      </c>
      <c r="B1328" s="459" t="s">
        <v>191</v>
      </c>
      <c r="C1328" s="460" t="s">
        <v>12</v>
      </c>
      <c r="D1328" s="160" t="s">
        <v>132</v>
      </c>
      <c r="E1328" s="164"/>
      <c r="F1328" s="164"/>
      <c r="G1328" s="164"/>
      <c r="H1328" s="163"/>
      <c r="I1328" s="163"/>
      <c r="J1328" s="164" t="s">
        <v>12</v>
      </c>
      <c r="K1328" s="160" t="s">
        <v>132</v>
      </c>
      <c r="L1328" s="165"/>
      <c r="M1328" s="165"/>
      <c r="N1328" s="165"/>
      <c r="O1328" s="163"/>
      <c r="P1328" s="188"/>
      <c r="Q1328" s="167"/>
      <c r="R1328" s="353"/>
      <c r="S1328" s="453" t="s">
        <v>459</v>
      </c>
    </row>
    <row r="1329" spans="1:20" ht="80.25" customHeight="1" x14ac:dyDescent="0.35">
      <c r="A1329" s="473"/>
      <c r="B1329" s="459"/>
      <c r="C1329" s="462" t="s">
        <v>7</v>
      </c>
      <c r="D1329" s="158" t="s">
        <v>133</v>
      </c>
      <c r="E1329" s="165" t="s">
        <v>25</v>
      </c>
      <c r="F1329" s="165">
        <v>100</v>
      </c>
      <c r="G1329" s="165">
        <v>100</v>
      </c>
      <c r="H1329" s="168">
        <f>G1329/F1329*100</f>
        <v>100</v>
      </c>
      <c r="I1329" s="165"/>
      <c r="J1329" s="165" t="s">
        <v>7</v>
      </c>
      <c r="K1329" s="169" t="s">
        <v>90</v>
      </c>
      <c r="L1329" s="165" t="s">
        <v>38</v>
      </c>
      <c r="M1329" s="165">
        <v>326</v>
      </c>
      <c r="N1329" s="165">
        <v>325</v>
      </c>
      <c r="O1329" s="168">
        <f>N1329/M1329*100</f>
        <v>99.693251533742327</v>
      </c>
      <c r="P1329" s="188"/>
      <c r="Q1329" s="167"/>
      <c r="R1329" s="352"/>
      <c r="S1329" s="453"/>
    </row>
    <row r="1330" spans="1:20" x14ac:dyDescent="0.35">
      <c r="A1330" s="473"/>
      <c r="B1330" s="459"/>
      <c r="C1330" s="462" t="s">
        <v>8</v>
      </c>
      <c r="D1330" s="158" t="s">
        <v>134</v>
      </c>
      <c r="E1330" s="165" t="s">
        <v>25</v>
      </c>
      <c r="F1330" s="165">
        <v>100</v>
      </c>
      <c r="G1330" s="165">
        <v>100</v>
      </c>
      <c r="H1330" s="168">
        <f>G1330/F1330*100</f>
        <v>100</v>
      </c>
      <c r="I1330" s="165"/>
      <c r="J1330" s="165"/>
      <c r="K1330" s="189"/>
      <c r="L1330" s="165"/>
      <c r="M1330" s="171"/>
      <c r="N1330" s="171"/>
      <c r="O1330" s="168"/>
      <c r="P1330" s="188"/>
      <c r="Q1330" s="167"/>
      <c r="R1330" s="352"/>
      <c r="S1330" s="453"/>
    </row>
    <row r="1331" spans="1:20" ht="48.75" customHeight="1" x14ac:dyDescent="0.35">
      <c r="A1331" s="473"/>
      <c r="B1331" s="459"/>
      <c r="C1331" s="462" t="s">
        <v>9</v>
      </c>
      <c r="D1331" s="158" t="s">
        <v>135</v>
      </c>
      <c r="E1331" s="165" t="s">
        <v>25</v>
      </c>
      <c r="F1331" s="165">
        <v>100</v>
      </c>
      <c r="G1331" s="165">
        <v>100</v>
      </c>
      <c r="H1331" s="168">
        <f>G1331/F1331*100</f>
        <v>100</v>
      </c>
      <c r="I1331" s="165"/>
      <c r="J1331" s="172"/>
      <c r="K1331" s="169"/>
      <c r="L1331" s="165"/>
      <c r="M1331" s="173"/>
      <c r="N1331" s="173"/>
      <c r="O1331" s="168"/>
      <c r="P1331" s="188"/>
      <c r="Q1331" s="167"/>
      <c r="R1331" s="352"/>
      <c r="S1331" s="453"/>
    </row>
    <row r="1332" spans="1:20" ht="78.75" customHeight="1" x14ac:dyDescent="0.35">
      <c r="A1332" s="473"/>
      <c r="B1332" s="459"/>
      <c r="C1332" s="462" t="s">
        <v>10</v>
      </c>
      <c r="D1332" s="158" t="s">
        <v>89</v>
      </c>
      <c r="E1332" s="165" t="s">
        <v>25</v>
      </c>
      <c r="F1332" s="165">
        <v>90</v>
      </c>
      <c r="G1332" s="165">
        <v>100</v>
      </c>
      <c r="H1332" s="168">
        <v>100</v>
      </c>
      <c r="I1332" s="165"/>
      <c r="J1332" s="172"/>
      <c r="K1332" s="169"/>
      <c r="L1332" s="165"/>
      <c r="M1332" s="173"/>
      <c r="N1332" s="173"/>
      <c r="O1332" s="168"/>
      <c r="P1332" s="188"/>
      <c r="Q1332" s="167"/>
      <c r="R1332" s="352"/>
      <c r="S1332" s="453"/>
    </row>
    <row r="1333" spans="1:20" ht="126" customHeight="1" x14ac:dyDescent="0.35">
      <c r="A1333" s="473"/>
      <c r="B1333" s="459"/>
      <c r="C1333" s="462" t="s">
        <v>35</v>
      </c>
      <c r="D1333" s="158" t="s">
        <v>136</v>
      </c>
      <c r="E1333" s="165" t="s">
        <v>25</v>
      </c>
      <c r="F1333" s="165">
        <v>100</v>
      </c>
      <c r="G1333" s="165">
        <v>100</v>
      </c>
      <c r="H1333" s="168">
        <f>G1333/F1333*100</f>
        <v>100</v>
      </c>
      <c r="I1333" s="165"/>
      <c r="J1333" s="172"/>
      <c r="K1333" s="169"/>
      <c r="L1333" s="165"/>
      <c r="M1333" s="173"/>
      <c r="N1333" s="173"/>
      <c r="O1333" s="168"/>
      <c r="P1333" s="188"/>
      <c r="Q1333" s="167"/>
      <c r="R1333" s="352"/>
      <c r="S1333" s="453"/>
    </row>
    <row r="1334" spans="1:20" s="184" customFormat="1" ht="40.5" customHeight="1" x14ac:dyDescent="0.35">
      <c r="A1334" s="473"/>
      <c r="B1334" s="459"/>
      <c r="C1334" s="464"/>
      <c r="D1334" s="178" t="s">
        <v>6</v>
      </c>
      <c r="E1334" s="177"/>
      <c r="F1334" s="179"/>
      <c r="G1334" s="179"/>
      <c r="H1334" s="180"/>
      <c r="I1334" s="180">
        <f>(H1329+H1330+H1331+H1332+H1333)/5</f>
        <v>100</v>
      </c>
      <c r="J1334" s="181"/>
      <c r="K1334" s="178" t="s">
        <v>6</v>
      </c>
      <c r="L1334" s="179"/>
      <c r="M1334" s="182"/>
      <c r="N1334" s="182"/>
      <c r="O1334" s="180"/>
      <c r="P1334" s="180">
        <f>O1329</f>
        <v>99.693251533742327</v>
      </c>
      <c r="Q1334" s="180">
        <f>(I1334+P1334)/2</f>
        <v>99.846625766871171</v>
      </c>
      <c r="R1334" s="364" t="s">
        <v>459</v>
      </c>
      <c r="S1334" s="453"/>
      <c r="T1334" s="156"/>
    </row>
    <row r="1335" spans="1:20" ht="66" customHeight="1" x14ac:dyDescent="0.35">
      <c r="A1335" s="473"/>
      <c r="B1335" s="459"/>
      <c r="C1335" s="460" t="s">
        <v>13</v>
      </c>
      <c r="D1335" s="160" t="s">
        <v>137</v>
      </c>
      <c r="E1335" s="165"/>
      <c r="F1335" s="165"/>
      <c r="G1335" s="165"/>
      <c r="H1335" s="163"/>
      <c r="I1335" s="163"/>
      <c r="J1335" s="266" t="s">
        <v>13</v>
      </c>
      <c r="K1335" s="160" t="s">
        <v>137</v>
      </c>
      <c r="L1335" s="165"/>
      <c r="M1335" s="173"/>
      <c r="N1335" s="173"/>
      <c r="O1335" s="163"/>
      <c r="P1335" s="188"/>
      <c r="Q1335" s="167"/>
      <c r="R1335" s="353"/>
      <c r="S1335" s="453"/>
    </row>
    <row r="1336" spans="1:20" ht="66" customHeight="1" x14ac:dyDescent="0.35">
      <c r="A1336" s="473"/>
      <c r="B1336" s="459"/>
      <c r="C1336" s="462" t="s">
        <v>14</v>
      </c>
      <c r="D1336" s="158" t="s">
        <v>138</v>
      </c>
      <c r="E1336" s="165" t="s">
        <v>25</v>
      </c>
      <c r="F1336" s="165">
        <v>100</v>
      </c>
      <c r="G1336" s="165">
        <v>100</v>
      </c>
      <c r="H1336" s="168">
        <f>G1336/F1336*100</f>
        <v>100</v>
      </c>
      <c r="I1336" s="165"/>
      <c r="J1336" s="172" t="s">
        <v>14</v>
      </c>
      <c r="K1336" s="169" t="s">
        <v>90</v>
      </c>
      <c r="L1336" s="165" t="s">
        <v>38</v>
      </c>
      <c r="M1336" s="165">
        <v>338</v>
      </c>
      <c r="N1336" s="165">
        <v>336</v>
      </c>
      <c r="O1336" s="168">
        <f>N1336/M1336*100</f>
        <v>99.408284023668642</v>
      </c>
      <c r="P1336" s="162"/>
      <c r="Q1336" s="167"/>
      <c r="R1336" s="352"/>
      <c r="S1336" s="453"/>
    </row>
    <row r="1337" spans="1:20" x14ac:dyDescent="0.35">
      <c r="A1337" s="473"/>
      <c r="B1337" s="459"/>
      <c r="C1337" s="462" t="s">
        <v>15</v>
      </c>
      <c r="D1337" s="158" t="s">
        <v>139</v>
      </c>
      <c r="E1337" s="165" t="s">
        <v>25</v>
      </c>
      <c r="F1337" s="165">
        <v>100</v>
      </c>
      <c r="G1337" s="165">
        <v>100</v>
      </c>
      <c r="H1337" s="168">
        <f>G1337/F1337*100</f>
        <v>100</v>
      </c>
      <c r="I1337" s="165"/>
      <c r="J1337" s="172"/>
      <c r="K1337" s="169"/>
      <c r="L1337" s="165"/>
      <c r="M1337" s="173"/>
      <c r="N1337" s="173"/>
      <c r="O1337" s="168"/>
      <c r="P1337" s="188"/>
      <c r="Q1337" s="167"/>
      <c r="R1337" s="352"/>
      <c r="S1337" s="453"/>
    </row>
    <row r="1338" spans="1:20" ht="50.25" customHeight="1" x14ac:dyDescent="0.35">
      <c r="A1338" s="473"/>
      <c r="B1338" s="459"/>
      <c r="C1338" s="462" t="s">
        <v>39</v>
      </c>
      <c r="D1338" s="158" t="s">
        <v>135</v>
      </c>
      <c r="E1338" s="165" t="s">
        <v>25</v>
      </c>
      <c r="F1338" s="165">
        <v>100</v>
      </c>
      <c r="G1338" s="165">
        <v>100</v>
      </c>
      <c r="H1338" s="168">
        <f>G1338/F1338*100</f>
        <v>100</v>
      </c>
      <c r="I1338" s="165"/>
      <c r="J1338" s="172"/>
      <c r="K1338" s="169"/>
      <c r="L1338" s="165"/>
      <c r="M1338" s="173"/>
      <c r="N1338" s="173"/>
      <c r="O1338" s="168"/>
      <c r="P1338" s="188"/>
      <c r="Q1338" s="167"/>
      <c r="R1338" s="352"/>
      <c r="S1338" s="453"/>
    </row>
    <row r="1339" spans="1:20" ht="57.75" customHeight="1" x14ac:dyDescent="0.35">
      <c r="A1339" s="473"/>
      <c r="B1339" s="459"/>
      <c r="C1339" s="462" t="s">
        <v>45</v>
      </c>
      <c r="D1339" s="158" t="s">
        <v>493</v>
      </c>
      <c r="E1339" s="165" t="s">
        <v>25</v>
      </c>
      <c r="F1339" s="165">
        <v>90</v>
      </c>
      <c r="G1339" s="165">
        <v>100</v>
      </c>
      <c r="H1339" s="168">
        <v>100</v>
      </c>
      <c r="I1339" s="165"/>
      <c r="J1339" s="172"/>
      <c r="K1339" s="169"/>
      <c r="L1339" s="165"/>
      <c r="M1339" s="173"/>
      <c r="N1339" s="173"/>
      <c r="O1339" s="168"/>
      <c r="P1339" s="188"/>
      <c r="Q1339" s="167"/>
      <c r="R1339" s="352"/>
      <c r="S1339" s="453"/>
    </row>
    <row r="1340" spans="1:20" ht="123.75" customHeight="1" x14ac:dyDescent="0.35">
      <c r="A1340" s="473"/>
      <c r="B1340" s="459"/>
      <c r="C1340" s="462" t="s">
        <v>66</v>
      </c>
      <c r="D1340" s="158" t="s">
        <v>136</v>
      </c>
      <c r="E1340" s="165" t="s">
        <v>25</v>
      </c>
      <c r="F1340" s="165">
        <v>100</v>
      </c>
      <c r="G1340" s="165">
        <v>100</v>
      </c>
      <c r="H1340" s="168">
        <f>G1340/F1340*100</f>
        <v>100</v>
      </c>
      <c r="I1340" s="165"/>
      <c r="J1340" s="172"/>
      <c r="K1340" s="169"/>
      <c r="L1340" s="165"/>
      <c r="M1340" s="173"/>
      <c r="N1340" s="173"/>
      <c r="O1340" s="168"/>
      <c r="P1340" s="188"/>
      <c r="Q1340" s="167"/>
      <c r="R1340" s="352"/>
      <c r="S1340" s="453"/>
    </row>
    <row r="1341" spans="1:20" s="184" customFormat="1" ht="40.5" customHeight="1" x14ac:dyDescent="0.35">
      <c r="A1341" s="473"/>
      <c r="B1341" s="459"/>
      <c r="C1341" s="464"/>
      <c r="D1341" s="178" t="s">
        <v>6</v>
      </c>
      <c r="E1341" s="177"/>
      <c r="F1341" s="179"/>
      <c r="G1341" s="179"/>
      <c r="H1341" s="180"/>
      <c r="I1341" s="180">
        <f>(H1336+H1337+H1338+H1339+H1340)/5</f>
        <v>100</v>
      </c>
      <c r="J1341" s="181"/>
      <c r="K1341" s="178" t="s">
        <v>6</v>
      </c>
      <c r="L1341" s="179"/>
      <c r="M1341" s="182"/>
      <c r="N1341" s="182"/>
      <c r="O1341" s="180"/>
      <c r="P1341" s="180">
        <f>O1336</f>
        <v>99.408284023668642</v>
      </c>
      <c r="Q1341" s="180">
        <f>(I1341+P1341)/2</f>
        <v>99.704142011834321</v>
      </c>
      <c r="R1341" s="364" t="s">
        <v>459</v>
      </c>
      <c r="S1341" s="453"/>
      <c r="T1341" s="156"/>
    </row>
    <row r="1342" spans="1:20" ht="59.25" customHeight="1" x14ac:dyDescent="0.35">
      <c r="A1342" s="473"/>
      <c r="B1342" s="459"/>
      <c r="C1342" s="460" t="s">
        <v>28</v>
      </c>
      <c r="D1342" s="160" t="s">
        <v>140</v>
      </c>
      <c r="E1342" s="165"/>
      <c r="F1342" s="165"/>
      <c r="G1342" s="165"/>
      <c r="H1342" s="163"/>
      <c r="I1342" s="163"/>
      <c r="J1342" s="266" t="s">
        <v>28</v>
      </c>
      <c r="K1342" s="160" t="str">
        <f>D1342</f>
        <v>Реализация основных общеобразовательных программ среднего общего образования</v>
      </c>
      <c r="L1342" s="165"/>
      <c r="M1342" s="173"/>
      <c r="N1342" s="173"/>
      <c r="O1342" s="163"/>
      <c r="P1342" s="188"/>
      <c r="Q1342" s="167"/>
      <c r="R1342" s="353"/>
      <c r="S1342" s="453"/>
    </row>
    <row r="1343" spans="1:20" ht="84" customHeight="1" x14ac:dyDescent="0.35">
      <c r="A1343" s="473"/>
      <c r="B1343" s="459"/>
      <c r="C1343" s="462" t="s">
        <v>29</v>
      </c>
      <c r="D1343" s="158" t="s">
        <v>141</v>
      </c>
      <c r="E1343" s="165" t="s">
        <v>25</v>
      </c>
      <c r="F1343" s="165">
        <v>100</v>
      </c>
      <c r="G1343" s="165">
        <v>100</v>
      </c>
      <c r="H1343" s="168">
        <f>G1343/F1343*100</f>
        <v>100</v>
      </c>
      <c r="I1343" s="165"/>
      <c r="J1343" s="172" t="s">
        <v>29</v>
      </c>
      <c r="K1343" s="169" t="s">
        <v>90</v>
      </c>
      <c r="L1343" s="165" t="s">
        <v>38</v>
      </c>
      <c r="M1343" s="165">
        <v>46</v>
      </c>
      <c r="N1343" s="165">
        <v>46</v>
      </c>
      <c r="O1343" s="168">
        <f>N1343/M1343*100</f>
        <v>100</v>
      </c>
      <c r="P1343" s="162"/>
      <c r="Q1343" s="167"/>
      <c r="R1343" s="352"/>
      <c r="S1343" s="453"/>
    </row>
    <row r="1344" spans="1:20" x14ac:dyDescent="0.35">
      <c r="A1344" s="473"/>
      <c r="B1344" s="459"/>
      <c r="C1344" s="462" t="s">
        <v>30</v>
      </c>
      <c r="D1344" s="158" t="s">
        <v>142</v>
      </c>
      <c r="E1344" s="165" t="s">
        <v>25</v>
      </c>
      <c r="F1344" s="165">
        <v>100</v>
      </c>
      <c r="G1344" s="165">
        <v>100</v>
      </c>
      <c r="H1344" s="168">
        <f>G1344/F1344*100</f>
        <v>100</v>
      </c>
      <c r="I1344" s="165"/>
      <c r="J1344" s="172"/>
      <c r="K1344" s="169"/>
      <c r="L1344" s="165"/>
      <c r="M1344" s="173"/>
      <c r="N1344" s="173"/>
      <c r="O1344" s="168"/>
      <c r="P1344" s="188"/>
      <c r="Q1344" s="167"/>
      <c r="R1344" s="352"/>
      <c r="S1344" s="453"/>
    </row>
    <row r="1345" spans="1:20" ht="42.75" customHeight="1" x14ac:dyDescent="0.35">
      <c r="A1345" s="473"/>
      <c r="B1345" s="459"/>
      <c r="C1345" s="462" t="s">
        <v>52</v>
      </c>
      <c r="D1345" s="158" t="s">
        <v>135</v>
      </c>
      <c r="E1345" s="165" t="s">
        <v>25</v>
      </c>
      <c r="F1345" s="165">
        <v>100</v>
      </c>
      <c r="G1345" s="165">
        <v>100</v>
      </c>
      <c r="H1345" s="168">
        <f>G1345/F1345*100</f>
        <v>100</v>
      </c>
      <c r="I1345" s="165"/>
      <c r="J1345" s="172"/>
      <c r="K1345" s="169"/>
      <c r="L1345" s="165"/>
      <c r="M1345" s="173"/>
      <c r="N1345" s="173"/>
      <c r="O1345" s="168"/>
      <c r="P1345" s="188"/>
      <c r="Q1345" s="167"/>
      <c r="R1345" s="352"/>
      <c r="S1345" s="453"/>
    </row>
    <row r="1346" spans="1:20" ht="55.5" customHeight="1" x14ac:dyDescent="0.35">
      <c r="A1346" s="473"/>
      <c r="B1346" s="459"/>
      <c r="C1346" s="462" t="s">
        <v>53</v>
      </c>
      <c r="D1346" s="158" t="s">
        <v>493</v>
      </c>
      <c r="E1346" s="165" t="s">
        <v>25</v>
      </c>
      <c r="F1346" s="165">
        <v>90</v>
      </c>
      <c r="G1346" s="165">
        <v>100</v>
      </c>
      <c r="H1346" s="168">
        <v>100</v>
      </c>
      <c r="I1346" s="165"/>
      <c r="J1346" s="172"/>
      <c r="K1346" s="169"/>
      <c r="L1346" s="165"/>
      <c r="M1346" s="173"/>
      <c r="N1346" s="173"/>
      <c r="O1346" s="168"/>
      <c r="P1346" s="188"/>
      <c r="Q1346" s="167"/>
      <c r="R1346" s="352"/>
      <c r="S1346" s="453"/>
    </row>
    <row r="1347" spans="1:20" ht="121.5" customHeight="1" x14ac:dyDescent="0.35">
      <c r="A1347" s="473"/>
      <c r="B1347" s="459"/>
      <c r="C1347" s="462" t="s">
        <v>143</v>
      </c>
      <c r="D1347" s="158" t="s">
        <v>136</v>
      </c>
      <c r="E1347" s="165" t="s">
        <v>25</v>
      </c>
      <c r="F1347" s="165">
        <v>100</v>
      </c>
      <c r="G1347" s="165">
        <v>100</v>
      </c>
      <c r="H1347" s="168">
        <f>G1347/F1347*100</f>
        <v>100</v>
      </c>
      <c r="I1347" s="165"/>
      <c r="J1347" s="172"/>
      <c r="K1347" s="169"/>
      <c r="L1347" s="165"/>
      <c r="M1347" s="173"/>
      <c r="N1347" s="173"/>
      <c r="O1347" s="168"/>
      <c r="P1347" s="188"/>
      <c r="Q1347" s="167"/>
      <c r="R1347" s="352"/>
      <c r="S1347" s="453"/>
    </row>
    <row r="1348" spans="1:20" s="184" customFormat="1" ht="40.5" customHeight="1" x14ac:dyDescent="0.35">
      <c r="A1348" s="473"/>
      <c r="B1348" s="459"/>
      <c r="C1348" s="464"/>
      <c r="D1348" s="178" t="s">
        <v>6</v>
      </c>
      <c r="E1348" s="177"/>
      <c r="F1348" s="179"/>
      <c r="G1348" s="179"/>
      <c r="H1348" s="180"/>
      <c r="I1348" s="180">
        <f>(H1343+H1344+H1345+H1346+H1347)/5</f>
        <v>100</v>
      </c>
      <c r="J1348" s="181"/>
      <c r="K1348" s="178" t="s">
        <v>6</v>
      </c>
      <c r="L1348" s="179"/>
      <c r="M1348" s="182"/>
      <c r="N1348" s="182"/>
      <c r="O1348" s="180"/>
      <c r="P1348" s="180">
        <f>O1343</f>
        <v>100</v>
      </c>
      <c r="Q1348" s="180">
        <f>(I1348+P1348)/2</f>
        <v>100</v>
      </c>
      <c r="R1348" s="345" t="s">
        <v>31</v>
      </c>
      <c r="S1348" s="453"/>
      <c r="T1348" s="156"/>
    </row>
    <row r="1349" spans="1:20" x14ac:dyDescent="0.35">
      <c r="A1349" s="473"/>
      <c r="B1349" s="459"/>
      <c r="C1349" s="460" t="s">
        <v>42</v>
      </c>
      <c r="D1349" s="160" t="s">
        <v>91</v>
      </c>
      <c r="E1349" s="165"/>
      <c r="F1349" s="165"/>
      <c r="G1349" s="165"/>
      <c r="H1349" s="163"/>
      <c r="I1349" s="163"/>
      <c r="J1349" s="266" t="s">
        <v>42</v>
      </c>
      <c r="K1349" s="160" t="s">
        <v>91</v>
      </c>
      <c r="L1349" s="165"/>
      <c r="M1349" s="173"/>
      <c r="N1349" s="173"/>
      <c r="O1349" s="163"/>
      <c r="P1349" s="188"/>
      <c r="Q1349" s="167"/>
      <c r="R1349" s="353"/>
      <c r="S1349" s="453"/>
    </row>
    <row r="1350" spans="1:20" ht="51.75" customHeight="1" x14ac:dyDescent="0.35">
      <c r="A1350" s="473"/>
      <c r="B1350" s="459"/>
      <c r="C1350" s="462" t="s">
        <v>43</v>
      </c>
      <c r="D1350" s="158" t="s">
        <v>144</v>
      </c>
      <c r="E1350" s="165" t="s">
        <v>25</v>
      </c>
      <c r="F1350" s="165">
        <v>100</v>
      </c>
      <c r="G1350" s="165">
        <v>100</v>
      </c>
      <c r="H1350" s="168">
        <f>G1350/F1350*100</f>
        <v>100</v>
      </c>
      <c r="I1350" s="165"/>
      <c r="J1350" s="172" t="s">
        <v>43</v>
      </c>
      <c r="K1350" s="169" t="s">
        <v>90</v>
      </c>
      <c r="L1350" s="165" t="s">
        <v>38</v>
      </c>
      <c r="M1350" s="165">
        <v>100</v>
      </c>
      <c r="N1350" s="165">
        <v>100</v>
      </c>
      <c r="O1350" s="168">
        <f>N1350/M1350*100</f>
        <v>100</v>
      </c>
      <c r="P1350" s="188"/>
      <c r="Q1350" s="167"/>
      <c r="R1350" s="352"/>
      <c r="S1350" s="453"/>
    </row>
    <row r="1351" spans="1:20" ht="84" customHeight="1" x14ac:dyDescent="0.35">
      <c r="A1351" s="473"/>
      <c r="B1351" s="459"/>
      <c r="C1351" s="462" t="s">
        <v>145</v>
      </c>
      <c r="D1351" s="158" t="s">
        <v>146</v>
      </c>
      <c r="E1351" s="165" t="s">
        <v>25</v>
      </c>
      <c r="F1351" s="165">
        <v>90</v>
      </c>
      <c r="G1351" s="165">
        <v>90</v>
      </c>
      <c r="H1351" s="168">
        <f>G1351/F1351*100</f>
        <v>100</v>
      </c>
      <c r="I1351" s="165"/>
      <c r="J1351" s="172"/>
      <c r="K1351" s="169"/>
      <c r="L1351" s="165"/>
      <c r="M1351" s="173"/>
      <c r="N1351" s="173"/>
      <c r="O1351" s="168"/>
      <c r="P1351" s="188"/>
      <c r="Q1351" s="167"/>
      <c r="R1351" s="352"/>
      <c r="S1351" s="453"/>
    </row>
    <row r="1352" spans="1:20" s="184" customFormat="1" ht="40.5" customHeight="1" x14ac:dyDescent="0.35">
      <c r="A1352" s="473"/>
      <c r="B1352" s="459"/>
      <c r="C1352" s="464"/>
      <c r="D1352" s="178" t="s">
        <v>6</v>
      </c>
      <c r="E1352" s="177"/>
      <c r="F1352" s="179"/>
      <c r="G1352" s="179"/>
      <c r="H1352" s="180"/>
      <c r="I1352" s="180">
        <f>(H1350+H1351)/2</f>
        <v>100</v>
      </c>
      <c r="J1352" s="181"/>
      <c r="K1352" s="178" t="s">
        <v>6</v>
      </c>
      <c r="L1352" s="179"/>
      <c r="M1352" s="182"/>
      <c r="N1352" s="182"/>
      <c r="O1352" s="180"/>
      <c r="P1352" s="180">
        <f>O1350</f>
        <v>100</v>
      </c>
      <c r="Q1352" s="180">
        <f>(I1352+P1352)/2</f>
        <v>100</v>
      </c>
      <c r="R1352" s="345" t="s">
        <v>31</v>
      </c>
      <c r="S1352" s="453"/>
      <c r="T1352" s="156"/>
    </row>
    <row r="1353" spans="1:20" ht="62.25" customHeight="1" x14ac:dyDescent="0.35">
      <c r="A1353" s="473"/>
      <c r="B1353" s="459"/>
      <c r="C1353" s="460" t="s">
        <v>172</v>
      </c>
      <c r="D1353" s="160" t="s">
        <v>228</v>
      </c>
      <c r="E1353" s="165"/>
      <c r="F1353" s="165"/>
      <c r="G1353" s="165"/>
      <c r="H1353" s="163"/>
      <c r="I1353" s="163"/>
      <c r="J1353" s="266" t="s">
        <v>172</v>
      </c>
      <c r="K1353" s="160" t="str">
        <f>D1353</f>
        <v>Реализация дополнительных общеразвивающих программ</v>
      </c>
      <c r="L1353" s="165"/>
      <c r="M1353" s="173"/>
      <c r="N1353" s="173"/>
      <c r="O1353" s="163"/>
      <c r="P1353" s="188"/>
      <c r="Q1353" s="167"/>
      <c r="R1353" s="351"/>
      <c r="S1353" s="453"/>
    </row>
    <row r="1354" spans="1:20" ht="77.25" customHeight="1" x14ac:dyDescent="0.35">
      <c r="A1354" s="473"/>
      <c r="B1354" s="459"/>
      <c r="C1354" s="462" t="s">
        <v>173</v>
      </c>
      <c r="D1354" s="158" t="s">
        <v>146</v>
      </c>
      <c r="E1354" s="165" t="s">
        <v>25</v>
      </c>
      <c r="F1354" s="165">
        <v>90</v>
      </c>
      <c r="G1354" s="165">
        <v>90</v>
      </c>
      <c r="H1354" s="168">
        <f>G1354/F1354*100</f>
        <v>100</v>
      </c>
      <c r="I1354" s="165"/>
      <c r="J1354" s="172" t="str">
        <f>C1354</f>
        <v>5.1.</v>
      </c>
      <c r="K1354" s="169" t="s">
        <v>219</v>
      </c>
      <c r="L1354" s="165" t="s">
        <v>399</v>
      </c>
      <c r="M1354" s="165">
        <v>55146</v>
      </c>
      <c r="N1354" s="165">
        <v>55146</v>
      </c>
      <c r="O1354" s="168">
        <f>N1354/M1354*100</f>
        <v>100</v>
      </c>
      <c r="P1354" s="188"/>
      <c r="Q1354" s="167"/>
      <c r="R1354" s="352"/>
      <c r="S1354" s="453"/>
    </row>
    <row r="1355" spans="1:20" s="184" customFormat="1" ht="39" customHeight="1" x14ac:dyDescent="0.35">
      <c r="A1355" s="473"/>
      <c r="B1355" s="459"/>
      <c r="C1355" s="464"/>
      <c r="D1355" s="178" t="s">
        <v>6</v>
      </c>
      <c r="E1355" s="177"/>
      <c r="F1355" s="179"/>
      <c r="G1355" s="179"/>
      <c r="H1355" s="180"/>
      <c r="I1355" s="180">
        <f>H1354</f>
        <v>100</v>
      </c>
      <c r="J1355" s="181"/>
      <c r="K1355" s="178" t="s">
        <v>6</v>
      </c>
      <c r="L1355" s="179"/>
      <c r="M1355" s="182"/>
      <c r="N1355" s="182"/>
      <c r="O1355" s="180"/>
      <c r="P1355" s="180">
        <f>O1354</f>
        <v>100</v>
      </c>
      <c r="Q1355" s="180">
        <f>(I1355+P1355)/2</f>
        <v>100</v>
      </c>
      <c r="R1355" s="345" t="s">
        <v>31</v>
      </c>
      <c r="S1355" s="453"/>
      <c r="T1355" s="156"/>
    </row>
    <row r="1356" spans="1:20" ht="57.75" customHeight="1" x14ac:dyDescent="0.35">
      <c r="A1356" s="473">
        <v>72</v>
      </c>
      <c r="B1356" s="459" t="s">
        <v>192</v>
      </c>
      <c r="C1356" s="460" t="s">
        <v>12</v>
      </c>
      <c r="D1356" s="160" t="s">
        <v>132</v>
      </c>
      <c r="E1356" s="164"/>
      <c r="F1356" s="164"/>
      <c r="G1356" s="164"/>
      <c r="H1356" s="163"/>
      <c r="I1356" s="163"/>
      <c r="J1356" s="164" t="s">
        <v>12</v>
      </c>
      <c r="K1356" s="160" t="s">
        <v>132</v>
      </c>
      <c r="L1356" s="165"/>
      <c r="M1356" s="165"/>
      <c r="N1356" s="165"/>
      <c r="O1356" s="163"/>
      <c r="P1356" s="188"/>
      <c r="Q1356" s="167"/>
      <c r="R1356" s="353"/>
      <c r="S1356" s="453" t="s">
        <v>459</v>
      </c>
    </row>
    <row r="1357" spans="1:20" ht="85.5" customHeight="1" x14ac:dyDescent="0.35">
      <c r="A1357" s="473"/>
      <c r="B1357" s="459"/>
      <c r="C1357" s="462" t="s">
        <v>7</v>
      </c>
      <c r="D1357" s="158" t="s">
        <v>133</v>
      </c>
      <c r="E1357" s="165" t="s">
        <v>25</v>
      </c>
      <c r="F1357" s="165">
        <v>100</v>
      </c>
      <c r="G1357" s="165">
        <v>100</v>
      </c>
      <c r="H1357" s="168">
        <f>G1357/F1357*100</f>
        <v>100</v>
      </c>
      <c r="I1357" s="165"/>
      <c r="J1357" s="165" t="s">
        <v>7</v>
      </c>
      <c r="K1357" s="169" t="s">
        <v>90</v>
      </c>
      <c r="L1357" s="165" t="s">
        <v>38</v>
      </c>
      <c r="M1357" s="165">
        <v>231</v>
      </c>
      <c r="N1357" s="165">
        <v>232</v>
      </c>
      <c r="O1357" s="168">
        <f>N1357/M1357*100</f>
        <v>100.43290043290042</v>
      </c>
      <c r="P1357" s="188"/>
      <c r="Q1357" s="167"/>
      <c r="R1357" s="352"/>
      <c r="S1357" s="453"/>
    </row>
    <row r="1358" spans="1:20" x14ac:dyDescent="0.35">
      <c r="A1358" s="473"/>
      <c r="B1358" s="459"/>
      <c r="C1358" s="462" t="s">
        <v>8</v>
      </c>
      <c r="D1358" s="158" t="s">
        <v>134</v>
      </c>
      <c r="E1358" s="165" t="s">
        <v>25</v>
      </c>
      <c r="F1358" s="165">
        <v>100</v>
      </c>
      <c r="G1358" s="165">
        <v>100</v>
      </c>
      <c r="H1358" s="168">
        <f>G1358/F1358*100</f>
        <v>100</v>
      </c>
      <c r="I1358" s="165"/>
      <c r="J1358" s="165"/>
      <c r="K1358" s="189"/>
      <c r="L1358" s="165"/>
      <c r="M1358" s="171"/>
      <c r="N1358" s="171"/>
      <c r="O1358" s="168"/>
      <c r="P1358" s="188"/>
      <c r="Q1358" s="167"/>
      <c r="R1358" s="352"/>
      <c r="S1358" s="453"/>
    </row>
    <row r="1359" spans="1:20" ht="45.75" customHeight="1" x14ac:dyDescent="0.35">
      <c r="A1359" s="473"/>
      <c r="B1359" s="459"/>
      <c r="C1359" s="462" t="s">
        <v>9</v>
      </c>
      <c r="D1359" s="158" t="s">
        <v>135</v>
      </c>
      <c r="E1359" s="165" t="s">
        <v>25</v>
      </c>
      <c r="F1359" s="165">
        <v>100</v>
      </c>
      <c r="G1359" s="165">
        <v>100</v>
      </c>
      <c r="H1359" s="168">
        <f>G1359/F1359*100</f>
        <v>100</v>
      </c>
      <c r="I1359" s="165"/>
      <c r="J1359" s="172"/>
      <c r="K1359" s="169"/>
      <c r="L1359" s="165"/>
      <c r="M1359" s="173"/>
      <c r="N1359" s="173"/>
      <c r="O1359" s="168"/>
      <c r="P1359" s="188"/>
      <c r="Q1359" s="167"/>
      <c r="R1359" s="352"/>
      <c r="S1359" s="453"/>
    </row>
    <row r="1360" spans="1:20" ht="59.25" customHeight="1" x14ac:dyDescent="0.35">
      <c r="A1360" s="473"/>
      <c r="B1360" s="459"/>
      <c r="C1360" s="462" t="s">
        <v>10</v>
      </c>
      <c r="D1360" s="158" t="s">
        <v>493</v>
      </c>
      <c r="E1360" s="165" t="s">
        <v>25</v>
      </c>
      <c r="F1360" s="165">
        <v>90</v>
      </c>
      <c r="G1360" s="165">
        <v>100</v>
      </c>
      <c r="H1360" s="168">
        <v>100</v>
      </c>
      <c r="I1360" s="165"/>
      <c r="J1360" s="172"/>
      <c r="K1360" s="169"/>
      <c r="L1360" s="165"/>
      <c r="M1360" s="173"/>
      <c r="N1360" s="173"/>
      <c r="O1360" s="168"/>
      <c r="P1360" s="188"/>
      <c r="Q1360" s="167"/>
      <c r="R1360" s="352"/>
      <c r="S1360" s="453"/>
    </row>
    <row r="1361" spans="1:20" ht="132.75" customHeight="1" x14ac:dyDescent="0.35">
      <c r="A1361" s="473"/>
      <c r="B1361" s="459"/>
      <c r="C1361" s="462" t="s">
        <v>35</v>
      </c>
      <c r="D1361" s="158" t="s">
        <v>136</v>
      </c>
      <c r="E1361" s="165" t="s">
        <v>25</v>
      </c>
      <c r="F1361" s="165">
        <v>100</v>
      </c>
      <c r="G1361" s="165">
        <v>100</v>
      </c>
      <c r="H1361" s="168">
        <f>G1361/F1361*100</f>
        <v>100</v>
      </c>
      <c r="I1361" s="165"/>
      <c r="J1361" s="172"/>
      <c r="K1361" s="169"/>
      <c r="L1361" s="165"/>
      <c r="M1361" s="173"/>
      <c r="N1361" s="173"/>
      <c r="O1361" s="168"/>
      <c r="P1361" s="188"/>
      <c r="Q1361" s="167"/>
      <c r="R1361" s="352"/>
      <c r="S1361" s="453"/>
    </row>
    <row r="1362" spans="1:20" s="184" customFormat="1" ht="40.5" customHeight="1" x14ac:dyDescent="0.35">
      <c r="A1362" s="473"/>
      <c r="B1362" s="459"/>
      <c r="C1362" s="464"/>
      <c r="D1362" s="178" t="s">
        <v>6</v>
      </c>
      <c r="E1362" s="177"/>
      <c r="F1362" s="179"/>
      <c r="G1362" s="179"/>
      <c r="H1362" s="180"/>
      <c r="I1362" s="180">
        <f>(H1357+H1358+H1359+H1360+H1361)/5</f>
        <v>100</v>
      </c>
      <c r="J1362" s="181"/>
      <c r="K1362" s="178" t="s">
        <v>6</v>
      </c>
      <c r="L1362" s="179"/>
      <c r="M1362" s="182"/>
      <c r="N1362" s="182"/>
      <c r="O1362" s="180"/>
      <c r="P1362" s="180">
        <f>O1357</f>
        <v>100.43290043290042</v>
      </c>
      <c r="Q1362" s="180">
        <f>(I1362+P1362)/2</f>
        <v>100.21645021645021</v>
      </c>
      <c r="R1362" s="345" t="s">
        <v>31</v>
      </c>
      <c r="S1362" s="453"/>
      <c r="T1362" s="156"/>
    </row>
    <row r="1363" spans="1:20" ht="57.75" customHeight="1" x14ac:dyDescent="0.35">
      <c r="A1363" s="473"/>
      <c r="B1363" s="459"/>
      <c r="C1363" s="460" t="s">
        <v>13</v>
      </c>
      <c r="D1363" s="160" t="s">
        <v>137</v>
      </c>
      <c r="E1363" s="165"/>
      <c r="F1363" s="165"/>
      <c r="G1363" s="165"/>
      <c r="H1363" s="163"/>
      <c r="I1363" s="163"/>
      <c r="J1363" s="266" t="s">
        <v>13</v>
      </c>
      <c r="K1363" s="160" t="s">
        <v>137</v>
      </c>
      <c r="L1363" s="165"/>
      <c r="M1363" s="173"/>
      <c r="N1363" s="173"/>
      <c r="O1363" s="163"/>
      <c r="P1363" s="188"/>
      <c r="Q1363" s="167"/>
      <c r="R1363" s="353"/>
      <c r="S1363" s="453"/>
    </row>
    <row r="1364" spans="1:20" ht="76.5" customHeight="1" x14ac:dyDescent="0.35">
      <c r="A1364" s="473"/>
      <c r="B1364" s="459"/>
      <c r="C1364" s="462" t="s">
        <v>14</v>
      </c>
      <c r="D1364" s="158" t="s">
        <v>138</v>
      </c>
      <c r="E1364" s="165" t="s">
        <v>25</v>
      </c>
      <c r="F1364" s="165">
        <v>100</v>
      </c>
      <c r="G1364" s="165">
        <v>100</v>
      </c>
      <c r="H1364" s="168">
        <f>G1364/F1364*100</f>
        <v>100</v>
      </c>
      <c r="I1364" s="165"/>
      <c r="J1364" s="172" t="s">
        <v>14</v>
      </c>
      <c r="K1364" s="169" t="s">
        <v>90</v>
      </c>
      <c r="L1364" s="165" t="s">
        <v>38</v>
      </c>
      <c r="M1364" s="165">
        <v>271</v>
      </c>
      <c r="N1364" s="165">
        <v>262</v>
      </c>
      <c r="O1364" s="168">
        <f>N1364/M1364*100</f>
        <v>96.678966789667896</v>
      </c>
      <c r="P1364" s="162"/>
      <c r="Q1364" s="167"/>
      <c r="R1364" s="352"/>
      <c r="S1364" s="453"/>
    </row>
    <row r="1365" spans="1:20" x14ac:dyDescent="0.35">
      <c r="A1365" s="473"/>
      <c r="B1365" s="459"/>
      <c r="C1365" s="462" t="s">
        <v>15</v>
      </c>
      <c r="D1365" s="158" t="s">
        <v>139</v>
      </c>
      <c r="E1365" s="165" t="s">
        <v>25</v>
      </c>
      <c r="F1365" s="165">
        <v>100</v>
      </c>
      <c r="G1365" s="165">
        <v>100</v>
      </c>
      <c r="H1365" s="168">
        <f>G1365/F1365*100</f>
        <v>100</v>
      </c>
      <c r="I1365" s="165"/>
      <c r="J1365" s="172"/>
      <c r="K1365" s="169"/>
      <c r="L1365" s="165"/>
      <c r="M1365" s="173"/>
      <c r="N1365" s="173"/>
      <c r="O1365" s="168"/>
      <c r="P1365" s="188"/>
      <c r="Q1365" s="167"/>
      <c r="R1365" s="352"/>
      <c r="S1365" s="453"/>
    </row>
    <row r="1366" spans="1:20" ht="59.25" customHeight="1" x14ac:dyDescent="0.35">
      <c r="A1366" s="473"/>
      <c r="B1366" s="459"/>
      <c r="C1366" s="462" t="s">
        <v>39</v>
      </c>
      <c r="D1366" s="158" t="s">
        <v>135</v>
      </c>
      <c r="E1366" s="165" t="s">
        <v>25</v>
      </c>
      <c r="F1366" s="165">
        <v>100</v>
      </c>
      <c r="G1366" s="165">
        <v>100</v>
      </c>
      <c r="H1366" s="168">
        <f>G1366/F1366*100</f>
        <v>100</v>
      </c>
      <c r="I1366" s="165"/>
      <c r="J1366" s="172"/>
      <c r="K1366" s="169"/>
      <c r="L1366" s="165"/>
      <c r="M1366" s="173"/>
      <c r="N1366" s="173"/>
      <c r="O1366" s="168"/>
      <c r="P1366" s="188"/>
      <c r="Q1366" s="167"/>
      <c r="R1366" s="352"/>
      <c r="S1366" s="453"/>
    </row>
    <row r="1367" spans="1:20" ht="57.75" customHeight="1" x14ac:dyDescent="0.35">
      <c r="A1367" s="473"/>
      <c r="B1367" s="459"/>
      <c r="C1367" s="462" t="s">
        <v>45</v>
      </c>
      <c r="D1367" s="158" t="s">
        <v>493</v>
      </c>
      <c r="E1367" s="165" t="s">
        <v>25</v>
      </c>
      <c r="F1367" s="165">
        <v>90</v>
      </c>
      <c r="G1367" s="165">
        <v>100</v>
      </c>
      <c r="H1367" s="168">
        <v>100</v>
      </c>
      <c r="I1367" s="165"/>
      <c r="J1367" s="172"/>
      <c r="K1367" s="169"/>
      <c r="L1367" s="165"/>
      <c r="M1367" s="173"/>
      <c r="N1367" s="173"/>
      <c r="O1367" s="168"/>
      <c r="P1367" s="188"/>
      <c r="Q1367" s="167"/>
      <c r="R1367" s="352"/>
      <c r="S1367" s="453"/>
    </row>
    <row r="1368" spans="1:20" ht="128.25" customHeight="1" x14ac:dyDescent="0.35">
      <c r="A1368" s="473"/>
      <c r="B1368" s="459"/>
      <c r="C1368" s="462" t="s">
        <v>66</v>
      </c>
      <c r="D1368" s="158" t="s">
        <v>136</v>
      </c>
      <c r="E1368" s="165" t="s">
        <v>25</v>
      </c>
      <c r="F1368" s="165">
        <v>100</v>
      </c>
      <c r="G1368" s="165">
        <v>100</v>
      </c>
      <c r="H1368" s="168">
        <f>G1368/F1368*100</f>
        <v>100</v>
      </c>
      <c r="I1368" s="165"/>
      <c r="J1368" s="172"/>
      <c r="K1368" s="169"/>
      <c r="L1368" s="165"/>
      <c r="M1368" s="173"/>
      <c r="N1368" s="173"/>
      <c r="O1368" s="168"/>
      <c r="P1368" s="188"/>
      <c r="Q1368" s="167"/>
      <c r="R1368" s="352"/>
      <c r="S1368" s="453"/>
    </row>
    <row r="1369" spans="1:20" s="184" customFormat="1" ht="40.5" customHeight="1" x14ac:dyDescent="0.35">
      <c r="A1369" s="473"/>
      <c r="B1369" s="459"/>
      <c r="C1369" s="464"/>
      <c r="D1369" s="178" t="s">
        <v>6</v>
      </c>
      <c r="E1369" s="177"/>
      <c r="F1369" s="179"/>
      <c r="G1369" s="179"/>
      <c r="H1369" s="180"/>
      <c r="I1369" s="180">
        <f>(H1364+H1365+H1366+H1367+H1368)/5</f>
        <v>100</v>
      </c>
      <c r="J1369" s="181"/>
      <c r="K1369" s="178" t="s">
        <v>6</v>
      </c>
      <c r="L1369" s="179"/>
      <c r="M1369" s="182"/>
      <c r="N1369" s="182"/>
      <c r="O1369" s="180"/>
      <c r="P1369" s="180">
        <f>O1364</f>
        <v>96.678966789667896</v>
      </c>
      <c r="Q1369" s="180">
        <f>(I1369+P1369)/2</f>
        <v>98.339483394833948</v>
      </c>
      <c r="R1369" s="364" t="s">
        <v>459</v>
      </c>
      <c r="S1369" s="453"/>
      <c r="T1369" s="156"/>
    </row>
    <row r="1370" spans="1:20" ht="60" customHeight="1" x14ac:dyDescent="0.35">
      <c r="A1370" s="473"/>
      <c r="B1370" s="459"/>
      <c r="C1370" s="460" t="s">
        <v>28</v>
      </c>
      <c r="D1370" s="160" t="s">
        <v>140</v>
      </c>
      <c r="E1370" s="165"/>
      <c r="F1370" s="165"/>
      <c r="G1370" s="165"/>
      <c r="H1370" s="163"/>
      <c r="I1370" s="163"/>
      <c r="J1370" s="266" t="s">
        <v>28</v>
      </c>
      <c r="K1370" s="160" t="str">
        <f>D1370</f>
        <v>Реализация основных общеобразовательных программ среднего общего образования</v>
      </c>
      <c r="L1370" s="165"/>
      <c r="M1370" s="173"/>
      <c r="N1370" s="173"/>
      <c r="O1370" s="163"/>
      <c r="P1370" s="188"/>
      <c r="Q1370" s="167"/>
      <c r="R1370" s="353"/>
      <c r="S1370" s="453"/>
    </row>
    <row r="1371" spans="1:20" ht="86.25" customHeight="1" x14ac:dyDescent="0.35">
      <c r="A1371" s="473"/>
      <c r="B1371" s="459"/>
      <c r="C1371" s="462" t="s">
        <v>29</v>
      </c>
      <c r="D1371" s="158" t="s">
        <v>141</v>
      </c>
      <c r="E1371" s="165" t="s">
        <v>25</v>
      </c>
      <c r="F1371" s="165">
        <v>100</v>
      </c>
      <c r="G1371" s="165">
        <v>100</v>
      </c>
      <c r="H1371" s="168">
        <f>G1371/F1371*100</f>
        <v>100</v>
      </c>
      <c r="I1371" s="165"/>
      <c r="J1371" s="172" t="s">
        <v>29</v>
      </c>
      <c r="K1371" s="169" t="s">
        <v>90</v>
      </c>
      <c r="L1371" s="165" t="s">
        <v>38</v>
      </c>
      <c r="M1371" s="165">
        <v>34</v>
      </c>
      <c r="N1371" s="165">
        <v>33</v>
      </c>
      <c r="O1371" s="168">
        <f>N1371/M1371*100</f>
        <v>97.058823529411768</v>
      </c>
      <c r="P1371" s="162"/>
      <c r="Q1371" s="167"/>
      <c r="R1371" s="352"/>
      <c r="S1371" s="453"/>
    </row>
    <row r="1372" spans="1:20" x14ac:dyDescent="0.35">
      <c r="A1372" s="473"/>
      <c r="B1372" s="459"/>
      <c r="C1372" s="462" t="s">
        <v>30</v>
      </c>
      <c r="D1372" s="158" t="s">
        <v>142</v>
      </c>
      <c r="E1372" s="165" t="s">
        <v>25</v>
      </c>
      <c r="F1372" s="165">
        <v>100</v>
      </c>
      <c r="G1372" s="165">
        <v>100</v>
      </c>
      <c r="H1372" s="168">
        <f>G1372/F1372*100</f>
        <v>100</v>
      </c>
      <c r="I1372" s="165"/>
      <c r="J1372" s="172"/>
      <c r="K1372" s="169"/>
      <c r="L1372" s="165"/>
      <c r="M1372" s="173"/>
      <c r="N1372" s="173"/>
      <c r="O1372" s="168"/>
      <c r="P1372" s="188"/>
      <c r="Q1372" s="167"/>
      <c r="R1372" s="352"/>
      <c r="S1372" s="453"/>
    </row>
    <row r="1373" spans="1:20" ht="43.5" customHeight="1" x14ac:dyDescent="0.35">
      <c r="A1373" s="473"/>
      <c r="B1373" s="459"/>
      <c r="C1373" s="462" t="s">
        <v>52</v>
      </c>
      <c r="D1373" s="158" t="s">
        <v>135</v>
      </c>
      <c r="E1373" s="165" t="s">
        <v>25</v>
      </c>
      <c r="F1373" s="165">
        <v>100</v>
      </c>
      <c r="G1373" s="165">
        <v>100</v>
      </c>
      <c r="H1373" s="168">
        <f>G1373/F1373*100</f>
        <v>100</v>
      </c>
      <c r="I1373" s="165"/>
      <c r="J1373" s="172"/>
      <c r="K1373" s="169"/>
      <c r="L1373" s="165"/>
      <c r="M1373" s="173"/>
      <c r="N1373" s="173"/>
      <c r="O1373" s="168"/>
      <c r="P1373" s="188"/>
      <c r="Q1373" s="167"/>
      <c r="R1373" s="352"/>
      <c r="S1373" s="453"/>
    </row>
    <row r="1374" spans="1:20" ht="59.25" customHeight="1" x14ac:dyDescent="0.35">
      <c r="A1374" s="473"/>
      <c r="B1374" s="459"/>
      <c r="C1374" s="462" t="s">
        <v>53</v>
      </c>
      <c r="D1374" s="158" t="s">
        <v>493</v>
      </c>
      <c r="E1374" s="165" t="s">
        <v>25</v>
      </c>
      <c r="F1374" s="165">
        <v>90</v>
      </c>
      <c r="G1374" s="165">
        <v>100</v>
      </c>
      <c r="H1374" s="168">
        <v>100</v>
      </c>
      <c r="I1374" s="165"/>
      <c r="J1374" s="172"/>
      <c r="K1374" s="169"/>
      <c r="L1374" s="165"/>
      <c r="M1374" s="173"/>
      <c r="N1374" s="173"/>
      <c r="O1374" s="168"/>
      <c r="P1374" s="188"/>
      <c r="Q1374" s="167"/>
      <c r="R1374" s="352"/>
      <c r="S1374" s="453"/>
    </row>
    <row r="1375" spans="1:20" ht="123" customHeight="1" x14ac:dyDescent="0.35">
      <c r="A1375" s="473"/>
      <c r="B1375" s="459"/>
      <c r="C1375" s="462" t="s">
        <v>143</v>
      </c>
      <c r="D1375" s="158" t="s">
        <v>136</v>
      </c>
      <c r="E1375" s="165" t="s">
        <v>25</v>
      </c>
      <c r="F1375" s="165">
        <v>100</v>
      </c>
      <c r="G1375" s="165">
        <v>100</v>
      </c>
      <c r="H1375" s="168">
        <f>G1375/F1375*100</f>
        <v>100</v>
      </c>
      <c r="I1375" s="165"/>
      <c r="J1375" s="172"/>
      <c r="K1375" s="169"/>
      <c r="L1375" s="165"/>
      <c r="M1375" s="173"/>
      <c r="N1375" s="173"/>
      <c r="O1375" s="168"/>
      <c r="P1375" s="188"/>
      <c r="Q1375" s="167"/>
      <c r="R1375" s="352"/>
      <c r="S1375" s="453"/>
    </row>
    <row r="1376" spans="1:20" s="184" customFormat="1" ht="40.5" customHeight="1" x14ac:dyDescent="0.35">
      <c r="A1376" s="473"/>
      <c r="B1376" s="459"/>
      <c r="C1376" s="464"/>
      <c r="D1376" s="178" t="s">
        <v>6</v>
      </c>
      <c r="E1376" s="177"/>
      <c r="F1376" s="179"/>
      <c r="G1376" s="179"/>
      <c r="H1376" s="180"/>
      <c r="I1376" s="180">
        <f>(H1371+H1372+H1373+H1374+H1375)/5</f>
        <v>100</v>
      </c>
      <c r="J1376" s="181"/>
      <c r="K1376" s="178" t="s">
        <v>6</v>
      </c>
      <c r="L1376" s="179"/>
      <c r="M1376" s="182"/>
      <c r="N1376" s="182"/>
      <c r="O1376" s="180"/>
      <c r="P1376" s="180">
        <f>O1371</f>
        <v>97.058823529411768</v>
      </c>
      <c r="Q1376" s="180">
        <f>(I1376+P1376)/2</f>
        <v>98.529411764705884</v>
      </c>
      <c r="R1376" s="364" t="s">
        <v>459</v>
      </c>
      <c r="S1376" s="453"/>
      <c r="T1376" s="156"/>
    </row>
    <row r="1377" spans="1:20" x14ac:dyDescent="0.35">
      <c r="A1377" s="473"/>
      <c r="B1377" s="459"/>
      <c r="C1377" s="460" t="s">
        <v>42</v>
      </c>
      <c r="D1377" s="160" t="s">
        <v>91</v>
      </c>
      <c r="E1377" s="165"/>
      <c r="F1377" s="165"/>
      <c r="G1377" s="165"/>
      <c r="H1377" s="163"/>
      <c r="I1377" s="163"/>
      <c r="J1377" s="266" t="s">
        <v>42</v>
      </c>
      <c r="K1377" s="160" t="s">
        <v>91</v>
      </c>
      <c r="L1377" s="165"/>
      <c r="M1377" s="173"/>
      <c r="N1377" s="173"/>
      <c r="O1377" s="163"/>
      <c r="P1377" s="188"/>
      <c r="Q1377" s="167"/>
      <c r="R1377" s="353"/>
      <c r="S1377" s="453"/>
    </row>
    <row r="1378" spans="1:20" ht="42.75" customHeight="1" x14ac:dyDescent="0.35">
      <c r="A1378" s="473"/>
      <c r="B1378" s="459"/>
      <c r="C1378" s="462" t="s">
        <v>43</v>
      </c>
      <c r="D1378" s="158" t="s">
        <v>144</v>
      </c>
      <c r="E1378" s="165" t="s">
        <v>25</v>
      </c>
      <c r="F1378" s="165">
        <v>100</v>
      </c>
      <c r="G1378" s="165">
        <v>100</v>
      </c>
      <c r="H1378" s="168">
        <f>G1378/F1378*100</f>
        <v>100</v>
      </c>
      <c r="I1378" s="165"/>
      <c r="J1378" s="172" t="s">
        <v>43</v>
      </c>
      <c r="K1378" s="169" t="s">
        <v>90</v>
      </c>
      <c r="L1378" s="165" t="s">
        <v>38</v>
      </c>
      <c r="M1378" s="165">
        <v>75</v>
      </c>
      <c r="N1378" s="165">
        <v>74</v>
      </c>
      <c r="O1378" s="168">
        <f>N1378/M1378*100</f>
        <v>98.666666666666671</v>
      </c>
      <c r="P1378" s="188"/>
      <c r="Q1378" s="167"/>
      <c r="R1378" s="352"/>
      <c r="S1378" s="453"/>
    </row>
    <row r="1379" spans="1:20" ht="81.75" customHeight="1" x14ac:dyDescent="0.35">
      <c r="A1379" s="473"/>
      <c r="B1379" s="459"/>
      <c r="C1379" s="462" t="s">
        <v>145</v>
      </c>
      <c r="D1379" s="158" t="s">
        <v>146</v>
      </c>
      <c r="E1379" s="165" t="s">
        <v>25</v>
      </c>
      <c r="F1379" s="165">
        <v>90</v>
      </c>
      <c r="G1379" s="165">
        <v>100</v>
      </c>
      <c r="H1379" s="168">
        <v>100</v>
      </c>
      <c r="I1379" s="165"/>
      <c r="J1379" s="172"/>
      <c r="K1379" s="169"/>
      <c r="L1379" s="165"/>
      <c r="M1379" s="173"/>
      <c r="N1379" s="173"/>
      <c r="O1379" s="168"/>
      <c r="P1379" s="188"/>
      <c r="Q1379" s="167"/>
      <c r="R1379" s="352"/>
      <c r="S1379" s="453"/>
    </row>
    <row r="1380" spans="1:20" s="184" customFormat="1" ht="40.5" customHeight="1" x14ac:dyDescent="0.35">
      <c r="A1380" s="473"/>
      <c r="B1380" s="459"/>
      <c r="C1380" s="464"/>
      <c r="D1380" s="178" t="s">
        <v>6</v>
      </c>
      <c r="E1380" s="177"/>
      <c r="F1380" s="179"/>
      <c r="G1380" s="179"/>
      <c r="H1380" s="180"/>
      <c r="I1380" s="180">
        <f>(H1378+H1379)/2</f>
        <v>100</v>
      </c>
      <c r="J1380" s="181"/>
      <c r="K1380" s="178" t="s">
        <v>6</v>
      </c>
      <c r="L1380" s="179"/>
      <c r="M1380" s="182"/>
      <c r="N1380" s="182"/>
      <c r="O1380" s="180"/>
      <c r="P1380" s="180">
        <f>O1378</f>
        <v>98.666666666666671</v>
      </c>
      <c r="Q1380" s="180">
        <f>(I1380+P1380)/2</f>
        <v>99.333333333333343</v>
      </c>
      <c r="R1380" s="364" t="s">
        <v>459</v>
      </c>
      <c r="S1380" s="453"/>
      <c r="T1380" s="156"/>
    </row>
    <row r="1381" spans="1:20" ht="59.25" customHeight="1" x14ac:dyDescent="0.35">
      <c r="A1381" s="473"/>
      <c r="B1381" s="459"/>
      <c r="C1381" s="460" t="s">
        <v>172</v>
      </c>
      <c r="D1381" s="160" t="s">
        <v>228</v>
      </c>
      <c r="E1381" s="165"/>
      <c r="F1381" s="165"/>
      <c r="G1381" s="165"/>
      <c r="H1381" s="163"/>
      <c r="I1381" s="163"/>
      <c r="J1381" s="266" t="s">
        <v>172</v>
      </c>
      <c r="K1381" s="160" t="str">
        <f>D1381</f>
        <v>Реализация дополнительных общеразвивающих программ</v>
      </c>
      <c r="L1381" s="165"/>
      <c r="M1381" s="173"/>
      <c r="N1381" s="173"/>
      <c r="O1381" s="163"/>
      <c r="P1381" s="188"/>
      <c r="Q1381" s="167"/>
      <c r="R1381" s="351"/>
      <c r="S1381" s="453"/>
    </row>
    <row r="1382" spans="1:20" ht="80.25" customHeight="1" x14ac:dyDescent="0.35">
      <c r="A1382" s="473"/>
      <c r="B1382" s="459"/>
      <c r="C1382" s="462" t="s">
        <v>173</v>
      </c>
      <c r="D1382" s="158" t="s">
        <v>146</v>
      </c>
      <c r="E1382" s="165" t="s">
        <v>25</v>
      </c>
      <c r="F1382" s="165">
        <v>90</v>
      </c>
      <c r="G1382" s="165">
        <v>100</v>
      </c>
      <c r="H1382" s="168">
        <v>100</v>
      </c>
      <c r="I1382" s="165"/>
      <c r="J1382" s="172" t="str">
        <f>C1382</f>
        <v>5.1.</v>
      </c>
      <c r="K1382" s="169" t="s">
        <v>219</v>
      </c>
      <c r="L1382" s="165" t="s">
        <v>399</v>
      </c>
      <c r="M1382" s="165">
        <v>43883</v>
      </c>
      <c r="N1382" s="165">
        <v>44202</v>
      </c>
      <c r="O1382" s="168">
        <f>N1382/M1382*100</f>
        <v>100.72693298088097</v>
      </c>
      <c r="P1382" s="188"/>
      <c r="Q1382" s="167"/>
      <c r="R1382" s="352"/>
      <c r="S1382" s="453"/>
    </row>
    <row r="1383" spans="1:20" s="184" customFormat="1" ht="36.75" customHeight="1" x14ac:dyDescent="0.35">
      <c r="A1383" s="473"/>
      <c r="B1383" s="459"/>
      <c r="C1383" s="464"/>
      <c r="D1383" s="178" t="s">
        <v>6</v>
      </c>
      <c r="E1383" s="177"/>
      <c r="F1383" s="179"/>
      <c r="G1383" s="179"/>
      <c r="H1383" s="180"/>
      <c r="I1383" s="180">
        <f>H1382</f>
        <v>100</v>
      </c>
      <c r="J1383" s="181"/>
      <c r="K1383" s="178" t="s">
        <v>6</v>
      </c>
      <c r="L1383" s="179"/>
      <c r="M1383" s="182"/>
      <c r="N1383" s="182"/>
      <c r="O1383" s="180"/>
      <c r="P1383" s="180">
        <f>O1382</f>
        <v>100.72693298088097</v>
      </c>
      <c r="Q1383" s="180">
        <f>(I1383+P1383)/2</f>
        <v>100.36346649044049</v>
      </c>
      <c r="R1383" s="345" t="s">
        <v>31</v>
      </c>
      <c r="S1383" s="453"/>
      <c r="T1383" s="156"/>
    </row>
    <row r="1384" spans="1:20" ht="63.75" customHeight="1" x14ac:dyDescent="0.35">
      <c r="A1384" s="473">
        <v>73</v>
      </c>
      <c r="B1384" s="459" t="s">
        <v>193</v>
      </c>
      <c r="C1384" s="460" t="s">
        <v>12</v>
      </c>
      <c r="D1384" s="160" t="s">
        <v>132</v>
      </c>
      <c r="E1384" s="164"/>
      <c r="F1384" s="164"/>
      <c r="G1384" s="164"/>
      <c r="H1384" s="163"/>
      <c r="I1384" s="163"/>
      <c r="J1384" s="164" t="s">
        <v>12</v>
      </c>
      <c r="K1384" s="160" t="s">
        <v>132</v>
      </c>
      <c r="L1384" s="165"/>
      <c r="M1384" s="165"/>
      <c r="N1384" s="165"/>
      <c r="O1384" s="163"/>
      <c r="P1384" s="188"/>
      <c r="Q1384" s="167"/>
      <c r="R1384" s="351"/>
      <c r="S1384" s="453" t="s">
        <v>459</v>
      </c>
    </row>
    <row r="1385" spans="1:20" ht="77.25" customHeight="1" x14ac:dyDescent="0.35">
      <c r="A1385" s="473"/>
      <c r="B1385" s="459"/>
      <c r="C1385" s="462" t="s">
        <v>7</v>
      </c>
      <c r="D1385" s="158" t="s">
        <v>133</v>
      </c>
      <c r="E1385" s="165" t="s">
        <v>25</v>
      </c>
      <c r="F1385" s="165">
        <v>100</v>
      </c>
      <c r="G1385" s="165">
        <v>100</v>
      </c>
      <c r="H1385" s="168">
        <f>G1385/F1385*100</f>
        <v>100</v>
      </c>
      <c r="I1385" s="165"/>
      <c r="J1385" s="165" t="s">
        <v>7</v>
      </c>
      <c r="K1385" s="169" t="s">
        <v>90</v>
      </c>
      <c r="L1385" s="165" t="s">
        <v>38</v>
      </c>
      <c r="M1385" s="165">
        <v>310</v>
      </c>
      <c r="N1385" s="165">
        <v>306</v>
      </c>
      <c r="O1385" s="168">
        <f>N1385/M1385*100</f>
        <v>98.709677419354833</v>
      </c>
      <c r="P1385" s="188"/>
      <c r="Q1385" s="167"/>
      <c r="R1385" s="352"/>
      <c r="S1385" s="453"/>
    </row>
    <row r="1386" spans="1:20" ht="45" customHeight="1" x14ac:dyDescent="0.35">
      <c r="A1386" s="473"/>
      <c r="B1386" s="459"/>
      <c r="C1386" s="462" t="s">
        <v>8</v>
      </c>
      <c r="D1386" s="158" t="s">
        <v>134</v>
      </c>
      <c r="E1386" s="165" t="s">
        <v>25</v>
      </c>
      <c r="F1386" s="165">
        <v>100</v>
      </c>
      <c r="G1386" s="165">
        <v>100</v>
      </c>
      <c r="H1386" s="168">
        <f>G1386/F1386*100</f>
        <v>100</v>
      </c>
      <c r="I1386" s="165"/>
      <c r="J1386" s="165"/>
      <c r="K1386" s="189"/>
      <c r="L1386" s="165"/>
      <c r="M1386" s="171"/>
      <c r="N1386" s="171"/>
      <c r="O1386" s="168"/>
      <c r="P1386" s="188"/>
      <c r="Q1386" s="167"/>
      <c r="R1386" s="352"/>
      <c r="S1386" s="453"/>
    </row>
    <row r="1387" spans="1:20" ht="42.75" customHeight="1" x14ac:dyDescent="0.35">
      <c r="A1387" s="473"/>
      <c r="B1387" s="459"/>
      <c r="C1387" s="462" t="s">
        <v>9</v>
      </c>
      <c r="D1387" s="158" t="s">
        <v>135</v>
      </c>
      <c r="E1387" s="165" t="s">
        <v>25</v>
      </c>
      <c r="F1387" s="165">
        <v>100</v>
      </c>
      <c r="G1387" s="165">
        <v>100</v>
      </c>
      <c r="H1387" s="168">
        <f>G1387/F1387*100</f>
        <v>100</v>
      </c>
      <c r="I1387" s="165"/>
      <c r="J1387" s="172"/>
      <c r="K1387" s="169"/>
      <c r="L1387" s="165"/>
      <c r="M1387" s="173"/>
      <c r="N1387" s="173"/>
      <c r="O1387" s="168"/>
      <c r="P1387" s="188"/>
      <c r="Q1387" s="167"/>
      <c r="R1387" s="352"/>
      <c r="S1387" s="453"/>
    </row>
    <row r="1388" spans="1:20" ht="68.25" customHeight="1" x14ac:dyDescent="0.35">
      <c r="A1388" s="473"/>
      <c r="B1388" s="459"/>
      <c r="C1388" s="462" t="s">
        <v>10</v>
      </c>
      <c r="D1388" s="158" t="s">
        <v>493</v>
      </c>
      <c r="E1388" s="165" t="s">
        <v>25</v>
      </c>
      <c r="F1388" s="165">
        <v>90</v>
      </c>
      <c r="G1388" s="165">
        <v>100</v>
      </c>
      <c r="H1388" s="168">
        <v>100</v>
      </c>
      <c r="I1388" s="165"/>
      <c r="J1388" s="172"/>
      <c r="K1388" s="169"/>
      <c r="L1388" s="165"/>
      <c r="M1388" s="173"/>
      <c r="N1388" s="173"/>
      <c r="O1388" s="168"/>
      <c r="P1388" s="188"/>
      <c r="Q1388" s="167"/>
      <c r="R1388" s="352"/>
      <c r="S1388" s="453"/>
    </row>
    <row r="1389" spans="1:20" ht="122.25" customHeight="1" x14ac:dyDescent="0.35">
      <c r="A1389" s="473"/>
      <c r="B1389" s="459"/>
      <c r="C1389" s="462" t="s">
        <v>35</v>
      </c>
      <c r="D1389" s="158" t="s">
        <v>136</v>
      </c>
      <c r="E1389" s="165" t="s">
        <v>25</v>
      </c>
      <c r="F1389" s="165">
        <v>100</v>
      </c>
      <c r="G1389" s="165">
        <v>100</v>
      </c>
      <c r="H1389" s="168">
        <f>G1389/F1389*100</f>
        <v>100</v>
      </c>
      <c r="I1389" s="165"/>
      <c r="J1389" s="172"/>
      <c r="K1389" s="169"/>
      <c r="L1389" s="165"/>
      <c r="M1389" s="173"/>
      <c r="N1389" s="173"/>
      <c r="O1389" s="168"/>
      <c r="P1389" s="188"/>
      <c r="Q1389" s="167"/>
      <c r="R1389" s="352"/>
      <c r="S1389" s="453"/>
    </row>
    <row r="1390" spans="1:20" s="184" customFormat="1" ht="40.5" customHeight="1" x14ac:dyDescent="0.35">
      <c r="A1390" s="473"/>
      <c r="B1390" s="459"/>
      <c r="C1390" s="464"/>
      <c r="D1390" s="178" t="s">
        <v>6</v>
      </c>
      <c r="E1390" s="177"/>
      <c r="F1390" s="179"/>
      <c r="G1390" s="179"/>
      <c r="H1390" s="180"/>
      <c r="I1390" s="180">
        <f>(H1385+H1386+H1387+H1388+H1389)/5</f>
        <v>100</v>
      </c>
      <c r="J1390" s="181"/>
      <c r="K1390" s="178" t="s">
        <v>6</v>
      </c>
      <c r="L1390" s="179"/>
      <c r="M1390" s="182"/>
      <c r="N1390" s="182"/>
      <c r="O1390" s="180"/>
      <c r="P1390" s="180">
        <f>O1385</f>
        <v>98.709677419354833</v>
      </c>
      <c r="Q1390" s="180">
        <f>(I1390+P1390)/2</f>
        <v>99.354838709677409</v>
      </c>
      <c r="R1390" s="364" t="s">
        <v>459</v>
      </c>
      <c r="S1390" s="453"/>
      <c r="T1390" s="156"/>
    </row>
    <row r="1391" spans="1:20" ht="60" customHeight="1" x14ac:dyDescent="0.35">
      <c r="A1391" s="473"/>
      <c r="B1391" s="459"/>
      <c r="C1391" s="460" t="s">
        <v>13</v>
      </c>
      <c r="D1391" s="160" t="s">
        <v>137</v>
      </c>
      <c r="E1391" s="165"/>
      <c r="F1391" s="165"/>
      <c r="G1391" s="165"/>
      <c r="H1391" s="163"/>
      <c r="I1391" s="163"/>
      <c r="J1391" s="266" t="s">
        <v>13</v>
      </c>
      <c r="K1391" s="160" t="s">
        <v>137</v>
      </c>
      <c r="L1391" s="165"/>
      <c r="M1391" s="173"/>
      <c r="N1391" s="173"/>
      <c r="O1391" s="163"/>
      <c r="P1391" s="188"/>
      <c r="Q1391" s="167"/>
      <c r="R1391" s="353"/>
      <c r="S1391" s="453"/>
    </row>
    <row r="1392" spans="1:20" ht="73.5" customHeight="1" x14ac:dyDescent="0.35">
      <c r="A1392" s="473"/>
      <c r="B1392" s="459"/>
      <c r="C1392" s="462" t="s">
        <v>14</v>
      </c>
      <c r="D1392" s="158" t="s">
        <v>138</v>
      </c>
      <c r="E1392" s="165" t="s">
        <v>25</v>
      </c>
      <c r="F1392" s="165">
        <v>100</v>
      </c>
      <c r="G1392" s="165">
        <v>100</v>
      </c>
      <c r="H1392" s="168">
        <f>G1392/F1392*100</f>
        <v>100</v>
      </c>
      <c r="I1392" s="165"/>
      <c r="J1392" s="172" t="s">
        <v>14</v>
      </c>
      <c r="K1392" s="169" t="s">
        <v>90</v>
      </c>
      <c r="L1392" s="165" t="s">
        <v>38</v>
      </c>
      <c r="M1392" s="165">
        <v>317</v>
      </c>
      <c r="N1392" s="165">
        <v>322</v>
      </c>
      <c r="O1392" s="168">
        <f>N1392/M1392*100</f>
        <v>101.57728706624604</v>
      </c>
      <c r="P1392" s="162"/>
      <c r="Q1392" s="167"/>
      <c r="R1392" s="352"/>
      <c r="S1392" s="453"/>
    </row>
    <row r="1393" spans="1:20" ht="45" customHeight="1" x14ac:dyDescent="0.35">
      <c r="A1393" s="473"/>
      <c r="B1393" s="459"/>
      <c r="C1393" s="462" t="s">
        <v>15</v>
      </c>
      <c r="D1393" s="158" t="s">
        <v>139</v>
      </c>
      <c r="E1393" s="165" t="s">
        <v>25</v>
      </c>
      <c r="F1393" s="165">
        <v>100</v>
      </c>
      <c r="G1393" s="165">
        <v>100</v>
      </c>
      <c r="H1393" s="168">
        <f>G1393/F1393*100</f>
        <v>100</v>
      </c>
      <c r="I1393" s="165"/>
      <c r="J1393" s="172"/>
      <c r="K1393" s="169"/>
      <c r="L1393" s="165"/>
      <c r="M1393" s="173"/>
      <c r="N1393" s="173"/>
      <c r="O1393" s="168"/>
      <c r="P1393" s="188"/>
      <c r="Q1393" s="167"/>
      <c r="R1393" s="352"/>
      <c r="S1393" s="453"/>
    </row>
    <row r="1394" spans="1:20" ht="49.5" customHeight="1" x14ac:dyDescent="0.35">
      <c r="A1394" s="473"/>
      <c r="B1394" s="459"/>
      <c r="C1394" s="462" t="s">
        <v>39</v>
      </c>
      <c r="D1394" s="158" t="s">
        <v>135</v>
      </c>
      <c r="E1394" s="165" t="s">
        <v>25</v>
      </c>
      <c r="F1394" s="165">
        <v>100</v>
      </c>
      <c r="G1394" s="165">
        <v>100</v>
      </c>
      <c r="H1394" s="168">
        <f>G1394/F1394*100</f>
        <v>100</v>
      </c>
      <c r="I1394" s="165"/>
      <c r="J1394" s="172"/>
      <c r="K1394" s="169"/>
      <c r="L1394" s="165"/>
      <c r="M1394" s="173"/>
      <c r="N1394" s="173"/>
      <c r="O1394" s="168"/>
      <c r="P1394" s="188"/>
      <c r="Q1394" s="167"/>
      <c r="R1394" s="352"/>
      <c r="S1394" s="453"/>
    </row>
    <row r="1395" spans="1:20" ht="61.5" customHeight="1" x14ac:dyDescent="0.35">
      <c r="A1395" s="473"/>
      <c r="B1395" s="459"/>
      <c r="C1395" s="462" t="s">
        <v>45</v>
      </c>
      <c r="D1395" s="158" t="s">
        <v>493</v>
      </c>
      <c r="E1395" s="165" t="s">
        <v>25</v>
      </c>
      <c r="F1395" s="165">
        <v>90</v>
      </c>
      <c r="G1395" s="165">
        <v>100</v>
      </c>
      <c r="H1395" s="168">
        <v>100</v>
      </c>
      <c r="I1395" s="165"/>
      <c r="J1395" s="172"/>
      <c r="K1395" s="169"/>
      <c r="L1395" s="165"/>
      <c r="M1395" s="173"/>
      <c r="N1395" s="173"/>
      <c r="O1395" s="168"/>
      <c r="P1395" s="188"/>
      <c r="Q1395" s="167"/>
      <c r="R1395" s="352"/>
      <c r="S1395" s="453"/>
    </row>
    <row r="1396" spans="1:20" ht="123.75" customHeight="1" x14ac:dyDescent="0.35">
      <c r="A1396" s="473"/>
      <c r="B1396" s="459"/>
      <c r="C1396" s="462" t="s">
        <v>66</v>
      </c>
      <c r="D1396" s="158" t="s">
        <v>136</v>
      </c>
      <c r="E1396" s="165" t="s">
        <v>25</v>
      </c>
      <c r="F1396" s="165">
        <v>100</v>
      </c>
      <c r="G1396" s="165">
        <v>100</v>
      </c>
      <c r="H1396" s="168">
        <f>G1396/F1396*100</f>
        <v>100</v>
      </c>
      <c r="I1396" s="165"/>
      <c r="J1396" s="172"/>
      <c r="K1396" s="169"/>
      <c r="L1396" s="165"/>
      <c r="M1396" s="173"/>
      <c r="N1396" s="173"/>
      <c r="O1396" s="168"/>
      <c r="P1396" s="188"/>
      <c r="Q1396" s="167"/>
      <c r="R1396" s="352"/>
      <c r="S1396" s="453"/>
    </row>
    <row r="1397" spans="1:20" s="184" customFormat="1" ht="40.5" customHeight="1" x14ac:dyDescent="0.35">
      <c r="A1397" s="473"/>
      <c r="B1397" s="459"/>
      <c r="C1397" s="464"/>
      <c r="D1397" s="178" t="s">
        <v>6</v>
      </c>
      <c r="E1397" s="177"/>
      <c r="F1397" s="179"/>
      <c r="G1397" s="179"/>
      <c r="H1397" s="180"/>
      <c r="I1397" s="180">
        <f>(H1392+H1393+H1394+H1395+H1396)/5</f>
        <v>100</v>
      </c>
      <c r="J1397" s="181"/>
      <c r="K1397" s="178" t="s">
        <v>6</v>
      </c>
      <c r="L1397" s="179"/>
      <c r="M1397" s="182"/>
      <c r="N1397" s="182"/>
      <c r="O1397" s="180"/>
      <c r="P1397" s="180">
        <f>O1392</f>
        <v>101.57728706624604</v>
      </c>
      <c r="Q1397" s="180">
        <f>(I1397+P1397)/2</f>
        <v>100.78864353312302</v>
      </c>
      <c r="R1397" s="345" t="s">
        <v>31</v>
      </c>
      <c r="S1397" s="453"/>
      <c r="T1397" s="156"/>
    </row>
    <row r="1398" spans="1:20" ht="67.5" customHeight="1" x14ac:dyDescent="0.35">
      <c r="A1398" s="473"/>
      <c r="B1398" s="459"/>
      <c r="C1398" s="460" t="s">
        <v>28</v>
      </c>
      <c r="D1398" s="160" t="s">
        <v>140</v>
      </c>
      <c r="E1398" s="165"/>
      <c r="F1398" s="165"/>
      <c r="G1398" s="165"/>
      <c r="H1398" s="163"/>
      <c r="I1398" s="163"/>
      <c r="J1398" s="266" t="s">
        <v>28</v>
      </c>
      <c r="K1398" s="160" t="str">
        <f>D1398</f>
        <v>Реализация основных общеобразовательных программ среднего общего образования</v>
      </c>
      <c r="L1398" s="165"/>
      <c r="M1398" s="173"/>
      <c r="N1398" s="173"/>
      <c r="O1398" s="163"/>
      <c r="P1398" s="188"/>
      <c r="Q1398" s="167"/>
      <c r="R1398" s="353"/>
      <c r="S1398" s="453"/>
    </row>
    <row r="1399" spans="1:20" ht="67.5" customHeight="1" x14ac:dyDescent="0.35">
      <c r="A1399" s="473"/>
      <c r="B1399" s="459"/>
      <c r="C1399" s="462" t="s">
        <v>29</v>
      </c>
      <c r="D1399" s="158" t="s">
        <v>141</v>
      </c>
      <c r="E1399" s="165" t="s">
        <v>25</v>
      </c>
      <c r="F1399" s="165">
        <v>100</v>
      </c>
      <c r="G1399" s="165">
        <v>100</v>
      </c>
      <c r="H1399" s="168">
        <f>G1399/F1399*100</f>
        <v>100</v>
      </c>
      <c r="I1399" s="165"/>
      <c r="J1399" s="172" t="s">
        <v>29</v>
      </c>
      <c r="K1399" s="169" t="s">
        <v>90</v>
      </c>
      <c r="L1399" s="165" t="s">
        <v>38</v>
      </c>
      <c r="M1399" s="165">
        <v>47</v>
      </c>
      <c r="N1399" s="165">
        <v>48</v>
      </c>
      <c r="O1399" s="168">
        <f>N1399/M1399*100</f>
        <v>102.12765957446808</v>
      </c>
      <c r="P1399" s="162"/>
      <c r="Q1399" s="167"/>
      <c r="R1399" s="352"/>
      <c r="S1399" s="453"/>
    </row>
    <row r="1400" spans="1:20" ht="45" customHeight="1" x14ac:dyDescent="0.35">
      <c r="A1400" s="473"/>
      <c r="B1400" s="459"/>
      <c r="C1400" s="462" t="s">
        <v>30</v>
      </c>
      <c r="D1400" s="158" t="s">
        <v>142</v>
      </c>
      <c r="E1400" s="165" t="s">
        <v>25</v>
      </c>
      <c r="F1400" s="165">
        <v>100</v>
      </c>
      <c r="G1400" s="165">
        <v>100</v>
      </c>
      <c r="H1400" s="168">
        <f>G1400/F1400*100</f>
        <v>100</v>
      </c>
      <c r="I1400" s="165"/>
      <c r="J1400" s="172"/>
      <c r="K1400" s="169"/>
      <c r="L1400" s="165"/>
      <c r="M1400" s="173"/>
      <c r="N1400" s="173"/>
      <c r="O1400" s="168"/>
      <c r="P1400" s="188"/>
      <c r="Q1400" s="167"/>
      <c r="R1400" s="352"/>
      <c r="S1400" s="453"/>
    </row>
    <row r="1401" spans="1:20" ht="45.75" customHeight="1" x14ac:dyDescent="0.35">
      <c r="A1401" s="473"/>
      <c r="B1401" s="459"/>
      <c r="C1401" s="462" t="s">
        <v>52</v>
      </c>
      <c r="D1401" s="158" t="s">
        <v>135</v>
      </c>
      <c r="E1401" s="165" t="s">
        <v>25</v>
      </c>
      <c r="F1401" s="165">
        <v>100</v>
      </c>
      <c r="G1401" s="165">
        <v>100</v>
      </c>
      <c r="H1401" s="168">
        <f>G1401/F1401*100</f>
        <v>100</v>
      </c>
      <c r="I1401" s="165"/>
      <c r="J1401" s="172"/>
      <c r="K1401" s="169"/>
      <c r="L1401" s="165"/>
      <c r="M1401" s="173"/>
      <c r="N1401" s="173"/>
      <c r="O1401" s="168"/>
      <c r="P1401" s="188"/>
      <c r="Q1401" s="167"/>
      <c r="R1401" s="352"/>
      <c r="S1401" s="453"/>
    </row>
    <row r="1402" spans="1:20" ht="54" customHeight="1" x14ac:dyDescent="0.35">
      <c r="A1402" s="473"/>
      <c r="B1402" s="459"/>
      <c r="C1402" s="462" t="s">
        <v>53</v>
      </c>
      <c r="D1402" s="158" t="s">
        <v>493</v>
      </c>
      <c r="E1402" s="165" t="s">
        <v>25</v>
      </c>
      <c r="F1402" s="165">
        <v>90</v>
      </c>
      <c r="G1402" s="165">
        <v>100</v>
      </c>
      <c r="H1402" s="168">
        <v>100</v>
      </c>
      <c r="I1402" s="165"/>
      <c r="J1402" s="172"/>
      <c r="K1402" s="169"/>
      <c r="L1402" s="165"/>
      <c r="M1402" s="173"/>
      <c r="N1402" s="173"/>
      <c r="O1402" s="168"/>
      <c r="P1402" s="188"/>
      <c r="Q1402" s="167"/>
      <c r="R1402" s="352"/>
      <c r="S1402" s="453"/>
    </row>
    <row r="1403" spans="1:20" ht="121.5" customHeight="1" x14ac:dyDescent="0.35">
      <c r="A1403" s="473"/>
      <c r="B1403" s="459"/>
      <c r="C1403" s="462" t="s">
        <v>143</v>
      </c>
      <c r="D1403" s="158" t="s">
        <v>136</v>
      </c>
      <c r="E1403" s="165" t="s">
        <v>25</v>
      </c>
      <c r="F1403" s="165">
        <v>100</v>
      </c>
      <c r="G1403" s="165">
        <v>100</v>
      </c>
      <c r="H1403" s="168">
        <f>G1403/F1403*100</f>
        <v>100</v>
      </c>
      <c r="I1403" s="165"/>
      <c r="J1403" s="172"/>
      <c r="K1403" s="169"/>
      <c r="L1403" s="165"/>
      <c r="M1403" s="173"/>
      <c r="N1403" s="173"/>
      <c r="O1403" s="168"/>
      <c r="P1403" s="188"/>
      <c r="Q1403" s="167"/>
      <c r="R1403" s="352"/>
      <c r="S1403" s="453"/>
    </row>
    <row r="1404" spans="1:20" s="184" customFormat="1" ht="40.5" customHeight="1" x14ac:dyDescent="0.35">
      <c r="A1404" s="473"/>
      <c r="B1404" s="459"/>
      <c r="C1404" s="464"/>
      <c r="D1404" s="178" t="s">
        <v>6</v>
      </c>
      <c r="E1404" s="177"/>
      <c r="F1404" s="179"/>
      <c r="G1404" s="179"/>
      <c r="H1404" s="180"/>
      <c r="I1404" s="180">
        <f>(H1399+H1400+H1401+H1402+H1403)/5</f>
        <v>100</v>
      </c>
      <c r="J1404" s="181"/>
      <c r="K1404" s="178" t="s">
        <v>6</v>
      </c>
      <c r="L1404" s="179"/>
      <c r="M1404" s="182"/>
      <c r="N1404" s="182"/>
      <c r="O1404" s="180"/>
      <c r="P1404" s="180">
        <f>O1399</f>
        <v>102.12765957446808</v>
      </c>
      <c r="Q1404" s="180">
        <f>(I1404+P1404)/2</f>
        <v>101.06382978723404</v>
      </c>
      <c r="R1404" s="345" t="s">
        <v>31</v>
      </c>
      <c r="S1404" s="453"/>
      <c r="T1404" s="156"/>
    </row>
    <row r="1405" spans="1:20" ht="45" customHeight="1" x14ac:dyDescent="0.35">
      <c r="A1405" s="473"/>
      <c r="B1405" s="459"/>
      <c r="C1405" s="460" t="s">
        <v>42</v>
      </c>
      <c r="D1405" s="160" t="s">
        <v>91</v>
      </c>
      <c r="E1405" s="165"/>
      <c r="F1405" s="165"/>
      <c r="G1405" s="165"/>
      <c r="H1405" s="163"/>
      <c r="I1405" s="163"/>
      <c r="J1405" s="266" t="s">
        <v>42</v>
      </c>
      <c r="K1405" s="160" t="s">
        <v>91</v>
      </c>
      <c r="L1405" s="165"/>
      <c r="M1405" s="173"/>
      <c r="N1405" s="173"/>
      <c r="O1405" s="163"/>
      <c r="P1405" s="188"/>
      <c r="Q1405" s="167"/>
      <c r="R1405" s="353"/>
      <c r="S1405" s="453"/>
    </row>
    <row r="1406" spans="1:20" ht="52.5" customHeight="1" x14ac:dyDescent="0.35">
      <c r="A1406" s="473"/>
      <c r="B1406" s="459"/>
      <c r="C1406" s="462" t="s">
        <v>43</v>
      </c>
      <c r="D1406" s="158" t="s">
        <v>144</v>
      </c>
      <c r="E1406" s="165" t="s">
        <v>25</v>
      </c>
      <c r="F1406" s="165">
        <v>100</v>
      </c>
      <c r="G1406" s="165">
        <v>100</v>
      </c>
      <c r="H1406" s="168">
        <f>G1406/F1406*100</f>
        <v>100</v>
      </c>
      <c r="I1406" s="165"/>
      <c r="J1406" s="172" t="s">
        <v>43</v>
      </c>
      <c r="K1406" s="169" t="s">
        <v>90</v>
      </c>
      <c r="L1406" s="165" t="s">
        <v>38</v>
      </c>
      <c r="M1406" s="165">
        <v>56</v>
      </c>
      <c r="N1406" s="165">
        <v>56</v>
      </c>
      <c r="O1406" s="168">
        <f>N1406/M1406*100</f>
        <v>100</v>
      </c>
      <c r="P1406" s="188"/>
      <c r="Q1406" s="167"/>
      <c r="R1406" s="352"/>
      <c r="S1406" s="453"/>
    </row>
    <row r="1407" spans="1:20" ht="81.75" customHeight="1" x14ac:dyDescent="0.35">
      <c r="A1407" s="473"/>
      <c r="B1407" s="459"/>
      <c r="C1407" s="462" t="s">
        <v>145</v>
      </c>
      <c r="D1407" s="158" t="s">
        <v>146</v>
      </c>
      <c r="E1407" s="165" t="s">
        <v>25</v>
      </c>
      <c r="F1407" s="165">
        <v>90</v>
      </c>
      <c r="G1407" s="165">
        <v>90</v>
      </c>
      <c r="H1407" s="168">
        <f>G1407/F1407*100</f>
        <v>100</v>
      </c>
      <c r="I1407" s="165"/>
      <c r="J1407" s="172"/>
      <c r="K1407" s="169"/>
      <c r="L1407" s="165"/>
      <c r="M1407" s="173"/>
      <c r="N1407" s="173"/>
      <c r="O1407" s="168"/>
      <c r="P1407" s="188"/>
      <c r="Q1407" s="167"/>
      <c r="R1407" s="352"/>
      <c r="S1407" s="453"/>
    </row>
    <row r="1408" spans="1:20" s="184" customFormat="1" ht="40.5" customHeight="1" x14ac:dyDescent="0.35">
      <c r="A1408" s="473"/>
      <c r="B1408" s="459"/>
      <c r="C1408" s="464"/>
      <c r="D1408" s="178" t="s">
        <v>6</v>
      </c>
      <c r="E1408" s="177"/>
      <c r="F1408" s="179"/>
      <c r="G1408" s="179"/>
      <c r="H1408" s="180"/>
      <c r="I1408" s="180">
        <f>(H1406+H1407)/2</f>
        <v>100</v>
      </c>
      <c r="J1408" s="181"/>
      <c r="K1408" s="178" t="s">
        <v>6</v>
      </c>
      <c r="L1408" s="179"/>
      <c r="M1408" s="182"/>
      <c r="N1408" s="182"/>
      <c r="O1408" s="180"/>
      <c r="P1408" s="180">
        <f>O1406</f>
        <v>100</v>
      </c>
      <c r="Q1408" s="180">
        <f>(I1408+P1408)/2</f>
        <v>100</v>
      </c>
      <c r="R1408" s="345" t="s">
        <v>31</v>
      </c>
      <c r="S1408" s="453"/>
      <c r="T1408" s="156"/>
    </row>
    <row r="1409" spans="1:20" ht="63.75" customHeight="1" x14ac:dyDescent="0.35">
      <c r="A1409" s="473"/>
      <c r="B1409" s="459"/>
      <c r="C1409" s="460" t="s">
        <v>172</v>
      </c>
      <c r="D1409" s="160" t="s">
        <v>228</v>
      </c>
      <c r="E1409" s="165"/>
      <c r="F1409" s="165"/>
      <c r="G1409" s="165"/>
      <c r="H1409" s="163"/>
      <c r="I1409" s="163"/>
      <c r="J1409" s="266" t="s">
        <v>172</v>
      </c>
      <c r="K1409" s="160" t="str">
        <f>D1409</f>
        <v>Реализация дополнительных общеразвивающих программ</v>
      </c>
      <c r="L1409" s="165"/>
      <c r="M1409" s="173"/>
      <c r="N1409" s="173"/>
      <c r="O1409" s="163"/>
      <c r="P1409" s="188"/>
      <c r="Q1409" s="167"/>
      <c r="R1409" s="353"/>
      <c r="S1409" s="453"/>
    </row>
    <row r="1410" spans="1:20" ht="75" customHeight="1" x14ac:dyDescent="0.35">
      <c r="A1410" s="473"/>
      <c r="B1410" s="459"/>
      <c r="C1410" s="462" t="s">
        <v>173</v>
      </c>
      <c r="D1410" s="158" t="s">
        <v>146</v>
      </c>
      <c r="E1410" s="165" t="s">
        <v>25</v>
      </c>
      <c r="F1410" s="165">
        <v>90</v>
      </c>
      <c r="G1410" s="165">
        <v>90</v>
      </c>
      <c r="H1410" s="168">
        <f>G1410/F1410*100</f>
        <v>100</v>
      </c>
      <c r="I1410" s="165"/>
      <c r="J1410" s="172" t="str">
        <f>C1410</f>
        <v>5.1.</v>
      </c>
      <c r="K1410" s="169" t="s">
        <v>219</v>
      </c>
      <c r="L1410" s="165" t="s">
        <v>399</v>
      </c>
      <c r="M1410" s="165">
        <v>51456</v>
      </c>
      <c r="N1410" s="165">
        <v>51456</v>
      </c>
      <c r="O1410" s="168">
        <f>N1410/M1410*100</f>
        <v>100</v>
      </c>
      <c r="P1410" s="188"/>
      <c r="Q1410" s="167"/>
      <c r="R1410" s="352"/>
      <c r="S1410" s="453"/>
    </row>
    <row r="1411" spans="1:20" s="184" customFormat="1" ht="41.25" customHeight="1" x14ac:dyDescent="0.35">
      <c r="A1411" s="473"/>
      <c r="B1411" s="459"/>
      <c r="C1411" s="464"/>
      <c r="D1411" s="178" t="s">
        <v>6</v>
      </c>
      <c r="E1411" s="177"/>
      <c r="F1411" s="179"/>
      <c r="G1411" s="179"/>
      <c r="H1411" s="180"/>
      <c r="I1411" s="180">
        <f>H1410</f>
        <v>100</v>
      </c>
      <c r="J1411" s="181"/>
      <c r="K1411" s="178" t="s">
        <v>6</v>
      </c>
      <c r="L1411" s="179"/>
      <c r="M1411" s="182"/>
      <c r="N1411" s="182"/>
      <c r="O1411" s="180"/>
      <c r="P1411" s="180">
        <f>O1410</f>
        <v>100</v>
      </c>
      <c r="Q1411" s="180">
        <f>(I1411+P1411)/2</f>
        <v>100</v>
      </c>
      <c r="R1411" s="345" t="s">
        <v>31</v>
      </c>
      <c r="S1411" s="453"/>
      <c r="T1411" s="156"/>
    </row>
    <row r="1412" spans="1:20" ht="65.25" customHeight="1" x14ac:dyDescent="0.35">
      <c r="A1412" s="473">
        <v>74</v>
      </c>
      <c r="B1412" s="459" t="s">
        <v>194</v>
      </c>
      <c r="C1412" s="460" t="s">
        <v>12</v>
      </c>
      <c r="D1412" s="160" t="s">
        <v>132</v>
      </c>
      <c r="E1412" s="164"/>
      <c r="F1412" s="164"/>
      <c r="G1412" s="164"/>
      <c r="H1412" s="163"/>
      <c r="I1412" s="163"/>
      <c r="J1412" s="164" t="s">
        <v>12</v>
      </c>
      <c r="K1412" s="160" t="s">
        <v>132</v>
      </c>
      <c r="L1412" s="165"/>
      <c r="M1412" s="165"/>
      <c r="N1412" s="165"/>
      <c r="O1412" s="163"/>
      <c r="P1412" s="188"/>
      <c r="Q1412" s="167"/>
      <c r="R1412" s="351"/>
      <c r="S1412" s="453" t="s">
        <v>459</v>
      </c>
    </row>
    <row r="1413" spans="1:20" ht="75.75" customHeight="1" x14ac:dyDescent="0.35">
      <c r="A1413" s="473"/>
      <c r="B1413" s="459"/>
      <c r="C1413" s="462" t="s">
        <v>7</v>
      </c>
      <c r="D1413" s="158" t="s">
        <v>133</v>
      </c>
      <c r="E1413" s="165" t="s">
        <v>25</v>
      </c>
      <c r="F1413" s="165">
        <v>100</v>
      </c>
      <c r="G1413" s="165">
        <v>100</v>
      </c>
      <c r="H1413" s="168">
        <f>G1413/F1413*100</f>
        <v>100</v>
      </c>
      <c r="I1413" s="165"/>
      <c r="J1413" s="165" t="s">
        <v>7</v>
      </c>
      <c r="K1413" s="169" t="s">
        <v>90</v>
      </c>
      <c r="L1413" s="165" t="s">
        <v>38</v>
      </c>
      <c r="M1413" s="165">
        <v>307</v>
      </c>
      <c r="N1413" s="165">
        <v>309</v>
      </c>
      <c r="O1413" s="168">
        <f>N1413/M1413*100</f>
        <v>100.65146579804561</v>
      </c>
      <c r="P1413" s="188"/>
      <c r="Q1413" s="167"/>
      <c r="R1413" s="352"/>
      <c r="S1413" s="453"/>
    </row>
    <row r="1414" spans="1:20" x14ac:dyDescent="0.35">
      <c r="A1414" s="473"/>
      <c r="B1414" s="459"/>
      <c r="C1414" s="462" t="s">
        <v>8</v>
      </c>
      <c r="D1414" s="158" t="s">
        <v>134</v>
      </c>
      <c r="E1414" s="165" t="s">
        <v>25</v>
      </c>
      <c r="F1414" s="165">
        <v>100</v>
      </c>
      <c r="G1414" s="165">
        <v>100</v>
      </c>
      <c r="H1414" s="168">
        <f>G1414/F1414*100</f>
        <v>100</v>
      </c>
      <c r="I1414" s="165"/>
      <c r="J1414" s="165"/>
      <c r="K1414" s="189"/>
      <c r="L1414" s="165"/>
      <c r="M1414" s="171"/>
      <c r="N1414" s="171"/>
      <c r="O1414" s="168"/>
      <c r="P1414" s="188"/>
      <c r="Q1414" s="167"/>
      <c r="R1414" s="352"/>
      <c r="S1414" s="453"/>
    </row>
    <row r="1415" spans="1:20" ht="41.25" customHeight="1" x14ac:dyDescent="0.35">
      <c r="A1415" s="473"/>
      <c r="B1415" s="459"/>
      <c r="C1415" s="462" t="s">
        <v>9</v>
      </c>
      <c r="D1415" s="158" t="s">
        <v>135</v>
      </c>
      <c r="E1415" s="165" t="s">
        <v>25</v>
      </c>
      <c r="F1415" s="165">
        <v>100</v>
      </c>
      <c r="G1415" s="165">
        <v>100</v>
      </c>
      <c r="H1415" s="168">
        <f>G1415/F1415*100</f>
        <v>100</v>
      </c>
      <c r="I1415" s="165"/>
      <c r="J1415" s="172"/>
      <c r="K1415" s="169"/>
      <c r="L1415" s="165"/>
      <c r="M1415" s="173"/>
      <c r="N1415" s="173"/>
      <c r="O1415" s="168"/>
      <c r="P1415" s="188"/>
      <c r="Q1415" s="167"/>
      <c r="R1415" s="352"/>
      <c r="S1415" s="453"/>
    </row>
    <row r="1416" spans="1:20" ht="75" customHeight="1" x14ac:dyDescent="0.35">
      <c r="A1416" s="473"/>
      <c r="B1416" s="459"/>
      <c r="C1416" s="462" t="s">
        <v>10</v>
      </c>
      <c r="D1416" s="158" t="s">
        <v>89</v>
      </c>
      <c r="E1416" s="165" t="s">
        <v>25</v>
      </c>
      <c r="F1416" s="165">
        <v>90</v>
      </c>
      <c r="G1416" s="165">
        <v>100</v>
      </c>
      <c r="H1416" s="168">
        <v>100</v>
      </c>
      <c r="I1416" s="165"/>
      <c r="J1416" s="172"/>
      <c r="K1416" s="169"/>
      <c r="L1416" s="165"/>
      <c r="M1416" s="173"/>
      <c r="N1416" s="173"/>
      <c r="O1416" s="168"/>
      <c r="P1416" s="188"/>
      <c r="Q1416" s="167"/>
      <c r="R1416" s="352"/>
      <c r="S1416" s="453"/>
    </row>
    <row r="1417" spans="1:20" ht="122.25" customHeight="1" x14ac:dyDescent="0.35">
      <c r="A1417" s="473"/>
      <c r="B1417" s="459"/>
      <c r="C1417" s="462" t="s">
        <v>35</v>
      </c>
      <c r="D1417" s="158" t="s">
        <v>136</v>
      </c>
      <c r="E1417" s="165" t="s">
        <v>25</v>
      </c>
      <c r="F1417" s="165">
        <v>100</v>
      </c>
      <c r="G1417" s="165">
        <v>100</v>
      </c>
      <c r="H1417" s="168">
        <f>G1417/F1417*100</f>
        <v>100</v>
      </c>
      <c r="I1417" s="165"/>
      <c r="J1417" s="172"/>
      <c r="K1417" s="169"/>
      <c r="L1417" s="165"/>
      <c r="M1417" s="173"/>
      <c r="N1417" s="173"/>
      <c r="O1417" s="168"/>
      <c r="P1417" s="188"/>
      <c r="Q1417" s="167"/>
      <c r="R1417" s="352"/>
      <c r="S1417" s="453"/>
    </row>
    <row r="1418" spans="1:20" s="184" customFormat="1" ht="40.5" customHeight="1" x14ac:dyDescent="0.35">
      <c r="A1418" s="473"/>
      <c r="B1418" s="459"/>
      <c r="C1418" s="464"/>
      <c r="D1418" s="178" t="s">
        <v>6</v>
      </c>
      <c r="E1418" s="177"/>
      <c r="F1418" s="179"/>
      <c r="G1418" s="179"/>
      <c r="H1418" s="180"/>
      <c r="I1418" s="180">
        <f>(H1413+H1414+H1415+H1416+H1417)/5</f>
        <v>100</v>
      </c>
      <c r="J1418" s="181"/>
      <c r="K1418" s="178" t="s">
        <v>6</v>
      </c>
      <c r="L1418" s="179"/>
      <c r="M1418" s="182"/>
      <c r="N1418" s="182"/>
      <c r="O1418" s="180"/>
      <c r="P1418" s="180">
        <f>O1413</f>
        <v>100.65146579804561</v>
      </c>
      <c r="Q1418" s="180">
        <f>(I1418+P1418)/2</f>
        <v>100.3257328990228</v>
      </c>
      <c r="R1418" s="345" t="s">
        <v>31</v>
      </c>
      <c r="S1418" s="453"/>
      <c r="T1418" s="156"/>
    </row>
    <row r="1419" spans="1:20" ht="61.5" customHeight="1" x14ac:dyDescent="0.35">
      <c r="A1419" s="473"/>
      <c r="B1419" s="459"/>
      <c r="C1419" s="460" t="s">
        <v>13</v>
      </c>
      <c r="D1419" s="160" t="s">
        <v>137</v>
      </c>
      <c r="E1419" s="165"/>
      <c r="F1419" s="165"/>
      <c r="G1419" s="165"/>
      <c r="H1419" s="163"/>
      <c r="I1419" s="163"/>
      <c r="J1419" s="266" t="s">
        <v>13</v>
      </c>
      <c r="K1419" s="160" t="s">
        <v>137</v>
      </c>
      <c r="L1419" s="165"/>
      <c r="M1419" s="173"/>
      <c r="N1419" s="173"/>
      <c r="O1419" s="163"/>
      <c r="P1419" s="188"/>
      <c r="Q1419" s="167"/>
      <c r="R1419" s="353"/>
      <c r="S1419" s="453"/>
    </row>
    <row r="1420" spans="1:20" ht="75" customHeight="1" x14ac:dyDescent="0.35">
      <c r="A1420" s="473"/>
      <c r="B1420" s="459"/>
      <c r="C1420" s="462" t="s">
        <v>14</v>
      </c>
      <c r="D1420" s="158" t="s">
        <v>138</v>
      </c>
      <c r="E1420" s="165" t="s">
        <v>25</v>
      </c>
      <c r="F1420" s="165">
        <v>100</v>
      </c>
      <c r="G1420" s="165">
        <v>100</v>
      </c>
      <c r="H1420" s="168">
        <f>G1420/F1420*100</f>
        <v>100</v>
      </c>
      <c r="I1420" s="165"/>
      <c r="J1420" s="172" t="s">
        <v>14</v>
      </c>
      <c r="K1420" s="169" t="s">
        <v>90</v>
      </c>
      <c r="L1420" s="165" t="s">
        <v>38</v>
      </c>
      <c r="M1420" s="165">
        <v>307</v>
      </c>
      <c r="N1420" s="165">
        <v>305</v>
      </c>
      <c r="O1420" s="168">
        <f>N1420/M1420*100</f>
        <v>99.348534201954394</v>
      </c>
      <c r="P1420" s="162"/>
      <c r="Q1420" s="167"/>
      <c r="R1420" s="352"/>
      <c r="S1420" s="453"/>
    </row>
    <row r="1421" spans="1:20" x14ac:dyDescent="0.35">
      <c r="A1421" s="473"/>
      <c r="B1421" s="459"/>
      <c r="C1421" s="462" t="s">
        <v>15</v>
      </c>
      <c r="D1421" s="158" t="s">
        <v>139</v>
      </c>
      <c r="E1421" s="165" t="s">
        <v>25</v>
      </c>
      <c r="F1421" s="165">
        <v>100</v>
      </c>
      <c r="G1421" s="165">
        <v>100</v>
      </c>
      <c r="H1421" s="168">
        <f>G1421/F1421*100</f>
        <v>100</v>
      </c>
      <c r="I1421" s="165"/>
      <c r="J1421" s="172"/>
      <c r="K1421" s="169"/>
      <c r="L1421" s="165"/>
      <c r="M1421" s="173"/>
      <c r="N1421" s="173"/>
      <c r="O1421" s="168"/>
      <c r="P1421" s="188"/>
      <c r="Q1421" s="167"/>
      <c r="R1421" s="352"/>
      <c r="S1421" s="453"/>
    </row>
    <row r="1422" spans="1:20" ht="49.5" customHeight="1" x14ac:dyDescent="0.35">
      <c r="A1422" s="473"/>
      <c r="B1422" s="459"/>
      <c r="C1422" s="462" t="s">
        <v>39</v>
      </c>
      <c r="D1422" s="158" t="s">
        <v>135</v>
      </c>
      <c r="E1422" s="165" t="s">
        <v>25</v>
      </c>
      <c r="F1422" s="165">
        <v>100</v>
      </c>
      <c r="G1422" s="165">
        <v>100</v>
      </c>
      <c r="H1422" s="168">
        <f>G1422/F1422*100</f>
        <v>100</v>
      </c>
      <c r="I1422" s="165"/>
      <c r="J1422" s="172"/>
      <c r="K1422" s="169"/>
      <c r="L1422" s="165"/>
      <c r="M1422" s="173"/>
      <c r="N1422" s="173"/>
      <c r="O1422" s="168"/>
      <c r="P1422" s="188"/>
      <c r="Q1422" s="167"/>
      <c r="R1422" s="352"/>
      <c r="S1422" s="453"/>
    </row>
    <row r="1423" spans="1:20" ht="60" customHeight="1" x14ac:dyDescent="0.35">
      <c r="A1423" s="473"/>
      <c r="B1423" s="459"/>
      <c r="C1423" s="462" t="s">
        <v>45</v>
      </c>
      <c r="D1423" s="158" t="s">
        <v>493</v>
      </c>
      <c r="E1423" s="165" t="s">
        <v>25</v>
      </c>
      <c r="F1423" s="165">
        <v>90</v>
      </c>
      <c r="G1423" s="165">
        <v>100</v>
      </c>
      <c r="H1423" s="168">
        <v>100</v>
      </c>
      <c r="I1423" s="165"/>
      <c r="J1423" s="172"/>
      <c r="K1423" s="169"/>
      <c r="L1423" s="165"/>
      <c r="M1423" s="173"/>
      <c r="N1423" s="173"/>
      <c r="O1423" s="168"/>
      <c r="P1423" s="188"/>
      <c r="Q1423" s="167"/>
      <c r="R1423" s="352"/>
      <c r="S1423" s="453"/>
    </row>
    <row r="1424" spans="1:20" ht="122.25" customHeight="1" x14ac:dyDescent="0.35">
      <c r="A1424" s="473"/>
      <c r="B1424" s="459"/>
      <c r="C1424" s="462" t="s">
        <v>66</v>
      </c>
      <c r="D1424" s="158" t="s">
        <v>136</v>
      </c>
      <c r="E1424" s="165" t="s">
        <v>25</v>
      </c>
      <c r="F1424" s="165">
        <v>100</v>
      </c>
      <c r="G1424" s="165">
        <v>100</v>
      </c>
      <c r="H1424" s="168">
        <f>G1424/F1424*100</f>
        <v>100</v>
      </c>
      <c r="I1424" s="165"/>
      <c r="J1424" s="172"/>
      <c r="K1424" s="169"/>
      <c r="L1424" s="165"/>
      <c r="M1424" s="173"/>
      <c r="N1424" s="173"/>
      <c r="O1424" s="168"/>
      <c r="P1424" s="188"/>
      <c r="Q1424" s="167"/>
      <c r="R1424" s="352"/>
      <c r="S1424" s="453"/>
    </row>
    <row r="1425" spans="1:20" s="184" customFormat="1" ht="40.5" customHeight="1" x14ac:dyDescent="0.35">
      <c r="A1425" s="473"/>
      <c r="B1425" s="459"/>
      <c r="C1425" s="464"/>
      <c r="D1425" s="178" t="s">
        <v>6</v>
      </c>
      <c r="E1425" s="177"/>
      <c r="F1425" s="179"/>
      <c r="G1425" s="179"/>
      <c r="H1425" s="180"/>
      <c r="I1425" s="180">
        <f>(H1420+H1421+H1422+H1423+H1424)/5</f>
        <v>100</v>
      </c>
      <c r="J1425" s="181"/>
      <c r="K1425" s="178" t="s">
        <v>6</v>
      </c>
      <c r="L1425" s="179"/>
      <c r="M1425" s="182"/>
      <c r="N1425" s="182"/>
      <c r="O1425" s="180"/>
      <c r="P1425" s="180">
        <f>O1420</f>
        <v>99.348534201954394</v>
      </c>
      <c r="Q1425" s="180">
        <f>(I1425+P1425)/2</f>
        <v>99.674267100977204</v>
      </c>
      <c r="R1425" s="364" t="s">
        <v>459</v>
      </c>
      <c r="S1425" s="453"/>
      <c r="T1425" s="156"/>
    </row>
    <row r="1426" spans="1:20" ht="78" customHeight="1" x14ac:dyDescent="0.35">
      <c r="A1426" s="473"/>
      <c r="B1426" s="459"/>
      <c r="C1426" s="460" t="s">
        <v>28</v>
      </c>
      <c r="D1426" s="160" t="s">
        <v>140</v>
      </c>
      <c r="E1426" s="165"/>
      <c r="F1426" s="165"/>
      <c r="G1426" s="165"/>
      <c r="H1426" s="163"/>
      <c r="I1426" s="163"/>
      <c r="J1426" s="266" t="s">
        <v>28</v>
      </c>
      <c r="K1426" s="160" t="str">
        <f>D1426</f>
        <v>Реализация основных общеобразовательных программ среднего общего образования</v>
      </c>
      <c r="L1426" s="165"/>
      <c r="M1426" s="173"/>
      <c r="N1426" s="173"/>
      <c r="O1426" s="163"/>
      <c r="P1426" s="188"/>
      <c r="Q1426" s="167"/>
      <c r="R1426" s="353"/>
      <c r="S1426" s="453"/>
    </row>
    <row r="1427" spans="1:20" ht="73.5" customHeight="1" x14ac:dyDescent="0.35">
      <c r="A1427" s="473"/>
      <c r="B1427" s="459"/>
      <c r="C1427" s="462" t="s">
        <v>29</v>
      </c>
      <c r="D1427" s="158" t="s">
        <v>141</v>
      </c>
      <c r="E1427" s="165" t="s">
        <v>25</v>
      </c>
      <c r="F1427" s="165">
        <v>100</v>
      </c>
      <c r="G1427" s="165">
        <v>100</v>
      </c>
      <c r="H1427" s="168">
        <f>G1427/F1427*100</f>
        <v>100</v>
      </c>
      <c r="I1427" s="165"/>
      <c r="J1427" s="172" t="s">
        <v>29</v>
      </c>
      <c r="K1427" s="169" t="s">
        <v>90</v>
      </c>
      <c r="L1427" s="165" t="s">
        <v>38</v>
      </c>
      <c r="M1427" s="165">
        <v>62</v>
      </c>
      <c r="N1427" s="165">
        <v>62</v>
      </c>
      <c r="O1427" s="168">
        <f>N1427/M1427*100</f>
        <v>100</v>
      </c>
      <c r="P1427" s="162"/>
      <c r="Q1427" s="167"/>
      <c r="R1427" s="352"/>
      <c r="S1427" s="453"/>
    </row>
    <row r="1428" spans="1:20" x14ac:dyDescent="0.35">
      <c r="A1428" s="473"/>
      <c r="B1428" s="459"/>
      <c r="C1428" s="462" t="s">
        <v>30</v>
      </c>
      <c r="D1428" s="158" t="s">
        <v>142</v>
      </c>
      <c r="E1428" s="165" t="s">
        <v>25</v>
      </c>
      <c r="F1428" s="165">
        <v>100</v>
      </c>
      <c r="G1428" s="165">
        <v>100</v>
      </c>
      <c r="H1428" s="168">
        <f>G1428/F1428*100</f>
        <v>100</v>
      </c>
      <c r="I1428" s="165"/>
      <c r="J1428" s="172"/>
      <c r="K1428" s="169"/>
      <c r="L1428" s="165"/>
      <c r="M1428" s="173"/>
      <c r="N1428" s="173"/>
      <c r="O1428" s="168"/>
      <c r="P1428" s="188"/>
      <c r="Q1428" s="167"/>
      <c r="R1428" s="352"/>
      <c r="S1428" s="453"/>
    </row>
    <row r="1429" spans="1:20" ht="54" customHeight="1" x14ac:dyDescent="0.35">
      <c r="A1429" s="473"/>
      <c r="B1429" s="459"/>
      <c r="C1429" s="462" t="s">
        <v>52</v>
      </c>
      <c r="D1429" s="158" t="s">
        <v>135</v>
      </c>
      <c r="E1429" s="165" t="s">
        <v>25</v>
      </c>
      <c r="F1429" s="165">
        <v>100</v>
      </c>
      <c r="G1429" s="165">
        <v>100</v>
      </c>
      <c r="H1429" s="168">
        <f>G1429/F1429*100</f>
        <v>100</v>
      </c>
      <c r="I1429" s="165"/>
      <c r="J1429" s="172"/>
      <c r="K1429" s="169"/>
      <c r="L1429" s="165"/>
      <c r="M1429" s="173"/>
      <c r="N1429" s="173"/>
      <c r="O1429" s="168"/>
      <c r="P1429" s="188"/>
      <c r="Q1429" s="167"/>
      <c r="R1429" s="352"/>
      <c r="S1429" s="453"/>
    </row>
    <row r="1430" spans="1:20" ht="57.75" customHeight="1" x14ac:dyDescent="0.35">
      <c r="A1430" s="473"/>
      <c r="B1430" s="459"/>
      <c r="C1430" s="462" t="s">
        <v>53</v>
      </c>
      <c r="D1430" s="158" t="s">
        <v>493</v>
      </c>
      <c r="E1430" s="165" t="s">
        <v>25</v>
      </c>
      <c r="F1430" s="165">
        <v>90</v>
      </c>
      <c r="G1430" s="165">
        <v>100</v>
      </c>
      <c r="H1430" s="168">
        <v>100</v>
      </c>
      <c r="I1430" s="165"/>
      <c r="J1430" s="172"/>
      <c r="K1430" s="169"/>
      <c r="L1430" s="165"/>
      <c r="M1430" s="173"/>
      <c r="N1430" s="173"/>
      <c r="O1430" s="168"/>
      <c r="P1430" s="188"/>
      <c r="Q1430" s="167"/>
      <c r="R1430" s="352"/>
      <c r="S1430" s="453"/>
    </row>
    <row r="1431" spans="1:20" ht="117.75" customHeight="1" x14ac:dyDescent="0.35">
      <c r="A1431" s="473"/>
      <c r="B1431" s="459"/>
      <c r="C1431" s="462" t="s">
        <v>143</v>
      </c>
      <c r="D1431" s="158" t="s">
        <v>136</v>
      </c>
      <c r="E1431" s="165" t="s">
        <v>25</v>
      </c>
      <c r="F1431" s="165">
        <v>100</v>
      </c>
      <c r="G1431" s="165">
        <v>100</v>
      </c>
      <c r="H1431" s="168">
        <f>G1431/F1431*100</f>
        <v>100</v>
      </c>
      <c r="I1431" s="165"/>
      <c r="J1431" s="172"/>
      <c r="K1431" s="169"/>
      <c r="L1431" s="165"/>
      <c r="M1431" s="173"/>
      <c r="N1431" s="173"/>
      <c r="O1431" s="168"/>
      <c r="P1431" s="188"/>
      <c r="Q1431" s="167"/>
      <c r="R1431" s="352"/>
      <c r="S1431" s="453"/>
    </row>
    <row r="1432" spans="1:20" s="184" customFormat="1" ht="40.5" customHeight="1" x14ac:dyDescent="0.35">
      <c r="A1432" s="473"/>
      <c r="B1432" s="459"/>
      <c r="C1432" s="464"/>
      <c r="D1432" s="178" t="s">
        <v>6</v>
      </c>
      <c r="E1432" s="177"/>
      <c r="F1432" s="179"/>
      <c r="G1432" s="179"/>
      <c r="H1432" s="180"/>
      <c r="I1432" s="180">
        <f>(H1427+H1428+H1429+H1430+H1431)/5</f>
        <v>100</v>
      </c>
      <c r="J1432" s="181"/>
      <c r="K1432" s="178" t="s">
        <v>6</v>
      </c>
      <c r="L1432" s="179"/>
      <c r="M1432" s="182"/>
      <c r="N1432" s="182"/>
      <c r="O1432" s="180"/>
      <c r="P1432" s="180">
        <f>O1427</f>
        <v>100</v>
      </c>
      <c r="Q1432" s="180">
        <f>(I1432+P1432)/2</f>
        <v>100</v>
      </c>
      <c r="R1432" s="345" t="s">
        <v>31</v>
      </c>
      <c r="S1432" s="453"/>
      <c r="T1432" s="156"/>
    </row>
    <row r="1433" spans="1:20" x14ac:dyDescent="0.35">
      <c r="A1433" s="473"/>
      <c r="B1433" s="459"/>
      <c r="C1433" s="460" t="s">
        <v>42</v>
      </c>
      <c r="D1433" s="160" t="s">
        <v>91</v>
      </c>
      <c r="E1433" s="165"/>
      <c r="F1433" s="165"/>
      <c r="G1433" s="165"/>
      <c r="H1433" s="163"/>
      <c r="I1433" s="163"/>
      <c r="J1433" s="266" t="s">
        <v>42</v>
      </c>
      <c r="K1433" s="160" t="s">
        <v>91</v>
      </c>
      <c r="L1433" s="165"/>
      <c r="M1433" s="173"/>
      <c r="N1433" s="173"/>
      <c r="O1433" s="163"/>
      <c r="P1433" s="188"/>
      <c r="Q1433" s="167"/>
      <c r="R1433" s="353"/>
      <c r="S1433" s="453"/>
    </row>
    <row r="1434" spans="1:20" ht="48.75" customHeight="1" x14ac:dyDescent="0.35">
      <c r="A1434" s="473"/>
      <c r="B1434" s="459"/>
      <c r="C1434" s="462" t="s">
        <v>43</v>
      </c>
      <c r="D1434" s="158" t="s">
        <v>144</v>
      </c>
      <c r="E1434" s="165" t="s">
        <v>25</v>
      </c>
      <c r="F1434" s="165">
        <v>100</v>
      </c>
      <c r="G1434" s="165">
        <v>100</v>
      </c>
      <c r="H1434" s="168">
        <f>G1434/F1434*100</f>
        <v>100</v>
      </c>
      <c r="I1434" s="165"/>
      <c r="J1434" s="172" t="s">
        <v>43</v>
      </c>
      <c r="K1434" s="169" t="s">
        <v>90</v>
      </c>
      <c r="L1434" s="165" t="s">
        <v>38</v>
      </c>
      <c r="M1434" s="165">
        <v>72</v>
      </c>
      <c r="N1434" s="165">
        <v>72</v>
      </c>
      <c r="O1434" s="168">
        <f>N1434/M1434*100</f>
        <v>100</v>
      </c>
      <c r="P1434" s="188"/>
      <c r="Q1434" s="167"/>
      <c r="R1434" s="353"/>
      <c r="S1434" s="453"/>
    </row>
    <row r="1435" spans="1:20" ht="78" customHeight="1" x14ac:dyDescent="0.35">
      <c r="A1435" s="473"/>
      <c r="B1435" s="459"/>
      <c r="C1435" s="462" t="s">
        <v>145</v>
      </c>
      <c r="D1435" s="158" t="s">
        <v>146</v>
      </c>
      <c r="E1435" s="165" t="s">
        <v>25</v>
      </c>
      <c r="F1435" s="165">
        <v>90</v>
      </c>
      <c r="G1435" s="165">
        <v>100</v>
      </c>
      <c r="H1435" s="168">
        <v>100</v>
      </c>
      <c r="I1435" s="165"/>
      <c r="J1435" s="172"/>
      <c r="K1435" s="169"/>
      <c r="L1435" s="165"/>
      <c r="M1435" s="173"/>
      <c r="N1435" s="173"/>
      <c r="O1435" s="168"/>
      <c r="P1435" s="188"/>
      <c r="Q1435" s="167"/>
      <c r="R1435" s="352"/>
      <c r="S1435" s="453"/>
    </row>
    <row r="1436" spans="1:20" s="184" customFormat="1" ht="40.5" customHeight="1" x14ac:dyDescent="0.35">
      <c r="A1436" s="473"/>
      <c r="B1436" s="459"/>
      <c r="C1436" s="464"/>
      <c r="D1436" s="178" t="s">
        <v>6</v>
      </c>
      <c r="E1436" s="177"/>
      <c r="F1436" s="179"/>
      <c r="G1436" s="179"/>
      <c r="H1436" s="180"/>
      <c r="I1436" s="180">
        <f>(H1434+H1435)/2</f>
        <v>100</v>
      </c>
      <c r="J1436" s="181"/>
      <c r="K1436" s="178" t="s">
        <v>6</v>
      </c>
      <c r="L1436" s="179"/>
      <c r="M1436" s="182"/>
      <c r="N1436" s="182"/>
      <c r="O1436" s="180"/>
      <c r="P1436" s="180">
        <f>O1434</f>
        <v>100</v>
      </c>
      <c r="Q1436" s="180">
        <f>(I1436+P1436)/2</f>
        <v>100</v>
      </c>
      <c r="R1436" s="345" t="s">
        <v>31</v>
      </c>
      <c r="S1436" s="453"/>
      <c r="T1436" s="156"/>
    </row>
    <row r="1437" spans="1:20" ht="60.75" customHeight="1" x14ac:dyDescent="0.35">
      <c r="A1437" s="473"/>
      <c r="B1437" s="459"/>
      <c r="C1437" s="460" t="s">
        <v>172</v>
      </c>
      <c r="D1437" s="160" t="s">
        <v>228</v>
      </c>
      <c r="E1437" s="165"/>
      <c r="F1437" s="165"/>
      <c r="G1437" s="165"/>
      <c r="H1437" s="163"/>
      <c r="I1437" s="163"/>
      <c r="J1437" s="266" t="s">
        <v>172</v>
      </c>
      <c r="K1437" s="160" t="str">
        <f>D1437</f>
        <v>Реализация дополнительных общеразвивающих программ</v>
      </c>
      <c r="L1437" s="165"/>
      <c r="M1437" s="173"/>
      <c r="N1437" s="173"/>
      <c r="O1437" s="163"/>
      <c r="P1437" s="188"/>
      <c r="Q1437" s="163"/>
      <c r="R1437" s="353"/>
      <c r="S1437" s="453"/>
    </row>
    <row r="1438" spans="1:20" ht="80.25" customHeight="1" x14ac:dyDescent="0.35">
      <c r="A1438" s="473"/>
      <c r="B1438" s="459"/>
      <c r="C1438" s="462" t="s">
        <v>173</v>
      </c>
      <c r="D1438" s="158" t="s">
        <v>146</v>
      </c>
      <c r="E1438" s="165" t="s">
        <v>25</v>
      </c>
      <c r="F1438" s="165">
        <v>90</v>
      </c>
      <c r="G1438" s="165">
        <v>100</v>
      </c>
      <c r="H1438" s="168">
        <v>100</v>
      </c>
      <c r="I1438" s="165"/>
      <c r="J1438" s="172" t="str">
        <f>C1438</f>
        <v>5.1.</v>
      </c>
      <c r="K1438" s="169" t="s">
        <v>219</v>
      </c>
      <c r="L1438" s="165" t="s">
        <v>399</v>
      </c>
      <c r="M1438" s="165">
        <v>43830</v>
      </c>
      <c r="N1438" s="165">
        <v>43830</v>
      </c>
      <c r="O1438" s="168">
        <f>N1438/M1438*100</f>
        <v>100</v>
      </c>
      <c r="P1438" s="188"/>
      <c r="Q1438" s="167"/>
      <c r="R1438" s="352"/>
      <c r="S1438" s="453"/>
    </row>
    <row r="1439" spans="1:20" s="184" customFormat="1" ht="39" customHeight="1" x14ac:dyDescent="0.35">
      <c r="A1439" s="473"/>
      <c r="B1439" s="459"/>
      <c r="C1439" s="464"/>
      <c r="D1439" s="178" t="s">
        <v>6</v>
      </c>
      <c r="E1439" s="177"/>
      <c r="F1439" s="179"/>
      <c r="G1439" s="179"/>
      <c r="H1439" s="180"/>
      <c r="I1439" s="180">
        <f>H1438</f>
        <v>100</v>
      </c>
      <c r="J1439" s="181"/>
      <c r="K1439" s="178" t="s">
        <v>6</v>
      </c>
      <c r="L1439" s="179"/>
      <c r="M1439" s="182"/>
      <c r="N1439" s="182"/>
      <c r="O1439" s="180"/>
      <c r="P1439" s="180">
        <f>O1438</f>
        <v>100</v>
      </c>
      <c r="Q1439" s="180">
        <f>(I1439+P1439)/2</f>
        <v>100</v>
      </c>
      <c r="R1439" s="345" t="s">
        <v>31</v>
      </c>
      <c r="S1439" s="453"/>
      <c r="T1439" s="156"/>
    </row>
    <row r="1440" spans="1:20" ht="85.5" customHeight="1" x14ac:dyDescent="0.35">
      <c r="A1440" s="473">
        <v>75</v>
      </c>
      <c r="B1440" s="459" t="s">
        <v>195</v>
      </c>
      <c r="C1440" s="460" t="s">
        <v>12</v>
      </c>
      <c r="D1440" s="160" t="s">
        <v>228</v>
      </c>
      <c r="E1440" s="164"/>
      <c r="F1440" s="164"/>
      <c r="G1440" s="164"/>
      <c r="H1440" s="163"/>
      <c r="I1440" s="163"/>
      <c r="J1440" s="164" t="s">
        <v>12</v>
      </c>
      <c r="K1440" s="160" t="s">
        <v>228</v>
      </c>
      <c r="L1440" s="165"/>
      <c r="M1440" s="165"/>
      <c r="N1440" s="165"/>
      <c r="O1440" s="163"/>
      <c r="P1440" s="163"/>
      <c r="Q1440" s="167"/>
      <c r="R1440" s="351"/>
      <c r="S1440" s="453" t="s">
        <v>459</v>
      </c>
    </row>
    <row r="1441" spans="1:21" ht="66" customHeight="1" x14ac:dyDescent="0.35">
      <c r="A1441" s="473"/>
      <c r="B1441" s="459"/>
      <c r="C1441" s="462" t="s">
        <v>7</v>
      </c>
      <c r="D1441" s="158" t="s">
        <v>196</v>
      </c>
      <c r="E1441" s="165" t="s">
        <v>25</v>
      </c>
      <c r="F1441" s="165">
        <v>90</v>
      </c>
      <c r="G1441" s="165">
        <v>100</v>
      </c>
      <c r="H1441" s="168">
        <v>100</v>
      </c>
      <c r="I1441" s="165"/>
      <c r="J1441" s="165" t="s">
        <v>7</v>
      </c>
      <c r="K1441" s="189" t="s">
        <v>529</v>
      </c>
      <c r="L1441" s="165" t="s">
        <v>199</v>
      </c>
      <c r="M1441" s="165">
        <v>112070</v>
      </c>
      <c r="N1441" s="165">
        <v>112070</v>
      </c>
      <c r="O1441" s="168">
        <f>N1441/M1441*100</f>
        <v>100</v>
      </c>
      <c r="P1441" s="188"/>
      <c r="Q1441" s="167"/>
      <c r="R1441" s="352"/>
      <c r="S1441" s="453"/>
    </row>
    <row r="1442" spans="1:21" ht="119.25" customHeight="1" x14ac:dyDescent="0.35">
      <c r="A1442" s="473"/>
      <c r="B1442" s="459"/>
      <c r="C1442" s="462" t="s">
        <v>8</v>
      </c>
      <c r="D1442" s="158" t="s">
        <v>197</v>
      </c>
      <c r="E1442" s="165" t="s">
        <v>25</v>
      </c>
      <c r="F1442" s="165">
        <v>5</v>
      </c>
      <c r="G1442" s="165">
        <v>3.5</v>
      </c>
      <c r="H1442" s="168">
        <f>G1442/F1442*100</f>
        <v>70</v>
      </c>
      <c r="I1442" s="165"/>
      <c r="J1442" s="165" t="s">
        <v>8</v>
      </c>
      <c r="K1442" s="189" t="s">
        <v>530</v>
      </c>
      <c r="L1442" s="165" t="s">
        <v>199</v>
      </c>
      <c r="M1442" s="165">
        <v>41342</v>
      </c>
      <c r="N1442" s="165">
        <v>41342</v>
      </c>
      <c r="O1442" s="168">
        <f>N1442/M1442*100</f>
        <v>100</v>
      </c>
      <c r="P1442" s="188"/>
      <c r="Q1442" s="167"/>
      <c r="R1442" s="351"/>
      <c r="S1442" s="453"/>
    </row>
    <row r="1443" spans="1:21" s="184" customFormat="1" ht="39.75" customHeight="1" x14ac:dyDescent="0.35">
      <c r="A1443" s="473"/>
      <c r="B1443" s="459"/>
      <c r="C1443" s="463"/>
      <c r="D1443" s="339" t="s">
        <v>6</v>
      </c>
      <c r="E1443" s="340"/>
      <c r="F1443" s="341"/>
      <c r="G1443" s="342"/>
      <c r="H1443" s="343"/>
      <c r="I1443" s="343">
        <f>(H1441+H1442)/2</f>
        <v>85</v>
      </c>
      <c r="J1443" s="340"/>
      <c r="K1443" s="339" t="s">
        <v>6</v>
      </c>
      <c r="L1443" s="340"/>
      <c r="M1443" s="344"/>
      <c r="N1443" s="344"/>
      <c r="O1443" s="343"/>
      <c r="P1443" s="343">
        <f>(O1441+O1442)/2</f>
        <v>100</v>
      </c>
      <c r="Q1443" s="343">
        <f>(I1443+P1443)/2</f>
        <v>92.5</v>
      </c>
      <c r="R1443" s="345" t="s">
        <v>459</v>
      </c>
      <c r="S1443" s="453"/>
      <c r="T1443" s="156"/>
      <c r="U1443" s="346"/>
    </row>
    <row r="1444" spans="1:21" ht="100.5" customHeight="1" x14ac:dyDescent="0.35">
      <c r="A1444" s="473"/>
      <c r="B1444" s="459"/>
      <c r="C1444" s="460" t="s">
        <v>13</v>
      </c>
      <c r="D1444" s="160" t="s">
        <v>305</v>
      </c>
      <c r="E1444" s="165"/>
      <c r="F1444" s="165"/>
      <c r="G1444" s="165"/>
      <c r="H1444" s="163"/>
      <c r="I1444" s="163"/>
      <c r="J1444" s="266" t="s">
        <v>13</v>
      </c>
      <c r="K1444" s="160" t="s">
        <v>305</v>
      </c>
      <c r="L1444" s="165"/>
      <c r="M1444" s="165"/>
      <c r="N1444" s="165"/>
      <c r="O1444" s="163"/>
      <c r="P1444" s="163"/>
      <c r="Q1444" s="167"/>
      <c r="R1444" s="353"/>
      <c r="S1444" s="453"/>
    </row>
    <row r="1445" spans="1:21" ht="100.5" customHeight="1" x14ac:dyDescent="0.35">
      <c r="A1445" s="473"/>
      <c r="B1445" s="459"/>
      <c r="C1445" s="462" t="s">
        <v>14</v>
      </c>
      <c r="D1445" s="158" t="s">
        <v>203</v>
      </c>
      <c r="E1445" s="165"/>
      <c r="F1445" s="165"/>
      <c r="G1445" s="165"/>
      <c r="H1445" s="168"/>
      <c r="I1445" s="165"/>
      <c r="J1445" s="162" t="s">
        <v>14</v>
      </c>
      <c r="K1445" s="158" t="s">
        <v>204</v>
      </c>
      <c r="L1445" s="165"/>
      <c r="M1445" s="165"/>
      <c r="N1445" s="165"/>
      <c r="O1445" s="168"/>
      <c r="P1445" s="165"/>
      <c r="Q1445" s="167"/>
      <c r="R1445" s="351"/>
      <c r="S1445" s="453"/>
    </row>
    <row r="1446" spans="1:21" ht="100.5" customHeight="1" x14ac:dyDescent="0.35">
      <c r="A1446" s="473"/>
      <c r="B1446" s="459"/>
      <c r="C1446" s="462"/>
      <c r="D1446" s="158" t="s">
        <v>400</v>
      </c>
      <c r="E1446" s="165" t="s">
        <v>25</v>
      </c>
      <c r="F1446" s="165">
        <v>100</v>
      </c>
      <c r="G1446" s="165">
        <v>100</v>
      </c>
      <c r="H1446" s="168">
        <f>G1446/F1446*100</f>
        <v>100</v>
      </c>
      <c r="I1446" s="165"/>
      <c r="J1446" s="162"/>
      <c r="K1446" s="158" t="str">
        <f>D1446</f>
        <v>творческие (фестивали, выставки, конкурсы, смотры)</v>
      </c>
      <c r="L1446" s="165" t="s">
        <v>41</v>
      </c>
      <c r="M1446" s="165">
        <v>9</v>
      </c>
      <c r="N1446" s="165">
        <v>9</v>
      </c>
      <c r="O1446" s="168">
        <f>N1446/M1446*100</f>
        <v>100</v>
      </c>
      <c r="P1446" s="165"/>
      <c r="Q1446" s="167"/>
      <c r="R1446" s="351"/>
      <c r="S1446" s="453"/>
    </row>
    <row r="1447" spans="1:21" ht="100.5" customHeight="1" x14ac:dyDescent="0.35">
      <c r="A1447" s="473"/>
      <c r="B1447" s="459"/>
      <c r="C1447" s="462"/>
      <c r="D1447" s="158" t="s">
        <v>401</v>
      </c>
      <c r="E1447" s="165" t="s">
        <v>25</v>
      </c>
      <c r="F1447" s="165">
        <v>100</v>
      </c>
      <c r="G1447" s="165">
        <v>100</v>
      </c>
      <c r="H1447" s="168">
        <f t="shared" ref="H1447:H1449" si="150">G1447/F1447*100</f>
        <v>100</v>
      </c>
      <c r="I1447" s="165"/>
      <c r="J1447" s="162"/>
      <c r="K1447" s="158" t="str">
        <f>D1447</f>
        <v>культурно-массовые (иные зрелищные мероприятия)</v>
      </c>
      <c r="L1447" s="165" t="s">
        <v>41</v>
      </c>
      <c r="M1447" s="165">
        <v>5</v>
      </c>
      <c r="N1447" s="165">
        <v>5</v>
      </c>
      <c r="O1447" s="168">
        <f t="shared" ref="O1447:O1452" si="151">N1447/M1447*100</f>
        <v>100</v>
      </c>
      <c r="P1447" s="165"/>
      <c r="Q1447" s="167"/>
      <c r="R1447" s="351"/>
      <c r="S1447" s="453"/>
    </row>
    <row r="1448" spans="1:21" ht="100.5" customHeight="1" x14ac:dyDescent="0.35">
      <c r="A1448" s="473"/>
      <c r="B1448" s="459"/>
      <c r="C1448" s="462"/>
      <c r="D1448" s="158" t="s">
        <v>387</v>
      </c>
      <c r="E1448" s="165" t="s">
        <v>25</v>
      </c>
      <c r="F1448" s="165">
        <v>100</v>
      </c>
      <c r="G1448" s="165">
        <v>100</v>
      </c>
      <c r="H1448" s="168">
        <f t="shared" si="150"/>
        <v>100</v>
      </c>
      <c r="I1448" s="165"/>
      <c r="J1448" s="162"/>
      <c r="K1448" s="158" t="str">
        <f>D1448</f>
        <v>мастер-классы</v>
      </c>
      <c r="L1448" s="165" t="s">
        <v>41</v>
      </c>
      <c r="M1448" s="165">
        <v>0</v>
      </c>
      <c r="N1448" s="165">
        <v>0</v>
      </c>
      <c r="O1448" s="347">
        <v>0</v>
      </c>
      <c r="P1448" s="165"/>
      <c r="Q1448" s="167"/>
      <c r="R1448" s="351"/>
      <c r="S1448" s="453"/>
    </row>
    <row r="1449" spans="1:21" ht="100.5" customHeight="1" x14ac:dyDescent="0.35">
      <c r="A1449" s="473"/>
      <c r="B1449" s="459"/>
      <c r="C1449" s="462"/>
      <c r="D1449" s="158" t="s">
        <v>402</v>
      </c>
      <c r="E1449" s="165" t="s">
        <v>25</v>
      </c>
      <c r="F1449" s="165">
        <v>100</v>
      </c>
      <c r="G1449" s="165">
        <v>100</v>
      </c>
      <c r="H1449" s="168">
        <f t="shared" si="150"/>
        <v>100</v>
      </c>
      <c r="I1449" s="165"/>
      <c r="J1449" s="162"/>
      <c r="K1449" s="158" t="str">
        <f>D1449</f>
        <v>методические (семинар, конференция)</v>
      </c>
      <c r="L1449" s="165" t="s">
        <v>41</v>
      </c>
      <c r="M1449" s="165">
        <v>4</v>
      </c>
      <c r="N1449" s="165">
        <v>4</v>
      </c>
      <c r="O1449" s="168">
        <f t="shared" si="151"/>
        <v>100</v>
      </c>
      <c r="P1449" s="165"/>
      <c r="Q1449" s="167"/>
      <c r="R1449" s="351"/>
      <c r="S1449" s="453"/>
    </row>
    <row r="1450" spans="1:21" s="184" customFormat="1" ht="39.75" customHeight="1" x14ac:dyDescent="0.35">
      <c r="A1450" s="473"/>
      <c r="B1450" s="459"/>
      <c r="C1450" s="463"/>
      <c r="D1450" s="339" t="s">
        <v>6</v>
      </c>
      <c r="E1450" s="340"/>
      <c r="F1450" s="341"/>
      <c r="G1450" s="342"/>
      <c r="H1450" s="343"/>
      <c r="I1450" s="343">
        <f>(H1448+H1449+H1447+H1446)/4</f>
        <v>100</v>
      </c>
      <c r="J1450" s="340"/>
      <c r="K1450" s="339" t="s">
        <v>6</v>
      </c>
      <c r="L1450" s="340"/>
      <c r="M1450" s="344"/>
      <c r="N1450" s="344"/>
      <c r="O1450" s="343"/>
      <c r="P1450" s="343">
        <f>(O1449+O1447+O1446)/3</f>
        <v>100</v>
      </c>
      <c r="Q1450" s="343">
        <f>(I1450+P1450)/2</f>
        <v>100</v>
      </c>
      <c r="R1450" s="345" t="s">
        <v>31</v>
      </c>
      <c r="S1450" s="453"/>
      <c r="T1450" s="156"/>
      <c r="U1450" s="346"/>
    </row>
    <row r="1451" spans="1:21" ht="157.5" customHeight="1" x14ac:dyDescent="0.35">
      <c r="A1451" s="473"/>
      <c r="B1451" s="459"/>
      <c r="C1451" s="460" t="s">
        <v>28</v>
      </c>
      <c r="D1451" s="160" t="s">
        <v>531</v>
      </c>
      <c r="E1451" s="165"/>
      <c r="F1451" s="165"/>
      <c r="G1451" s="165"/>
      <c r="H1451" s="163"/>
      <c r="I1451" s="163"/>
      <c r="J1451" s="266" t="s">
        <v>28</v>
      </c>
      <c r="K1451" s="160" t="str">
        <f>D1451</f>
        <v>Организация мероприятий, направленных на профилактику ассоциального и деструктивного поведения подростков и молодежи, поддержка детей и молодежи, находящейся в социально-опасном положении</v>
      </c>
      <c r="L1451" s="165"/>
      <c r="M1451" s="165"/>
      <c r="N1451" s="165"/>
      <c r="O1451" s="163"/>
      <c r="P1451" s="163"/>
      <c r="Q1451" s="167"/>
      <c r="R1451" s="353"/>
      <c r="S1451" s="453"/>
    </row>
    <row r="1452" spans="1:21" ht="91.5" customHeight="1" x14ac:dyDescent="0.35">
      <c r="A1452" s="473"/>
      <c r="B1452" s="459"/>
      <c r="C1452" s="462" t="s">
        <v>29</v>
      </c>
      <c r="D1452" s="158" t="s">
        <v>203</v>
      </c>
      <c r="E1452" s="165" t="s">
        <v>25</v>
      </c>
      <c r="F1452" s="165">
        <v>100</v>
      </c>
      <c r="G1452" s="165">
        <v>100</v>
      </c>
      <c r="H1452" s="168">
        <f t="shared" ref="H1452" si="152">G1452/F1452*100</f>
        <v>100</v>
      </c>
      <c r="I1452" s="165"/>
      <c r="J1452" s="162" t="s">
        <v>29</v>
      </c>
      <c r="K1452" s="158" t="s">
        <v>204</v>
      </c>
      <c r="L1452" s="165" t="s">
        <v>41</v>
      </c>
      <c r="M1452" s="165">
        <v>12</v>
      </c>
      <c r="N1452" s="165">
        <v>12</v>
      </c>
      <c r="O1452" s="168">
        <f t="shared" si="151"/>
        <v>100</v>
      </c>
      <c r="P1452" s="165"/>
      <c r="Q1452" s="167"/>
      <c r="R1452" s="351"/>
      <c r="S1452" s="453"/>
    </row>
    <row r="1453" spans="1:21" s="184" customFormat="1" ht="37.5" customHeight="1" x14ac:dyDescent="0.35">
      <c r="A1453" s="473"/>
      <c r="B1453" s="459"/>
      <c r="C1453" s="468"/>
      <c r="D1453" s="339" t="s">
        <v>6</v>
      </c>
      <c r="E1453" s="350"/>
      <c r="F1453" s="340"/>
      <c r="G1453" s="340"/>
      <c r="H1453" s="343"/>
      <c r="I1453" s="343">
        <f>H1452</f>
        <v>100</v>
      </c>
      <c r="J1453" s="338"/>
      <c r="K1453" s="339" t="s">
        <v>6</v>
      </c>
      <c r="L1453" s="340"/>
      <c r="M1453" s="344"/>
      <c r="N1453" s="344"/>
      <c r="O1453" s="343"/>
      <c r="P1453" s="343">
        <f>O1452</f>
        <v>100</v>
      </c>
      <c r="Q1453" s="343">
        <f>(I1453+P1453)/2</f>
        <v>100</v>
      </c>
      <c r="R1453" s="345" t="s">
        <v>31</v>
      </c>
      <c r="S1453" s="453"/>
      <c r="T1453" s="156"/>
    </row>
    <row r="1454" spans="1:21" ht="81.75" customHeight="1" x14ac:dyDescent="0.35">
      <c r="A1454" s="473">
        <v>76</v>
      </c>
      <c r="B1454" s="459" t="s">
        <v>207</v>
      </c>
      <c r="C1454" s="460" t="s">
        <v>12</v>
      </c>
      <c r="D1454" s="160" t="s">
        <v>228</v>
      </c>
      <c r="E1454" s="164"/>
      <c r="F1454" s="164"/>
      <c r="G1454" s="164"/>
      <c r="H1454" s="163"/>
      <c r="I1454" s="163"/>
      <c r="J1454" s="164" t="s">
        <v>12</v>
      </c>
      <c r="K1454" s="160" t="s">
        <v>228</v>
      </c>
      <c r="L1454" s="165"/>
      <c r="M1454" s="165"/>
      <c r="N1454" s="165"/>
      <c r="O1454" s="163"/>
      <c r="P1454" s="163"/>
      <c r="Q1454" s="167"/>
      <c r="R1454" s="351"/>
      <c r="S1454" s="453" t="s">
        <v>459</v>
      </c>
    </row>
    <row r="1455" spans="1:21" ht="55.5" customHeight="1" x14ac:dyDescent="0.35">
      <c r="A1455" s="473"/>
      <c r="B1455" s="459"/>
      <c r="C1455" s="462" t="s">
        <v>7</v>
      </c>
      <c r="D1455" s="158" t="s">
        <v>196</v>
      </c>
      <c r="E1455" s="165" t="s">
        <v>25</v>
      </c>
      <c r="F1455" s="165">
        <v>90</v>
      </c>
      <c r="G1455" s="165">
        <v>99</v>
      </c>
      <c r="H1455" s="168">
        <v>100</v>
      </c>
      <c r="I1455" s="165"/>
      <c r="J1455" s="165" t="s">
        <v>7</v>
      </c>
      <c r="K1455" s="189" t="s">
        <v>198</v>
      </c>
      <c r="L1455" s="165" t="s">
        <v>199</v>
      </c>
      <c r="M1455" s="165"/>
      <c r="N1455" s="165"/>
      <c r="O1455" s="168"/>
      <c r="P1455" s="188"/>
      <c r="Q1455" s="167"/>
      <c r="R1455" s="352"/>
      <c r="S1455" s="453"/>
    </row>
    <row r="1456" spans="1:21" ht="90.75" customHeight="1" x14ac:dyDescent="0.35">
      <c r="A1456" s="473"/>
      <c r="B1456" s="459"/>
      <c r="C1456" s="462" t="s">
        <v>8</v>
      </c>
      <c r="D1456" s="158" t="s">
        <v>197</v>
      </c>
      <c r="E1456" s="165" t="s">
        <v>25</v>
      </c>
      <c r="F1456" s="165">
        <v>5</v>
      </c>
      <c r="G1456" s="165">
        <v>5</v>
      </c>
      <c r="H1456" s="168">
        <f t="shared" ref="H1456" si="153">G1456/F1456*100</f>
        <v>100</v>
      </c>
      <c r="I1456" s="165"/>
      <c r="J1456" s="165" t="s">
        <v>46</v>
      </c>
      <c r="K1456" s="189" t="s">
        <v>532</v>
      </c>
      <c r="L1456" s="165" t="s">
        <v>199</v>
      </c>
      <c r="M1456" s="165">
        <v>68976</v>
      </c>
      <c r="N1456" s="165">
        <v>69554</v>
      </c>
      <c r="O1456" s="168">
        <f t="shared" ref="O1456:O1462" si="154">N1456/M1456*100</f>
        <v>100.83797262816051</v>
      </c>
      <c r="P1456" s="188"/>
      <c r="Q1456" s="167"/>
      <c r="R1456" s="351"/>
      <c r="S1456" s="453"/>
    </row>
    <row r="1457" spans="1:21" ht="115.5" customHeight="1" x14ac:dyDescent="0.35">
      <c r="A1457" s="473"/>
      <c r="B1457" s="459"/>
      <c r="C1457" s="462"/>
      <c r="D1457" s="158"/>
      <c r="E1457" s="165"/>
      <c r="F1457" s="165"/>
      <c r="G1457" s="165"/>
      <c r="H1457" s="168"/>
      <c r="I1457" s="165"/>
      <c r="J1457" s="165" t="s">
        <v>47</v>
      </c>
      <c r="K1457" s="189" t="s">
        <v>201</v>
      </c>
      <c r="L1457" s="165" t="s">
        <v>199</v>
      </c>
      <c r="M1457" s="165">
        <v>184060</v>
      </c>
      <c r="N1457" s="165">
        <v>180603</v>
      </c>
      <c r="O1457" s="168">
        <f t="shared" si="154"/>
        <v>98.121808106052384</v>
      </c>
      <c r="P1457" s="188"/>
      <c r="Q1457" s="167"/>
      <c r="R1457" s="351"/>
      <c r="S1457" s="453"/>
    </row>
    <row r="1458" spans="1:21" ht="115.5" customHeight="1" x14ac:dyDescent="0.35">
      <c r="A1458" s="473"/>
      <c r="B1458" s="459"/>
      <c r="C1458" s="462"/>
      <c r="D1458" s="158"/>
      <c r="E1458" s="165"/>
      <c r="F1458" s="165"/>
      <c r="G1458" s="165"/>
      <c r="H1458" s="168"/>
      <c r="I1458" s="165"/>
      <c r="J1458" s="165" t="s">
        <v>48</v>
      </c>
      <c r="K1458" s="189" t="s">
        <v>205</v>
      </c>
      <c r="L1458" s="165" t="s">
        <v>199</v>
      </c>
      <c r="M1458" s="165">
        <v>27796</v>
      </c>
      <c r="N1458" s="165">
        <v>25835</v>
      </c>
      <c r="O1458" s="168">
        <f t="shared" si="154"/>
        <v>92.9450280615916</v>
      </c>
      <c r="P1458" s="162"/>
      <c r="Q1458" s="167"/>
      <c r="R1458" s="351"/>
      <c r="S1458" s="453"/>
    </row>
    <row r="1459" spans="1:21" ht="60" customHeight="1" x14ac:dyDescent="0.35">
      <c r="A1459" s="473"/>
      <c r="B1459" s="459"/>
      <c r="C1459" s="462"/>
      <c r="D1459" s="158"/>
      <c r="E1459" s="165"/>
      <c r="F1459" s="165"/>
      <c r="G1459" s="165"/>
      <c r="H1459" s="168"/>
      <c r="I1459" s="165"/>
      <c r="J1459" s="165" t="s">
        <v>49</v>
      </c>
      <c r="K1459" s="189" t="s">
        <v>202</v>
      </c>
      <c r="L1459" s="165" t="s">
        <v>199</v>
      </c>
      <c r="M1459" s="165">
        <v>22032</v>
      </c>
      <c r="N1459" s="165">
        <v>20894</v>
      </c>
      <c r="O1459" s="168">
        <f t="shared" si="154"/>
        <v>94.834785766158319</v>
      </c>
      <c r="P1459" s="188"/>
      <c r="Q1459" s="167"/>
      <c r="R1459" s="351"/>
      <c r="S1459" s="453"/>
    </row>
    <row r="1460" spans="1:21" s="184" customFormat="1" ht="51.75" customHeight="1" x14ac:dyDescent="0.35">
      <c r="A1460" s="473"/>
      <c r="B1460" s="459"/>
      <c r="C1460" s="463"/>
      <c r="D1460" s="339" t="s">
        <v>586</v>
      </c>
      <c r="E1460" s="340"/>
      <c r="F1460" s="341"/>
      <c r="G1460" s="342"/>
      <c r="H1460" s="343"/>
      <c r="I1460" s="343">
        <f>(H1455+H1456)/2</f>
        <v>100</v>
      </c>
      <c r="J1460" s="340"/>
      <c r="K1460" s="339" t="s">
        <v>586</v>
      </c>
      <c r="L1460" s="340"/>
      <c r="M1460" s="344"/>
      <c r="N1460" s="344"/>
      <c r="O1460" s="343"/>
      <c r="P1460" s="343">
        <f>(O1459+O1457+O1456+O1458)/4</f>
        <v>96.684898640490701</v>
      </c>
      <c r="Q1460" s="343">
        <f>(I1460+P1460)/2</f>
        <v>98.34244932024535</v>
      </c>
      <c r="R1460" s="345" t="s">
        <v>459</v>
      </c>
      <c r="S1460" s="453"/>
      <c r="T1460" s="156"/>
      <c r="U1460" s="346"/>
    </row>
    <row r="1461" spans="1:21" s="176" customFormat="1" ht="67.5" x14ac:dyDescent="0.35">
      <c r="A1461" s="473"/>
      <c r="B1461" s="459"/>
      <c r="C1461" s="460" t="s">
        <v>13</v>
      </c>
      <c r="D1461" s="160" t="s">
        <v>484</v>
      </c>
      <c r="E1461" s="164"/>
      <c r="F1461" s="164"/>
      <c r="G1461" s="164"/>
      <c r="H1461" s="163"/>
      <c r="I1461" s="163"/>
      <c r="J1461" s="164" t="str">
        <f>C1461</f>
        <v>II</v>
      </c>
      <c r="K1461" s="206" t="str">
        <f>D1461</f>
        <v>Реализация адаптированных дополнительных общеобразовательных программ</v>
      </c>
      <c r="L1461" s="164"/>
      <c r="M1461" s="164"/>
      <c r="N1461" s="164"/>
      <c r="O1461" s="163"/>
      <c r="P1461" s="188"/>
      <c r="Q1461" s="167"/>
      <c r="R1461" s="190"/>
      <c r="S1461" s="453"/>
      <c r="T1461" s="156"/>
    </row>
    <row r="1462" spans="1:21" ht="60" customHeight="1" x14ac:dyDescent="0.35">
      <c r="A1462" s="473"/>
      <c r="B1462" s="459"/>
      <c r="C1462" s="462" t="s">
        <v>14</v>
      </c>
      <c r="D1462" s="158" t="s">
        <v>485</v>
      </c>
      <c r="E1462" s="165" t="s">
        <v>25</v>
      </c>
      <c r="F1462" s="165">
        <v>90</v>
      </c>
      <c r="G1462" s="165">
        <v>100</v>
      </c>
      <c r="H1462" s="168">
        <v>100</v>
      </c>
      <c r="I1462" s="165"/>
      <c r="J1462" s="165" t="s">
        <v>14</v>
      </c>
      <c r="K1462" s="189"/>
      <c r="L1462" s="165" t="s">
        <v>199</v>
      </c>
      <c r="M1462" s="165">
        <v>1008</v>
      </c>
      <c r="N1462" s="165">
        <v>1021</v>
      </c>
      <c r="O1462" s="168">
        <f t="shared" si="154"/>
        <v>101.28968253968253</v>
      </c>
      <c r="P1462" s="188"/>
      <c r="Q1462" s="167"/>
      <c r="R1462" s="351"/>
      <c r="S1462" s="453"/>
    </row>
    <row r="1463" spans="1:21" s="184" customFormat="1" ht="44.25" customHeight="1" x14ac:dyDescent="0.35">
      <c r="A1463" s="473"/>
      <c r="B1463" s="459"/>
      <c r="C1463" s="463"/>
      <c r="D1463" s="339" t="s">
        <v>586</v>
      </c>
      <c r="E1463" s="340"/>
      <c r="F1463" s="341"/>
      <c r="G1463" s="342"/>
      <c r="H1463" s="343"/>
      <c r="I1463" s="343">
        <f>H1462</f>
        <v>100</v>
      </c>
      <c r="J1463" s="340"/>
      <c r="K1463" s="339" t="s">
        <v>586</v>
      </c>
      <c r="L1463" s="340"/>
      <c r="M1463" s="344"/>
      <c r="N1463" s="344"/>
      <c r="O1463" s="343"/>
      <c r="P1463" s="343">
        <f>O1462</f>
        <v>101.28968253968253</v>
      </c>
      <c r="Q1463" s="343">
        <f>(I1463+P1463)/2</f>
        <v>100.64484126984127</v>
      </c>
      <c r="R1463" s="345" t="s">
        <v>31</v>
      </c>
      <c r="S1463" s="453"/>
      <c r="T1463" s="156"/>
      <c r="U1463" s="346"/>
    </row>
    <row r="1464" spans="1:21" ht="54" customHeight="1" x14ac:dyDescent="0.35">
      <c r="A1464" s="473"/>
      <c r="B1464" s="459"/>
      <c r="C1464" s="460" t="s">
        <v>28</v>
      </c>
      <c r="D1464" s="160" t="s">
        <v>305</v>
      </c>
      <c r="E1464" s="165"/>
      <c r="F1464" s="165"/>
      <c r="G1464" s="165"/>
      <c r="H1464" s="163"/>
      <c r="I1464" s="163"/>
      <c r="J1464" s="266" t="s">
        <v>28</v>
      </c>
      <c r="K1464" s="160" t="str">
        <f>D1464</f>
        <v>Организация и проведение культурно-массовых мероприятий</v>
      </c>
      <c r="L1464" s="165"/>
      <c r="M1464" s="165"/>
      <c r="N1464" s="165"/>
      <c r="O1464" s="163"/>
      <c r="P1464" s="163"/>
      <c r="Q1464" s="167"/>
      <c r="R1464" s="351"/>
      <c r="S1464" s="453"/>
    </row>
    <row r="1465" spans="1:21" ht="42" customHeight="1" x14ac:dyDescent="0.35">
      <c r="A1465" s="473"/>
      <c r="B1465" s="459"/>
      <c r="C1465" s="462" t="s">
        <v>29</v>
      </c>
      <c r="D1465" s="158" t="s">
        <v>203</v>
      </c>
      <c r="E1465" s="165"/>
      <c r="F1465" s="165"/>
      <c r="G1465" s="165"/>
      <c r="H1465" s="168"/>
      <c r="I1465" s="165"/>
      <c r="J1465" s="162" t="s">
        <v>29</v>
      </c>
      <c r="K1465" s="158" t="s">
        <v>204</v>
      </c>
      <c r="L1465" s="165"/>
      <c r="M1465" s="165"/>
      <c r="N1465" s="165"/>
      <c r="O1465" s="168"/>
      <c r="P1465" s="165"/>
      <c r="Q1465" s="167"/>
      <c r="R1465" s="351"/>
      <c r="S1465" s="453"/>
    </row>
    <row r="1466" spans="1:21" ht="42" customHeight="1" x14ac:dyDescent="0.35">
      <c r="A1466" s="473"/>
      <c r="B1466" s="459"/>
      <c r="C1466" s="462"/>
      <c r="D1466" s="158" t="s">
        <v>400</v>
      </c>
      <c r="E1466" s="165" t="s">
        <v>25</v>
      </c>
      <c r="F1466" s="165">
        <v>100</v>
      </c>
      <c r="G1466" s="165">
        <v>100</v>
      </c>
      <c r="H1466" s="168">
        <f t="shared" ref="H1466:H1469" si="155">G1466/F1466*100</f>
        <v>100</v>
      </c>
      <c r="I1466" s="165"/>
      <c r="J1466" s="162"/>
      <c r="K1466" s="158" t="str">
        <f>D1466</f>
        <v>творческие (фестивали, выставки, конкурсы, смотры)</v>
      </c>
      <c r="L1466" s="165" t="s">
        <v>41</v>
      </c>
      <c r="M1466" s="165">
        <v>11</v>
      </c>
      <c r="N1466" s="165">
        <v>11</v>
      </c>
      <c r="O1466" s="168">
        <f t="shared" ref="O1466:O1469" si="156">N1466/M1466*100</f>
        <v>100</v>
      </c>
      <c r="P1466" s="165"/>
      <c r="Q1466" s="167"/>
      <c r="R1466" s="351"/>
      <c r="S1466" s="453"/>
    </row>
    <row r="1467" spans="1:21" ht="42" customHeight="1" x14ac:dyDescent="0.35">
      <c r="A1467" s="473"/>
      <c r="B1467" s="459"/>
      <c r="C1467" s="462"/>
      <c r="D1467" s="158" t="s">
        <v>401</v>
      </c>
      <c r="E1467" s="165" t="s">
        <v>25</v>
      </c>
      <c r="F1467" s="165">
        <v>100</v>
      </c>
      <c r="G1467" s="165">
        <v>100</v>
      </c>
      <c r="H1467" s="168">
        <f t="shared" si="155"/>
        <v>100</v>
      </c>
      <c r="I1467" s="165"/>
      <c r="J1467" s="162"/>
      <c r="K1467" s="158" t="str">
        <f>D1467</f>
        <v>культурно-массовые (иные зрелищные мероприятия)</v>
      </c>
      <c r="L1467" s="165" t="s">
        <v>41</v>
      </c>
      <c r="M1467" s="165">
        <v>14</v>
      </c>
      <c r="N1467" s="165">
        <v>14</v>
      </c>
      <c r="O1467" s="168">
        <f t="shared" si="156"/>
        <v>100</v>
      </c>
      <c r="P1467" s="165"/>
      <c r="Q1467" s="167"/>
      <c r="R1467" s="351"/>
      <c r="S1467" s="453"/>
    </row>
    <row r="1468" spans="1:21" ht="42" customHeight="1" x14ac:dyDescent="0.35">
      <c r="A1468" s="473"/>
      <c r="B1468" s="459"/>
      <c r="C1468" s="462"/>
      <c r="D1468" s="158" t="s">
        <v>387</v>
      </c>
      <c r="E1468" s="165" t="s">
        <v>25</v>
      </c>
      <c r="F1468" s="165">
        <v>100</v>
      </c>
      <c r="G1468" s="165">
        <v>100</v>
      </c>
      <c r="H1468" s="168">
        <f t="shared" si="155"/>
        <v>100</v>
      </c>
      <c r="I1468" s="165"/>
      <c r="J1468" s="162"/>
      <c r="K1468" s="158" t="str">
        <f>D1468</f>
        <v>мастер-классы</v>
      </c>
      <c r="L1468" s="165" t="s">
        <v>41</v>
      </c>
      <c r="M1468" s="165">
        <v>1</v>
      </c>
      <c r="N1468" s="165">
        <v>1</v>
      </c>
      <c r="O1468" s="168">
        <f t="shared" si="156"/>
        <v>100</v>
      </c>
      <c r="P1468" s="165"/>
      <c r="Q1468" s="167"/>
      <c r="R1468" s="351"/>
      <c r="S1468" s="453"/>
    </row>
    <row r="1469" spans="1:21" ht="42" customHeight="1" x14ac:dyDescent="0.35">
      <c r="A1469" s="473"/>
      <c r="B1469" s="459"/>
      <c r="C1469" s="462"/>
      <c r="D1469" s="158" t="s">
        <v>402</v>
      </c>
      <c r="E1469" s="165" t="s">
        <v>25</v>
      </c>
      <c r="F1469" s="165">
        <v>100</v>
      </c>
      <c r="G1469" s="165">
        <v>100</v>
      </c>
      <c r="H1469" s="168">
        <f t="shared" si="155"/>
        <v>100</v>
      </c>
      <c r="I1469" s="165"/>
      <c r="J1469" s="162"/>
      <c r="K1469" s="158" t="str">
        <f>D1469</f>
        <v>методические (семинар, конференция)</v>
      </c>
      <c r="L1469" s="165" t="s">
        <v>41</v>
      </c>
      <c r="M1469" s="165">
        <v>4</v>
      </c>
      <c r="N1469" s="165">
        <v>4</v>
      </c>
      <c r="O1469" s="168">
        <f t="shared" si="156"/>
        <v>100</v>
      </c>
      <c r="P1469" s="165"/>
      <c r="Q1469" s="167"/>
      <c r="R1469" s="351"/>
      <c r="S1469" s="453"/>
    </row>
    <row r="1470" spans="1:21" s="184" customFormat="1" ht="56.25" customHeight="1" x14ac:dyDescent="0.35">
      <c r="A1470" s="473"/>
      <c r="B1470" s="459"/>
      <c r="C1470" s="463"/>
      <c r="D1470" s="339" t="s">
        <v>586</v>
      </c>
      <c r="E1470" s="340"/>
      <c r="F1470" s="341"/>
      <c r="G1470" s="342"/>
      <c r="H1470" s="343"/>
      <c r="I1470" s="343">
        <f>(H1468+H1469+H1467+H1466)/4</f>
        <v>100</v>
      </c>
      <c r="J1470" s="340"/>
      <c r="K1470" s="339" t="s">
        <v>586</v>
      </c>
      <c r="L1470" s="340"/>
      <c r="M1470" s="344"/>
      <c r="N1470" s="344"/>
      <c r="O1470" s="343"/>
      <c r="P1470" s="343">
        <f>(O1469+O1468+O1467+O1466)/4</f>
        <v>100</v>
      </c>
      <c r="Q1470" s="343">
        <f>(I1470+P1470)/2</f>
        <v>100</v>
      </c>
      <c r="R1470" s="345" t="s">
        <v>31</v>
      </c>
      <c r="S1470" s="453"/>
      <c r="T1470" s="156"/>
      <c r="U1470" s="346"/>
    </row>
    <row r="1471" spans="1:21" ht="82.5" customHeight="1" x14ac:dyDescent="0.35">
      <c r="A1471" s="473">
        <v>77</v>
      </c>
      <c r="B1471" s="459" t="s">
        <v>208</v>
      </c>
      <c r="C1471" s="460" t="s">
        <v>12</v>
      </c>
      <c r="D1471" s="160" t="s">
        <v>228</v>
      </c>
      <c r="E1471" s="164"/>
      <c r="F1471" s="164"/>
      <c r="G1471" s="164"/>
      <c r="H1471" s="163"/>
      <c r="I1471" s="163"/>
      <c r="J1471" s="164" t="s">
        <v>12</v>
      </c>
      <c r="K1471" s="160" t="s">
        <v>228</v>
      </c>
      <c r="L1471" s="165"/>
      <c r="M1471" s="165"/>
      <c r="N1471" s="165"/>
      <c r="O1471" s="163"/>
      <c r="P1471" s="163"/>
      <c r="Q1471" s="167"/>
      <c r="R1471" s="351"/>
      <c r="S1471" s="453" t="s">
        <v>459</v>
      </c>
    </row>
    <row r="1472" spans="1:21" ht="73.5" customHeight="1" x14ac:dyDescent="0.35">
      <c r="A1472" s="473"/>
      <c r="B1472" s="459"/>
      <c r="C1472" s="462" t="s">
        <v>7</v>
      </c>
      <c r="D1472" s="158" t="s">
        <v>196</v>
      </c>
      <c r="E1472" s="165" t="s">
        <v>25</v>
      </c>
      <c r="F1472" s="165">
        <v>90</v>
      </c>
      <c r="G1472" s="165">
        <v>100</v>
      </c>
      <c r="H1472" s="168">
        <v>100</v>
      </c>
      <c r="I1472" s="165"/>
      <c r="J1472" s="165" t="s">
        <v>7</v>
      </c>
      <c r="K1472" s="189" t="s">
        <v>198</v>
      </c>
      <c r="L1472" s="165" t="s">
        <v>199</v>
      </c>
      <c r="M1472" s="165"/>
      <c r="N1472" s="165"/>
      <c r="O1472" s="168"/>
      <c r="P1472" s="188"/>
      <c r="Q1472" s="167"/>
      <c r="R1472" s="352"/>
      <c r="S1472" s="453"/>
    </row>
    <row r="1473" spans="1:21" ht="126.75" customHeight="1" x14ac:dyDescent="0.35">
      <c r="A1473" s="473"/>
      <c r="B1473" s="459"/>
      <c r="C1473" s="462" t="s">
        <v>8</v>
      </c>
      <c r="D1473" s="158" t="s">
        <v>197</v>
      </c>
      <c r="E1473" s="165" t="s">
        <v>25</v>
      </c>
      <c r="F1473" s="165">
        <v>5</v>
      </c>
      <c r="G1473" s="165">
        <v>10</v>
      </c>
      <c r="H1473" s="168">
        <v>100</v>
      </c>
      <c r="I1473" s="165"/>
      <c r="J1473" s="165" t="s">
        <v>46</v>
      </c>
      <c r="K1473" s="189" t="s">
        <v>200</v>
      </c>
      <c r="L1473" s="165" t="s">
        <v>199</v>
      </c>
      <c r="M1473" s="165">
        <v>72412</v>
      </c>
      <c r="N1473" s="165">
        <v>65940</v>
      </c>
      <c r="O1473" s="168">
        <f t="shared" ref="O1473:O1476" si="157">N1473/M1473*100</f>
        <v>91.062254874882626</v>
      </c>
      <c r="P1473" s="188"/>
      <c r="Q1473" s="167"/>
      <c r="R1473" s="351"/>
      <c r="S1473" s="453"/>
    </row>
    <row r="1474" spans="1:21" ht="112.5" customHeight="1" x14ac:dyDescent="0.35">
      <c r="A1474" s="473"/>
      <c r="B1474" s="459"/>
      <c r="C1474" s="462"/>
      <c r="D1474" s="158"/>
      <c r="E1474" s="165"/>
      <c r="F1474" s="165"/>
      <c r="G1474" s="165"/>
      <c r="H1474" s="168"/>
      <c r="I1474" s="165"/>
      <c r="J1474" s="165" t="s">
        <v>47</v>
      </c>
      <c r="K1474" s="189" t="s">
        <v>201</v>
      </c>
      <c r="L1474" s="165" t="s">
        <v>199</v>
      </c>
      <c r="M1474" s="165">
        <v>274600</v>
      </c>
      <c r="N1474" s="165">
        <v>247140</v>
      </c>
      <c r="O1474" s="168">
        <f t="shared" si="157"/>
        <v>90</v>
      </c>
      <c r="P1474" s="188"/>
      <c r="Q1474" s="167"/>
      <c r="R1474" s="351"/>
      <c r="S1474" s="453"/>
    </row>
    <row r="1475" spans="1:21" ht="63" customHeight="1" x14ac:dyDescent="0.35">
      <c r="A1475" s="473"/>
      <c r="B1475" s="459"/>
      <c r="C1475" s="462"/>
      <c r="D1475" s="158"/>
      <c r="E1475" s="165"/>
      <c r="F1475" s="165"/>
      <c r="G1475" s="165"/>
      <c r="H1475" s="168"/>
      <c r="I1475" s="165"/>
      <c r="J1475" s="165" t="s">
        <v>48</v>
      </c>
      <c r="K1475" s="189" t="s">
        <v>205</v>
      </c>
      <c r="L1475" s="165" t="s">
        <v>199</v>
      </c>
      <c r="M1475" s="165">
        <v>34226</v>
      </c>
      <c r="N1475" s="165">
        <v>33442</v>
      </c>
      <c r="O1475" s="168">
        <f t="shared" si="157"/>
        <v>97.709343773739263</v>
      </c>
      <c r="P1475" s="188"/>
      <c r="Q1475" s="167"/>
      <c r="R1475" s="351"/>
      <c r="S1475" s="453"/>
    </row>
    <row r="1476" spans="1:21" ht="73.5" customHeight="1" x14ac:dyDescent="0.35">
      <c r="A1476" s="473"/>
      <c r="B1476" s="459"/>
      <c r="C1476" s="462"/>
      <c r="D1476" s="158"/>
      <c r="E1476" s="165"/>
      <c r="F1476" s="165"/>
      <c r="G1476" s="165"/>
      <c r="H1476" s="168"/>
      <c r="I1476" s="165"/>
      <c r="J1476" s="165" t="s">
        <v>49</v>
      </c>
      <c r="K1476" s="189" t="s">
        <v>202</v>
      </c>
      <c r="L1476" s="165" t="s">
        <v>199</v>
      </c>
      <c r="M1476" s="165">
        <v>13188</v>
      </c>
      <c r="N1476" s="165">
        <v>12090</v>
      </c>
      <c r="O1476" s="168">
        <f t="shared" si="157"/>
        <v>91.674249317561419</v>
      </c>
      <c r="P1476" s="188"/>
      <c r="Q1476" s="167"/>
      <c r="R1476" s="351"/>
      <c r="S1476" s="453"/>
    </row>
    <row r="1477" spans="1:21" s="184" customFormat="1" ht="42" customHeight="1" x14ac:dyDescent="0.35">
      <c r="A1477" s="473"/>
      <c r="B1477" s="459"/>
      <c r="C1477" s="463"/>
      <c r="D1477" s="339" t="s">
        <v>586</v>
      </c>
      <c r="E1477" s="340"/>
      <c r="F1477" s="341"/>
      <c r="G1477" s="342"/>
      <c r="H1477" s="343"/>
      <c r="I1477" s="343">
        <f>(H1472+H1473)/2</f>
        <v>100</v>
      </c>
      <c r="J1477" s="340"/>
      <c r="K1477" s="339" t="s">
        <v>586</v>
      </c>
      <c r="L1477" s="340"/>
      <c r="M1477" s="344"/>
      <c r="N1477" s="344"/>
      <c r="O1477" s="343"/>
      <c r="P1477" s="343">
        <f>(O1476+O1475+O1474+O1473)/4</f>
        <v>92.611461991545823</v>
      </c>
      <c r="Q1477" s="343">
        <f>(I1477+P1477)/2</f>
        <v>96.305730995772905</v>
      </c>
      <c r="R1477" s="345" t="s">
        <v>459</v>
      </c>
      <c r="S1477" s="453"/>
      <c r="T1477" s="156"/>
      <c r="U1477" s="346"/>
    </row>
    <row r="1478" spans="1:21" ht="51" customHeight="1" x14ac:dyDescent="0.35">
      <c r="A1478" s="473"/>
      <c r="B1478" s="459"/>
      <c r="C1478" s="460" t="s">
        <v>13</v>
      </c>
      <c r="D1478" s="160" t="s">
        <v>305</v>
      </c>
      <c r="E1478" s="165"/>
      <c r="F1478" s="165"/>
      <c r="G1478" s="165"/>
      <c r="H1478" s="163"/>
      <c r="I1478" s="163"/>
      <c r="J1478" s="266" t="s">
        <v>13</v>
      </c>
      <c r="K1478" s="160" t="s">
        <v>305</v>
      </c>
      <c r="L1478" s="165"/>
      <c r="M1478" s="165"/>
      <c r="N1478" s="165"/>
      <c r="O1478" s="163"/>
      <c r="P1478" s="163"/>
      <c r="Q1478" s="167"/>
      <c r="R1478" s="351"/>
      <c r="S1478" s="453"/>
    </row>
    <row r="1479" spans="1:21" ht="51" customHeight="1" x14ac:dyDescent="0.35">
      <c r="A1479" s="473"/>
      <c r="B1479" s="459"/>
      <c r="C1479" s="462" t="s">
        <v>14</v>
      </c>
      <c r="D1479" s="158" t="s">
        <v>203</v>
      </c>
      <c r="E1479" s="165"/>
      <c r="F1479" s="165"/>
      <c r="G1479" s="165"/>
      <c r="H1479" s="168"/>
      <c r="I1479" s="165"/>
      <c r="J1479" s="162" t="s">
        <v>14</v>
      </c>
      <c r="K1479" s="158" t="s">
        <v>204</v>
      </c>
      <c r="L1479" s="165"/>
      <c r="M1479" s="165"/>
      <c r="N1479" s="165"/>
      <c r="O1479" s="168"/>
      <c r="P1479" s="165"/>
      <c r="Q1479" s="167"/>
      <c r="R1479" s="351"/>
      <c r="S1479" s="453"/>
    </row>
    <row r="1480" spans="1:21" ht="51" customHeight="1" x14ac:dyDescent="0.35">
      <c r="A1480" s="473"/>
      <c r="B1480" s="459"/>
      <c r="C1480" s="462"/>
      <c r="D1480" s="158" t="s">
        <v>400</v>
      </c>
      <c r="E1480" s="165" t="s">
        <v>25</v>
      </c>
      <c r="F1480" s="165">
        <v>100</v>
      </c>
      <c r="G1480" s="165">
        <v>100</v>
      </c>
      <c r="H1480" s="168">
        <f t="shared" ref="H1480:H1483" si="158">G1480/F1480*100</f>
        <v>100</v>
      </c>
      <c r="I1480" s="165"/>
      <c r="J1480" s="162"/>
      <c r="K1480" s="158" t="str">
        <f>D1480</f>
        <v>творческие (фестивали, выставки, конкурсы, смотры)</v>
      </c>
      <c r="L1480" s="165" t="s">
        <v>41</v>
      </c>
      <c r="M1480" s="165">
        <v>21</v>
      </c>
      <c r="N1480" s="165">
        <v>21</v>
      </c>
      <c r="O1480" s="168">
        <f t="shared" ref="O1480:O1487" si="159">N1480/M1480*100</f>
        <v>100</v>
      </c>
      <c r="P1480" s="165"/>
      <c r="Q1480" s="167"/>
      <c r="R1480" s="351"/>
      <c r="S1480" s="453"/>
    </row>
    <row r="1481" spans="1:21" ht="51" customHeight="1" x14ac:dyDescent="0.35">
      <c r="A1481" s="473"/>
      <c r="B1481" s="459"/>
      <c r="C1481" s="462"/>
      <c r="D1481" s="158" t="s">
        <v>401</v>
      </c>
      <c r="E1481" s="165" t="s">
        <v>25</v>
      </c>
      <c r="F1481" s="165">
        <v>100</v>
      </c>
      <c r="G1481" s="165">
        <v>87</v>
      </c>
      <c r="H1481" s="168">
        <f t="shared" si="158"/>
        <v>87</v>
      </c>
      <c r="I1481" s="165"/>
      <c r="J1481" s="162"/>
      <c r="K1481" s="158" t="str">
        <f>D1481</f>
        <v>культурно-массовые (иные зрелищные мероприятия)</v>
      </c>
      <c r="L1481" s="165" t="s">
        <v>41</v>
      </c>
      <c r="M1481" s="165">
        <v>38</v>
      </c>
      <c r="N1481" s="165">
        <v>33</v>
      </c>
      <c r="O1481" s="168">
        <f t="shared" si="159"/>
        <v>86.842105263157904</v>
      </c>
      <c r="P1481" s="165"/>
      <c r="Q1481" s="167"/>
      <c r="R1481" s="351"/>
      <c r="S1481" s="453"/>
    </row>
    <row r="1482" spans="1:21" ht="51" customHeight="1" x14ac:dyDescent="0.35">
      <c r="A1482" s="473"/>
      <c r="B1482" s="459"/>
      <c r="C1482" s="462"/>
      <c r="D1482" s="158" t="s">
        <v>387</v>
      </c>
      <c r="E1482" s="165" t="s">
        <v>25</v>
      </c>
      <c r="F1482" s="165">
        <v>100</v>
      </c>
      <c r="G1482" s="165">
        <v>100</v>
      </c>
      <c r="H1482" s="168">
        <f t="shared" si="158"/>
        <v>100</v>
      </c>
      <c r="I1482" s="165"/>
      <c r="J1482" s="162"/>
      <c r="K1482" s="158" t="str">
        <f>D1482</f>
        <v>мастер-классы</v>
      </c>
      <c r="L1482" s="165" t="s">
        <v>41</v>
      </c>
      <c r="M1482" s="165">
        <v>2</v>
      </c>
      <c r="N1482" s="165">
        <v>2</v>
      </c>
      <c r="O1482" s="168">
        <f t="shared" si="159"/>
        <v>100</v>
      </c>
      <c r="P1482" s="165"/>
      <c r="Q1482" s="167"/>
      <c r="R1482" s="351"/>
      <c r="S1482" s="453"/>
    </row>
    <row r="1483" spans="1:21" ht="51" customHeight="1" x14ac:dyDescent="0.35">
      <c r="A1483" s="473"/>
      <c r="B1483" s="459"/>
      <c r="C1483" s="462"/>
      <c r="D1483" s="158" t="s">
        <v>402</v>
      </c>
      <c r="E1483" s="165" t="s">
        <v>25</v>
      </c>
      <c r="F1483" s="165">
        <v>100</v>
      </c>
      <c r="G1483" s="165">
        <v>100</v>
      </c>
      <c r="H1483" s="168">
        <f t="shared" si="158"/>
        <v>100</v>
      </c>
      <c r="I1483" s="165"/>
      <c r="J1483" s="162"/>
      <c r="K1483" s="158" t="str">
        <f>D1483</f>
        <v>методические (семинар, конференция)</v>
      </c>
      <c r="L1483" s="165" t="s">
        <v>41</v>
      </c>
      <c r="M1483" s="165">
        <v>4</v>
      </c>
      <c r="N1483" s="165">
        <v>4</v>
      </c>
      <c r="O1483" s="168">
        <f t="shared" si="159"/>
        <v>100</v>
      </c>
      <c r="P1483" s="165"/>
      <c r="Q1483" s="167"/>
      <c r="R1483" s="351"/>
      <c r="S1483" s="453"/>
    </row>
    <row r="1484" spans="1:21" s="184" customFormat="1" ht="42" customHeight="1" x14ac:dyDescent="0.35">
      <c r="A1484" s="473"/>
      <c r="B1484" s="459"/>
      <c r="C1484" s="463"/>
      <c r="D1484" s="339" t="s">
        <v>586</v>
      </c>
      <c r="E1484" s="340"/>
      <c r="F1484" s="341"/>
      <c r="G1484" s="342"/>
      <c r="H1484" s="343"/>
      <c r="I1484" s="343">
        <f>(H1481+H1480+H1482+H1483)/4</f>
        <v>96.75</v>
      </c>
      <c r="J1484" s="340"/>
      <c r="K1484" s="339" t="s">
        <v>586</v>
      </c>
      <c r="L1484" s="340"/>
      <c r="M1484" s="344"/>
      <c r="N1484" s="344"/>
      <c r="O1484" s="343"/>
      <c r="P1484" s="343">
        <f>(O1483+O1482+O1481+O1480)/4</f>
        <v>96.71052631578948</v>
      </c>
      <c r="Q1484" s="343">
        <f>(I1484+P1484)/2</f>
        <v>96.73026315789474</v>
      </c>
      <c r="R1484" s="345" t="s">
        <v>459</v>
      </c>
      <c r="S1484" s="453"/>
      <c r="T1484" s="156"/>
      <c r="U1484" s="346"/>
    </row>
    <row r="1485" spans="1:21" ht="67.5" x14ac:dyDescent="0.35">
      <c r="A1485" s="473"/>
      <c r="B1485" s="459"/>
      <c r="C1485" s="469" t="s">
        <v>28</v>
      </c>
      <c r="D1485" s="160" t="s">
        <v>486</v>
      </c>
      <c r="E1485" s="165"/>
      <c r="F1485" s="165"/>
      <c r="G1485" s="165"/>
      <c r="H1485" s="163"/>
      <c r="I1485" s="163"/>
      <c r="J1485" s="266" t="str">
        <f>C1485</f>
        <v>III</v>
      </c>
      <c r="K1485" s="160" t="str">
        <f>D1485</f>
        <v>Реализация адаптированных дополнительных образовательных программ</v>
      </c>
      <c r="L1485" s="165"/>
      <c r="M1485" s="165"/>
      <c r="N1485" s="165"/>
      <c r="O1485" s="163"/>
      <c r="P1485" s="163"/>
      <c r="Q1485" s="167"/>
      <c r="R1485" s="351"/>
      <c r="S1485" s="453"/>
    </row>
    <row r="1486" spans="1:21" ht="51" customHeight="1" x14ac:dyDescent="0.35">
      <c r="A1486" s="473"/>
      <c r="B1486" s="459"/>
      <c r="C1486" s="470" t="s">
        <v>29</v>
      </c>
      <c r="D1486" s="158" t="s">
        <v>485</v>
      </c>
      <c r="E1486" s="165" t="s">
        <v>25</v>
      </c>
      <c r="F1486" s="165">
        <v>90</v>
      </c>
      <c r="G1486" s="165">
        <v>90</v>
      </c>
      <c r="H1486" s="168">
        <v>100</v>
      </c>
      <c r="I1486" s="165"/>
      <c r="J1486" s="162" t="s">
        <v>29</v>
      </c>
      <c r="K1486" s="158" t="s">
        <v>532</v>
      </c>
      <c r="L1486" s="165" t="s">
        <v>199</v>
      </c>
      <c r="M1486" s="165">
        <v>0</v>
      </c>
      <c r="N1486" s="165">
        <v>0</v>
      </c>
      <c r="O1486" s="347">
        <v>0</v>
      </c>
      <c r="P1486" s="165"/>
      <c r="Q1486" s="167"/>
      <c r="R1486" s="351"/>
      <c r="S1486" s="453"/>
    </row>
    <row r="1487" spans="1:21" ht="51" customHeight="1" x14ac:dyDescent="0.35">
      <c r="A1487" s="473"/>
      <c r="B1487" s="459"/>
      <c r="C1487" s="462"/>
      <c r="D1487" s="277"/>
      <c r="E1487" s="165"/>
      <c r="F1487" s="165"/>
      <c r="G1487" s="165"/>
      <c r="H1487" s="168"/>
      <c r="I1487" s="165"/>
      <c r="J1487" s="162" t="s">
        <v>30</v>
      </c>
      <c r="K1487" s="158" t="s">
        <v>587</v>
      </c>
      <c r="L1487" s="165" t="s">
        <v>199</v>
      </c>
      <c r="M1487" s="165">
        <v>838</v>
      </c>
      <c r="N1487" s="165">
        <v>826</v>
      </c>
      <c r="O1487" s="168">
        <f t="shared" si="159"/>
        <v>98.56801909307876</v>
      </c>
      <c r="P1487" s="165"/>
      <c r="Q1487" s="167"/>
      <c r="R1487" s="351"/>
      <c r="S1487" s="453"/>
    </row>
    <row r="1488" spans="1:21" s="184" customFormat="1" ht="59.25" customHeight="1" x14ac:dyDescent="0.35">
      <c r="A1488" s="473"/>
      <c r="B1488" s="459"/>
      <c r="C1488" s="468"/>
      <c r="D1488" s="339" t="s">
        <v>586</v>
      </c>
      <c r="E1488" s="350"/>
      <c r="F1488" s="340"/>
      <c r="G1488" s="340"/>
      <c r="H1488" s="343"/>
      <c r="I1488" s="343">
        <f>H1486</f>
        <v>100</v>
      </c>
      <c r="J1488" s="338"/>
      <c r="K1488" s="339" t="s">
        <v>586</v>
      </c>
      <c r="L1488" s="340"/>
      <c r="M1488" s="344"/>
      <c r="N1488" s="344"/>
      <c r="O1488" s="343"/>
      <c r="P1488" s="343">
        <f>O1487</f>
        <v>98.56801909307876</v>
      </c>
      <c r="Q1488" s="343">
        <f>(I1488+P1488)/2</f>
        <v>99.28400954653938</v>
      </c>
      <c r="R1488" s="345" t="s">
        <v>459</v>
      </c>
      <c r="S1488" s="453"/>
      <c r="T1488" s="156"/>
    </row>
    <row r="1489" spans="1:21" ht="97.5" customHeight="1" x14ac:dyDescent="0.35">
      <c r="A1489" s="473">
        <v>78</v>
      </c>
      <c r="B1489" s="459" t="s">
        <v>209</v>
      </c>
      <c r="C1489" s="460" t="s">
        <v>12</v>
      </c>
      <c r="D1489" s="160" t="s">
        <v>228</v>
      </c>
      <c r="E1489" s="164"/>
      <c r="F1489" s="164"/>
      <c r="G1489" s="164"/>
      <c r="H1489" s="163"/>
      <c r="I1489" s="163"/>
      <c r="J1489" s="164" t="s">
        <v>12</v>
      </c>
      <c r="K1489" s="160" t="s">
        <v>228</v>
      </c>
      <c r="L1489" s="165"/>
      <c r="M1489" s="165"/>
      <c r="N1489" s="165"/>
      <c r="O1489" s="163"/>
      <c r="P1489" s="163"/>
      <c r="Q1489" s="167"/>
      <c r="R1489" s="351"/>
      <c r="S1489" s="453" t="s">
        <v>459</v>
      </c>
      <c r="T1489" s="183"/>
    </row>
    <row r="1490" spans="1:21" ht="72" customHeight="1" x14ac:dyDescent="0.35">
      <c r="A1490" s="473"/>
      <c r="B1490" s="459"/>
      <c r="C1490" s="462" t="s">
        <v>7</v>
      </c>
      <c r="D1490" s="158" t="s">
        <v>196</v>
      </c>
      <c r="E1490" s="165" t="s">
        <v>25</v>
      </c>
      <c r="F1490" s="165">
        <v>90</v>
      </c>
      <c r="G1490" s="165">
        <v>99</v>
      </c>
      <c r="H1490" s="168">
        <v>100</v>
      </c>
      <c r="I1490" s="165"/>
      <c r="J1490" s="165" t="s">
        <v>7</v>
      </c>
      <c r="K1490" s="189" t="s">
        <v>198</v>
      </c>
      <c r="L1490" s="165" t="s">
        <v>199</v>
      </c>
      <c r="M1490" s="165"/>
      <c r="N1490" s="165"/>
      <c r="O1490" s="168"/>
      <c r="P1490" s="188"/>
      <c r="Q1490" s="167"/>
      <c r="R1490" s="352"/>
      <c r="S1490" s="453"/>
      <c r="T1490" s="183"/>
    </row>
    <row r="1491" spans="1:21" ht="135" customHeight="1" x14ac:dyDescent="0.35">
      <c r="A1491" s="473"/>
      <c r="B1491" s="459"/>
      <c r="C1491" s="462" t="s">
        <v>8</v>
      </c>
      <c r="D1491" s="158" t="s">
        <v>197</v>
      </c>
      <c r="E1491" s="165" t="s">
        <v>25</v>
      </c>
      <c r="F1491" s="165">
        <v>3</v>
      </c>
      <c r="G1491" s="165">
        <v>3</v>
      </c>
      <c r="H1491" s="168">
        <f t="shared" ref="H1491" si="160">G1491/F1491*100</f>
        <v>100</v>
      </c>
      <c r="I1491" s="165"/>
      <c r="J1491" s="165" t="s">
        <v>46</v>
      </c>
      <c r="K1491" s="189" t="s">
        <v>210</v>
      </c>
      <c r="L1491" s="165" t="s">
        <v>199</v>
      </c>
      <c r="M1491" s="165">
        <v>1710</v>
      </c>
      <c r="N1491" s="165">
        <v>1688</v>
      </c>
      <c r="O1491" s="168">
        <f t="shared" ref="O1491:O1495" si="161">N1491/M1491*100</f>
        <v>98.713450292397667</v>
      </c>
      <c r="P1491" s="188"/>
      <c r="Q1491" s="167"/>
      <c r="R1491" s="352"/>
      <c r="S1491" s="453"/>
      <c r="T1491" s="183"/>
    </row>
    <row r="1492" spans="1:21" ht="46.5" x14ac:dyDescent="0.35">
      <c r="A1492" s="473"/>
      <c r="B1492" s="459"/>
      <c r="C1492" s="462"/>
      <c r="D1492" s="191"/>
      <c r="E1492" s="165"/>
      <c r="F1492" s="165"/>
      <c r="G1492" s="165"/>
      <c r="H1492" s="168"/>
      <c r="I1492" s="192"/>
      <c r="J1492" s="165" t="s">
        <v>47</v>
      </c>
      <c r="K1492" s="189" t="s">
        <v>200</v>
      </c>
      <c r="L1492" s="165" t="s">
        <v>199</v>
      </c>
      <c r="M1492" s="165">
        <v>71964</v>
      </c>
      <c r="N1492" s="165">
        <v>74861</v>
      </c>
      <c r="O1492" s="168">
        <f t="shared" si="161"/>
        <v>104.02562392307264</v>
      </c>
      <c r="P1492" s="188"/>
      <c r="Q1492" s="167"/>
      <c r="R1492" s="351"/>
      <c r="S1492" s="453"/>
      <c r="T1492" s="183"/>
    </row>
    <row r="1493" spans="1:21" x14ac:dyDescent="0.35">
      <c r="A1493" s="473"/>
      <c r="B1493" s="459"/>
      <c r="C1493" s="462"/>
      <c r="D1493" s="158"/>
      <c r="E1493" s="165"/>
      <c r="F1493" s="165"/>
      <c r="G1493" s="165"/>
      <c r="H1493" s="168"/>
      <c r="I1493" s="165"/>
      <c r="J1493" s="165" t="s">
        <v>48</v>
      </c>
      <c r="K1493" s="189" t="s">
        <v>201</v>
      </c>
      <c r="L1493" s="165" t="s">
        <v>199</v>
      </c>
      <c r="M1493" s="165">
        <v>225072</v>
      </c>
      <c r="N1493" s="165">
        <v>213077</v>
      </c>
      <c r="O1493" s="168">
        <f t="shared" si="161"/>
        <v>94.670594298713297</v>
      </c>
      <c r="P1493" s="188"/>
      <c r="Q1493" s="167"/>
      <c r="R1493" s="351"/>
      <c r="S1493" s="453"/>
      <c r="T1493" s="183"/>
    </row>
    <row r="1494" spans="1:21" x14ac:dyDescent="0.35">
      <c r="A1494" s="473"/>
      <c r="B1494" s="459"/>
      <c r="C1494" s="462"/>
      <c r="D1494" s="158"/>
      <c r="E1494" s="165"/>
      <c r="F1494" s="165"/>
      <c r="G1494" s="165"/>
      <c r="H1494" s="168"/>
      <c r="I1494" s="165"/>
      <c r="J1494" s="165" t="s">
        <v>49</v>
      </c>
      <c r="K1494" s="189" t="s">
        <v>205</v>
      </c>
      <c r="L1494" s="165" t="s">
        <v>199</v>
      </c>
      <c r="M1494" s="165">
        <v>31824</v>
      </c>
      <c r="N1494" s="165">
        <v>28786</v>
      </c>
      <c r="O1494" s="168">
        <f t="shared" si="161"/>
        <v>90.453745600804424</v>
      </c>
      <c r="P1494" s="188"/>
      <c r="Q1494" s="167"/>
      <c r="R1494" s="351"/>
      <c r="S1494" s="453"/>
      <c r="T1494" s="183"/>
    </row>
    <row r="1495" spans="1:21" ht="46.5" x14ac:dyDescent="0.35">
      <c r="A1495" s="473"/>
      <c r="B1495" s="459"/>
      <c r="C1495" s="462"/>
      <c r="D1495" s="158"/>
      <c r="E1495" s="165"/>
      <c r="F1495" s="165"/>
      <c r="G1495" s="165"/>
      <c r="H1495" s="168"/>
      <c r="I1495" s="165"/>
      <c r="J1495" s="165" t="s">
        <v>50</v>
      </c>
      <c r="K1495" s="189" t="s">
        <v>202</v>
      </c>
      <c r="L1495" s="165" t="s">
        <v>199</v>
      </c>
      <c r="M1495" s="165">
        <v>31824</v>
      </c>
      <c r="N1495" s="165">
        <v>29902</v>
      </c>
      <c r="O1495" s="168">
        <f t="shared" si="161"/>
        <v>93.960532931121165</v>
      </c>
      <c r="P1495" s="188"/>
      <c r="Q1495" s="167"/>
      <c r="R1495" s="351"/>
      <c r="S1495" s="453"/>
      <c r="T1495" s="183"/>
    </row>
    <row r="1496" spans="1:21" s="184" customFormat="1" ht="42" customHeight="1" x14ac:dyDescent="0.35">
      <c r="A1496" s="473"/>
      <c r="B1496" s="459"/>
      <c r="C1496" s="463"/>
      <c r="D1496" s="339" t="s">
        <v>586</v>
      </c>
      <c r="E1496" s="340"/>
      <c r="F1496" s="341"/>
      <c r="G1496" s="342"/>
      <c r="H1496" s="343"/>
      <c r="I1496" s="343">
        <f>(H1490+H1491)/2</f>
        <v>100</v>
      </c>
      <c r="J1496" s="340"/>
      <c r="K1496" s="339" t="s">
        <v>586</v>
      </c>
      <c r="L1496" s="340"/>
      <c r="M1496" s="344"/>
      <c r="N1496" s="344"/>
      <c r="O1496" s="343"/>
      <c r="P1496" s="343">
        <f>(O1495+O1494+O1493+O1492+O1491)/5</f>
        <v>96.364789409221856</v>
      </c>
      <c r="Q1496" s="343">
        <f>(I1496+P1496)/2</f>
        <v>98.182394704610928</v>
      </c>
      <c r="R1496" s="345" t="s">
        <v>459</v>
      </c>
      <c r="S1496" s="453"/>
      <c r="T1496" s="183"/>
      <c r="U1496" s="346"/>
    </row>
    <row r="1497" spans="1:21" ht="63.75" customHeight="1" x14ac:dyDescent="0.35">
      <c r="A1497" s="473"/>
      <c r="B1497" s="459"/>
      <c r="C1497" s="460" t="s">
        <v>13</v>
      </c>
      <c r="D1497" s="160" t="s">
        <v>403</v>
      </c>
      <c r="E1497" s="165"/>
      <c r="F1497" s="165"/>
      <c r="G1497" s="165"/>
      <c r="H1497" s="163"/>
      <c r="I1497" s="163"/>
      <c r="J1497" s="266" t="s">
        <v>13</v>
      </c>
      <c r="K1497" s="160" t="str">
        <f>D1497</f>
        <v>Организация и проведение культурно-массовых мероприятий (творческих)</v>
      </c>
      <c r="L1497" s="165"/>
      <c r="M1497" s="165"/>
      <c r="N1497" s="165"/>
      <c r="O1497" s="163"/>
      <c r="P1497" s="163"/>
      <c r="Q1497" s="167"/>
      <c r="R1497" s="351"/>
      <c r="S1497" s="453"/>
      <c r="T1497" s="183"/>
    </row>
    <row r="1498" spans="1:21" ht="40.5" customHeight="1" x14ac:dyDescent="0.35">
      <c r="A1498" s="473"/>
      <c r="B1498" s="459"/>
      <c r="C1498" s="462" t="s">
        <v>14</v>
      </c>
      <c r="D1498" s="158" t="s">
        <v>203</v>
      </c>
      <c r="E1498" s="165"/>
      <c r="F1498" s="165"/>
      <c r="G1498" s="165"/>
      <c r="H1498" s="168"/>
      <c r="I1498" s="165"/>
      <c r="J1498" s="162" t="s">
        <v>29</v>
      </c>
      <c r="K1498" s="158" t="s">
        <v>204</v>
      </c>
      <c r="L1498" s="165"/>
      <c r="M1498" s="165"/>
      <c r="N1498" s="165"/>
      <c r="O1498" s="168"/>
      <c r="P1498" s="165"/>
      <c r="Q1498" s="167"/>
      <c r="R1498" s="351"/>
      <c r="S1498" s="453"/>
      <c r="T1498" s="183"/>
    </row>
    <row r="1499" spans="1:21" ht="54" customHeight="1" x14ac:dyDescent="0.35">
      <c r="A1499" s="473"/>
      <c r="B1499" s="459"/>
      <c r="C1499" s="462"/>
      <c r="D1499" s="158" t="s">
        <v>400</v>
      </c>
      <c r="E1499" s="165" t="s">
        <v>25</v>
      </c>
      <c r="F1499" s="165">
        <v>100</v>
      </c>
      <c r="G1499" s="165">
        <v>100</v>
      </c>
      <c r="H1499" s="168">
        <f t="shared" ref="H1499" si="162">G1499/F1499*100</f>
        <v>100</v>
      </c>
      <c r="I1499" s="165"/>
      <c r="J1499" s="162"/>
      <c r="K1499" s="158" t="s">
        <v>488</v>
      </c>
      <c r="L1499" s="165" t="s">
        <v>41</v>
      </c>
      <c r="M1499" s="165">
        <v>9</v>
      </c>
      <c r="N1499" s="165">
        <v>9</v>
      </c>
      <c r="O1499" s="168">
        <f t="shared" ref="O1499:O1502" si="163">N1499/M1499*100</f>
        <v>100</v>
      </c>
      <c r="P1499" s="165"/>
      <c r="Q1499" s="167"/>
      <c r="R1499" s="351"/>
      <c r="S1499" s="453"/>
      <c r="T1499" s="183"/>
    </row>
    <row r="1500" spans="1:21" ht="84.75" customHeight="1" x14ac:dyDescent="0.35">
      <c r="A1500" s="473"/>
      <c r="B1500" s="459"/>
      <c r="C1500" s="462" t="s">
        <v>15</v>
      </c>
      <c r="D1500" s="158" t="s">
        <v>533</v>
      </c>
      <c r="E1500" s="165" t="s">
        <v>25</v>
      </c>
      <c r="F1500" s="165">
        <v>100</v>
      </c>
      <c r="G1500" s="165">
        <v>94</v>
      </c>
      <c r="H1500" s="168">
        <f t="shared" ref="H1500:H1501" si="164">G1500/F1500*100</f>
        <v>94</v>
      </c>
      <c r="I1500" s="165"/>
      <c r="J1500" s="162"/>
      <c r="K1500" s="158" t="s">
        <v>489</v>
      </c>
      <c r="L1500" s="165" t="s">
        <v>41</v>
      </c>
      <c r="M1500" s="165">
        <v>12</v>
      </c>
      <c r="N1500" s="165">
        <v>12</v>
      </c>
      <c r="O1500" s="168">
        <f t="shared" si="163"/>
        <v>100</v>
      </c>
      <c r="P1500" s="165"/>
      <c r="Q1500" s="167"/>
      <c r="R1500" s="351"/>
      <c r="S1500" s="453"/>
      <c r="T1500" s="183"/>
    </row>
    <row r="1501" spans="1:21" ht="40.5" customHeight="1" x14ac:dyDescent="0.35">
      <c r="A1501" s="473"/>
      <c r="B1501" s="459"/>
      <c r="C1501" s="462"/>
      <c r="D1501" s="158" t="s">
        <v>534</v>
      </c>
      <c r="E1501" s="165" t="s">
        <v>25</v>
      </c>
      <c r="F1501" s="165">
        <v>100</v>
      </c>
      <c r="G1501" s="165">
        <v>100</v>
      </c>
      <c r="H1501" s="168">
        <f t="shared" si="164"/>
        <v>100</v>
      </c>
      <c r="I1501" s="165"/>
      <c r="J1501" s="162"/>
      <c r="K1501" s="158" t="s">
        <v>387</v>
      </c>
      <c r="L1501" s="165" t="s">
        <v>41</v>
      </c>
      <c r="M1501" s="165">
        <v>1</v>
      </c>
      <c r="N1501" s="165">
        <v>1</v>
      </c>
      <c r="O1501" s="168">
        <f t="shared" si="163"/>
        <v>100</v>
      </c>
      <c r="P1501" s="165"/>
      <c r="Q1501" s="167"/>
      <c r="R1501" s="351"/>
      <c r="S1501" s="453"/>
      <c r="T1501" s="183"/>
    </row>
    <row r="1502" spans="1:21" ht="40.5" customHeight="1" x14ac:dyDescent="0.35">
      <c r="A1502" s="473"/>
      <c r="B1502" s="459"/>
      <c r="C1502" s="462" t="s">
        <v>39</v>
      </c>
      <c r="D1502" s="158" t="s">
        <v>487</v>
      </c>
      <c r="E1502" s="165" t="s">
        <v>25</v>
      </c>
      <c r="F1502" s="165">
        <v>100</v>
      </c>
      <c r="G1502" s="165">
        <v>100</v>
      </c>
      <c r="H1502" s="168">
        <v>100</v>
      </c>
      <c r="I1502" s="165"/>
      <c r="J1502" s="162"/>
      <c r="K1502" s="158" t="s">
        <v>490</v>
      </c>
      <c r="L1502" s="165" t="s">
        <v>41</v>
      </c>
      <c r="M1502" s="165">
        <v>4</v>
      </c>
      <c r="N1502" s="165">
        <v>4</v>
      </c>
      <c r="O1502" s="168">
        <f t="shared" si="163"/>
        <v>100</v>
      </c>
      <c r="P1502" s="165"/>
      <c r="Q1502" s="167"/>
      <c r="R1502" s="351"/>
      <c r="S1502" s="453"/>
      <c r="T1502" s="183"/>
    </row>
    <row r="1503" spans="1:21" s="184" customFormat="1" ht="42" customHeight="1" x14ac:dyDescent="0.35">
      <c r="A1503" s="473"/>
      <c r="B1503" s="459"/>
      <c r="C1503" s="463"/>
      <c r="D1503" s="339" t="s">
        <v>586</v>
      </c>
      <c r="E1503" s="340"/>
      <c r="F1503" s="341"/>
      <c r="G1503" s="342"/>
      <c r="H1503" s="343"/>
      <c r="I1503" s="343">
        <f>(H1499+H1500+H1501+H1502)/4</f>
        <v>98.5</v>
      </c>
      <c r="J1503" s="340"/>
      <c r="K1503" s="339" t="s">
        <v>586</v>
      </c>
      <c r="L1503" s="340"/>
      <c r="M1503" s="344"/>
      <c r="N1503" s="344"/>
      <c r="O1503" s="343"/>
      <c r="P1503" s="343">
        <f>(O1499+O1500+O1501+O1502)/4</f>
        <v>100</v>
      </c>
      <c r="Q1503" s="343">
        <f>(I1503+P1503)/2</f>
        <v>99.25</v>
      </c>
      <c r="R1503" s="345" t="s">
        <v>459</v>
      </c>
      <c r="S1503" s="453"/>
      <c r="T1503" s="183"/>
      <c r="U1503" s="346"/>
    </row>
    <row r="1504" spans="1:21" ht="67.5" x14ac:dyDescent="0.35">
      <c r="A1504" s="473"/>
      <c r="B1504" s="459"/>
      <c r="C1504" s="460" t="s">
        <v>28</v>
      </c>
      <c r="D1504" s="160" t="s">
        <v>486</v>
      </c>
      <c r="E1504" s="165"/>
      <c r="F1504" s="165"/>
      <c r="G1504" s="165"/>
      <c r="H1504" s="163"/>
      <c r="I1504" s="163"/>
      <c r="J1504" s="266" t="str">
        <f>C1504</f>
        <v>III</v>
      </c>
      <c r="K1504" s="160" t="str">
        <f>D1504</f>
        <v>Реализация адаптированных дополнительных образовательных программ</v>
      </c>
      <c r="L1504" s="165"/>
      <c r="M1504" s="165"/>
      <c r="N1504" s="165"/>
      <c r="O1504" s="163"/>
      <c r="P1504" s="163"/>
      <c r="Q1504" s="167"/>
      <c r="R1504" s="351"/>
      <c r="S1504" s="453"/>
      <c r="T1504" s="183"/>
    </row>
    <row r="1505" spans="1:21" ht="57" customHeight="1" x14ac:dyDescent="0.35">
      <c r="A1505" s="473"/>
      <c r="B1505" s="459"/>
      <c r="C1505" s="462" t="s">
        <v>29</v>
      </c>
      <c r="D1505" s="158" t="s">
        <v>485</v>
      </c>
      <c r="E1505" s="165" t="s">
        <v>25</v>
      </c>
      <c r="F1505" s="165">
        <v>90</v>
      </c>
      <c r="G1505" s="165">
        <v>100</v>
      </c>
      <c r="H1505" s="168">
        <v>100</v>
      </c>
      <c r="I1505" s="165"/>
      <c r="J1505" s="162" t="s">
        <v>29</v>
      </c>
      <c r="K1505" s="189" t="s">
        <v>591</v>
      </c>
      <c r="L1505" s="165" t="s">
        <v>199</v>
      </c>
      <c r="M1505" s="165">
        <v>348</v>
      </c>
      <c r="N1505" s="165">
        <v>320</v>
      </c>
      <c r="O1505" s="168">
        <f t="shared" ref="O1505" si="165">N1505/M1505*100</f>
        <v>91.954022988505741</v>
      </c>
      <c r="P1505" s="165"/>
      <c r="Q1505" s="167"/>
      <c r="R1505" s="351"/>
      <c r="S1505" s="453"/>
      <c r="T1505" s="183"/>
    </row>
    <row r="1506" spans="1:21" s="184" customFormat="1" ht="43.5" customHeight="1" x14ac:dyDescent="0.35">
      <c r="A1506" s="473"/>
      <c r="B1506" s="459"/>
      <c r="C1506" s="468"/>
      <c r="D1506" s="339" t="s">
        <v>586</v>
      </c>
      <c r="E1506" s="350"/>
      <c r="F1506" s="340"/>
      <c r="G1506" s="340"/>
      <c r="H1506" s="343"/>
      <c r="I1506" s="343">
        <f>H1505</f>
        <v>100</v>
      </c>
      <c r="J1506" s="338"/>
      <c r="K1506" s="339" t="s">
        <v>586</v>
      </c>
      <c r="L1506" s="340"/>
      <c r="M1506" s="344"/>
      <c r="N1506" s="344"/>
      <c r="O1506" s="343"/>
      <c r="P1506" s="343">
        <f>O1505</f>
        <v>91.954022988505741</v>
      </c>
      <c r="Q1506" s="343">
        <f>(I1506+P1506)/2</f>
        <v>95.977011494252878</v>
      </c>
      <c r="R1506" s="345" t="s">
        <v>459</v>
      </c>
      <c r="S1506" s="453"/>
      <c r="T1506" s="183"/>
    </row>
    <row r="1507" spans="1:21" ht="90" customHeight="1" x14ac:dyDescent="0.35">
      <c r="A1507" s="473">
        <v>79</v>
      </c>
      <c r="B1507" s="459" t="s">
        <v>211</v>
      </c>
      <c r="C1507" s="460" t="s">
        <v>12</v>
      </c>
      <c r="D1507" s="160" t="s">
        <v>228</v>
      </c>
      <c r="E1507" s="164"/>
      <c r="F1507" s="164"/>
      <c r="G1507" s="164"/>
      <c r="H1507" s="163"/>
      <c r="I1507" s="163"/>
      <c r="J1507" s="164" t="s">
        <v>12</v>
      </c>
      <c r="K1507" s="160" t="s">
        <v>228</v>
      </c>
      <c r="L1507" s="165"/>
      <c r="M1507" s="165"/>
      <c r="N1507" s="165"/>
      <c r="O1507" s="163"/>
      <c r="P1507" s="163"/>
      <c r="Q1507" s="167"/>
      <c r="R1507" s="351"/>
      <c r="S1507" s="453" t="s">
        <v>459</v>
      </c>
      <c r="T1507" s="183"/>
    </row>
    <row r="1508" spans="1:21" ht="72" customHeight="1" x14ac:dyDescent="0.35">
      <c r="A1508" s="473"/>
      <c r="B1508" s="459"/>
      <c r="C1508" s="462" t="s">
        <v>7</v>
      </c>
      <c r="D1508" s="158" t="s">
        <v>196</v>
      </c>
      <c r="E1508" s="165" t="s">
        <v>25</v>
      </c>
      <c r="F1508" s="165">
        <v>90</v>
      </c>
      <c r="G1508" s="165">
        <v>99</v>
      </c>
      <c r="H1508" s="168">
        <v>100</v>
      </c>
      <c r="I1508" s="165"/>
      <c r="J1508" s="165" t="s">
        <v>7</v>
      </c>
      <c r="K1508" s="189" t="s">
        <v>198</v>
      </c>
      <c r="L1508" s="165" t="s">
        <v>199</v>
      </c>
      <c r="M1508" s="165"/>
      <c r="N1508" s="165"/>
      <c r="O1508" s="168"/>
      <c r="P1508" s="188"/>
      <c r="Q1508" s="167"/>
      <c r="R1508" s="352"/>
      <c r="S1508" s="453"/>
      <c r="T1508" s="183"/>
    </row>
    <row r="1509" spans="1:21" ht="67.5" customHeight="1" x14ac:dyDescent="0.35">
      <c r="A1509" s="473"/>
      <c r="B1509" s="459"/>
      <c r="C1509" s="462" t="s">
        <v>8</v>
      </c>
      <c r="D1509" s="158" t="s">
        <v>197</v>
      </c>
      <c r="E1509" s="165" t="s">
        <v>25</v>
      </c>
      <c r="F1509" s="165">
        <v>2.9</v>
      </c>
      <c r="G1509" s="165">
        <v>2.4</v>
      </c>
      <c r="H1509" s="168">
        <f t="shared" ref="H1509" si="166">G1509/F1509*100</f>
        <v>82.758620689655174</v>
      </c>
      <c r="I1509" s="165"/>
      <c r="J1509" s="165" t="s">
        <v>46</v>
      </c>
      <c r="K1509" s="189" t="s">
        <v>210</v>
      </c>
      <c r="L1509" s="165" t="s">
        <v>199</v>
      </c>
      <c r="M1509" s="165">
        <v>20424</v>
      </c>
      <c r="N1509" s="165">
        <v>20350</v>
      </c>
      <c r="O1509" s="168">
        <f t="shared" ref="O1509:O1511" si="167">N1509/M1509*100</f>
        <v>99.637681159420282</v>
      </c>
      <c r="P1509" s="188"/>
      <c r="Q1509" s="167"/>
      <c r="R1509" s="352"/>
      <c r="S1509" s="453"/>
      <c r="T1509" s="183"/>
    </row>
    <row r="1510" spans="1:21" ht="55.5" customHeight="1" x14ac:dyDescent="0.35">
      <c r="A1510" s="473"/>
      <c r="B1510" s="459"/>
      <c r="C1510" s="462"/>
      <c r="D1510" s="158"/>
      <c r="E1510" s="165"/>
      <c r="F1510" s="165"/>
      <c r="G1510" s="165"/>
      <c r="H1510" s="168"/>
      <c r="I1510" s="165"/>
      <c r="J1510" s="165" t="s">
        <v>47</v>
      </c>
      <c r="K1510" s="189" t="s">
        <v>201</v>
      </c>
      <c r="L1510" s="165" t="s">
        <v>199</v>
      </c>
      <c r="M1510" s="165">
        <v>21790</v>
      </c>
      <c r="N1510" s="165">
        <v>21674</v>
      </c>
      <c r="O1510" s="168">
        <f t="shared" si="167"/>
        <v>99.467645709040838</v>
      </c>
      <c r="P1510" s="188"/>
      <c r="Q1510" s="167"/>
      <c r="R1510" s="351"/>
      <c r="S1510" s="453"/>
      <c r="T1510" s="183"/>
    </row>
    <row r="1511" spans="1:21" ht="81" customHeight="1" x14ac:dyDescent="0.35">
      <c r="A1511" s="473"/>
      <c r="B1511" s="459"/>
      <c r="C1511" s="462"/>
      <c r="D1511" s="158"/>
      <c r="E1511" s="165"/>
      <c r="F1511" s="165"/>
      <c r="G1511" s="165"/>
      <c r="H1511" s="168"/>
      <c r="I1511" s="165"/>
      <c r="J1511" s="165" t="s">
        <v>48</v>
      </c>
      <c r="K1511" s="189" t="s">
        <v>205</v>
      </c>
      <c r="L1511" s="165" t="s">
        <v>199</v>
      </c>
      <c r="M1511" s="165">
        <v>106037</v>
      </c>
      <c r="N1511" s="165">
        <v>102151</v>
      </c>
      <c r="O1511" s="168">
        <f t="shared" si="167"/>
        <v>96.33524147231627</v>
      </c>
      <c r="P1511" s="188"/>
      <c r="Q1511" s="167"/>
      <c r="R1511" s="351"/>
      <c r="S1511" s="453"/>
      <c r="T1511" s="183"/>
    </row>
    <row r="1512" spans="1:21" s="184" customFormat="1" ht="42" customHeight="1" x14ac:dyDescent="0.35">
      <c r="A1512" s="473"/>
      <c r="B1512" s="459"/>
      <c r="C1512" s="463"/>
      <c r="D1512" s="339" t="s">
        <v>586</v>
      </c>
      <c r="E1512" s="340"/>
      <c r="F1512" s="341"/>
      <c r="G1512" s="342"/>
      <c r="H1512" s="343"/>
      <c r="I1512" s="343">
        <f>(H1508+H1509)/2</f>
        <v>91.379310344827587</v>
      </c>
      <c r="J1512" s="340"/>
      <c r="K1512" s="339" t="s">
        <v>586</v>
      </c>
      <c r="L1512" s="340"/>
      <c r="M1512" s="344"/>
      <c r="N1512" s="344"/>
      <c r="O1512" s="343"/>
      <c r="P1512" s="343">
        <f>(O1509+O1510+O1511)/3</f>
        <v>98.480189446925806</v>
      </c>
      <c r="Q1512" s="343">
        <f>(I1512+P1512)/2</f>
        <v>94.929749895876697</v>
      </c>
      <c r="R1512" s="345" t="s">
        <v>459</v>
      </c>
      <c r="S1512" s="453"/>
      <c r="T1512" s="183"/>
      <c r="U1512" s="346"/>
    </row>
    <row r="1513" spans="1:21" ht="43.5" customHeight="1" x14ac:dyDescent="0.35">
      <c r="A1513" s="473"/>
      <c r="B1513" s="459"/>
      <c r="C1513" s="460" t="s">
        <v>13</v>
      </c>
      <c r="D1513" s="160" t="s">
        <v>305</v>
      </c>
      <c r="E1513" s="165"/>
      <c r="F1513" s="165"/>
      <c r="G1513" s="165"/>
      <c r="H1513" s="163"/>
      <c r="I1513" s="163"/>
      <c r="J1513" s="266" t="s">
        <v>13</v>
      </c>
      <c r="K1513" s="160" t="s">
        <v>305</v>
      </c>
      <c r="L1513" s="165"/>
      <c r="M1513" s="165"/>
      <c r="N1513" s="165"/>
      <c r="O1513" s="163"/>
      <c r="P1513" s="163"/>
      <c r="Q1513" s="167"/>
      <c r="R1513" s="353"/>
      <c r="S1513" s="453"/>
      <c r="T1513" s="183"/>
    </row>
    <row r="1514" spans="1:21" ht="43.5" customHeight="1" x14ac:dyDescent="0.35">
      <c r="A1514" s="473"/>
      <c r="B1514" s="459"/>
      <c r="C1514" s="462" t="s">
        <v>14</v>
      </c>
      <c r="D1514" s="158" t="s">
        <v>203</v>
      </c>
      <c r="E1514" s="165"/>
      <c r="F1514" s="165"/>
      <c r="G1514" s="165"/>
      <c r="H1514" s="168"/>
      <c r="I1514" s="168"/>
      <c r="J1514" s="162" t="s">
        <v>14</v>
      </c>
      <c r="K1514" s="158" t="s">
        <v>204</v>
      </c>
      <c r="L1514" s="165"/>
      <c r="M1514" s="165"/>
      <c r="N1514" s="165"/>
      <c r="O1514" s="168"/>
      <c r="P1514" s="165"/>
      <c r="Q1514" s="167"/>
      <c r="R1514" s="351"/>
      <c r="S1514" s="453"/>
      <c r="T1514" s="183"/>
    </row>
    <row r="1515" spans="1:21" ht="43.5" customHeight="1" x14ac:dyDescent="0.35">
      <c r="A1515" s="473"/>
      <c r="B1515" s="459"/>
      <c r="C1515" s="462"/>
      <c r="D1515" s="158" t="s">
        <v>400</v>
      </c>
      <c r="E1515" s="165" t="s">
        <v>25</v>
      </c>
      <c r="F1515" s="165">
        <v>100</v>
      </c>
      <c r="G1515" s="165">
        <v>100</v>
      </c>
      <c r="H1515" s="168">
        <f t="shared" ref="H1515:H1518" si="168">G1515/F1515*100</f>
        <v>100</v>
      </c>
      <c r="I1515" s="165"/>
      <c r="J1515" s="162"/>
      <c r="K1515" s="158" t="str">
        <f>D1515</f>
        <v>творческие (фестивали, выставки, конкурсы, смотры)</v>
      </c>
      <c r="L1515" s="165" t="s">
        <v>41</v>
      </c>
      <c r="M1515" s="165">
        <v>17</v>
      </c>
      <c r="N1515" s="165">
        <v>17</v>
      </c>
      <c r="O1515" s="168">
        <f t="shared" ref="O1515:O1518" si="169">N1515/M1515*100</f>
        <v>100</v>
      </c>
      <c r="P1515" s="165"/>
      <c r="Q1515" s="167"/>
      <c r="R1515" s="351"/>
      <c r="S1515" s="453"/>
      <c r="T1515" s="183"/>
    </row>
    <row r="1516" spans="1:21" ht="43.5" customHeight="1" x14ac:dyDescent="0.35">
      <c r="A1516" s="473"/>
      <c r="B1516" s="459"/>
      <c r="C1516" s="462"/>
      <c r="D1516" s="158" t="s">
        <v>592</v>
      </c>
      <c r="E1516" s="165" t="s">
        <v>25</v>
      </c>
      <c r="F1516" s="165">
        <v>100</v>
      </c>
      <c r="G1516" s="165">
        <v>100</v>
      </c>
      <c r="H1516" s="168">
        <f t="shared" si="168"/>
        <v>100</v>
      </c>
      <c r="I1516" s="165"/>
      <c r="J1516" s="162"/>
      <c r="K1516" s="158" t="str">
        <f>D1516</f>
        <v>культурно-массовые (зрелищные, культурно-массовые)</v>
      </c>
      <c r="L1516" s="165" t="s">
        <v>41</v>
      </c>
      <c r="M1516" s="165">
        <v>12</v>
      </c>
      <c r="N1516" s="165">
        <v>12</v>
      </c>
      <c r="O1516" s="168">
        <f t="shared" si="169"/>
        <v>100</v>
      </c>
      <c r="P1516" s="165"/>
      <c r="Q1516" s="167"/>
      <c r="R1516" s="351"/>
      <c r="S1516" s="453"/>
      <c r="T1516" s="183"/>
    </row>
    <row r="1517" spans="1:21" ht="43.5" customHeight="1" x14ac:dyDescent="0.35">
      <c r="A1517" s="473"/>
      <c r="B1517" s="459"/>
      <c r="C1517" s="462"/>
      <c r="D1517" s="158" t="s">
        <v>387</v>
      </c>
      <c r="E1517" s="165" t="s">
        <v>25</v>
      </c>
      <c r="F1517" s="165">
        <v>100</v>
      </c>
      <c r="G1517" s="165">
        <v>100</v>
      </c>
      <c r="H1517" s="168">
        <f t="shared" si="168"/>
        <v>100</v>
      </c>
      <c r="I1517" s="165"/>
      <c r="J1517" s="162"/>
      <c r="K1517" s="158" t="str">
        <f>D1517</f>
        <v>мастер-классы</v>
      </c>
      <c r="L1517" s="165" t="s">
        <v>41</v>
      </c>
      <c r="M1517" s="165">
        <v>1</v>
      </c>
      <c r="N1517" s="165">
        <v>1</v>
      </c>
      <c r="O1517" s="168">
        <f>N1517/M1517*100</f>
        <v>100</v>
      </c>
      <c r="P1517" s="165"/>
      <c r="Q1517" s="167"/>
      <c r="R1517" s="351"/>
      <c r="S1517" s="453"/>
      <c r="T1517" s="183"/>
    </row>
    <row r="1518" spans="1:21" ht="43.5" customHeight="1" x14ac:dyDescent="0.35">
      <c r="A1518" s="473"/>
      <c r="B1518" s="459"/>
      <c r="C1518" s="462"/>
      <c r="D1518" s="158" t="s">
        <v>402</v>
      </c>
      <c r="E1518" s="165" t="s">
        <v>25</v>
      </c>
      <c r="F1518" s="165">
        <v>100</v>
      </c>
      <c r="G1518" s="165">
        <v>100</v>
      </c>
      <c r="H1518" s="168">
        <f t="shared" si="168"/>
        <v>100</v>
      </c>
      <c r="I1518" s="165"/>
      <c r="J1518" s="162"/>
      <c r="K1518" s="158" t="str">
        <f>D1518</f>
        <v>методические (семинар, конференция)</v>
      </c>
      <c r="L1518" s="165" t="s">
        <v>41</v>
      </c>
      <c r="M1518" s="165">
        <v>7</v>
      </c>
      <c r="N1518" s="165">
        <v>7</v>
      </c>
      <c r="O1518" s="168">
        <f t="shared" si="169"/>
        <v>100</v>
      </c>
      <c r="P1518" s="165"/>
      <c r="Q1518" s="167"/>
      <c r="R1518" s="351"/>
      <c r="S1518" s="453"/>
      <c r="T1518" s="183"/>
    </row>
    <row r="1519" spans="1:21" s="184" customFormat="1" ht="42" customHeight="1" x14ac:dyDescent="0.35">
      <c r="A1519" s="473"/>
      <c r="B1519" s="459"/>
      <c r="C1519" s="463"/>
      <c r="D1519" s="339" t="s">
        <v>586</v>
      </c>
      <c r="E1519" s="340"/>
      <c r="F1519" s="341"/>
      <c r="G1519" s="342"/>
      <c r="H1519" s="343"/>
      <c r="I1519" s="343">
        <f>(H1515+H1516+H1517+H1518)/4</f>
        <v>100</v>
      </c>
      <c r="J1519" s="340"/>
      <c r="K1519" s="339" t="s">
        <v>586</v>
      </c>
      <c r="L1519" s="340"/>
      <c r="M1519" s="344"/>
      <c r="N1519" s="344"/>
      <c r="O1519" s="343"/>
      <c r="P1519" s="343">
        <f>(O1515+O1516+O1517+O1518)/4</f>
        <v>100</v>
      </c>
      <c r="Q1519" s="343">
        <f>(I1519+P1519)/2</f>
        <v>100</v>
      </c>
      <c r="R1519" s="345" t="s">
        <v>31</v>
      </c>
      <c r="S1519" s="453"/>
      <c r="T1519" s="183"/>
      <c r="U1519" s="346"/>
    </row>
    <row r="1520" spans="1:21" ht="67.5" x14ac:dyDescent="0.35">
      <c r="A1520" s="473"/>
      <c r="B1520" s="459"/>
      <c r="C1520" s="460" t="s">
        <v>28</v>
      </c>
      <c r="D1520" s="160" t="s">
        <v>486</v>
      </c>
      <c r="E1520" s="165"/>
      <c r="F1520" s="165"/>
      <c r="G1520" s="165"/>
      <c r="H1520" s="163"/>
      <c r="I1520" s="163"/>
      <c r="J1520" s="327" t="str">
        <f>C1520</f>
        <v>III</v>
      </c>
      <c r="K1520" s="160" t="str">
        <f>D1520</f>
        <v>Реализация адаптированных дополнительных образовательных программ</v>
      </c>
      <c r="L1520" s="165"/>
      <c r="M1520" s="165"/>
      <c r="N1520" s="165"/>
      <c r="O1520" s="163"/>
      <c r="P1520" s="163"/>
      <c r="Q1520" s="167"/>
      <c r="R1520" s="351"/>
      <c r="S1520" s="453"/>
      <c r="T1520" s="183"/>
    </row>
    <row r="1521" spans="1:20" ht="57" customHeight="1" x14ac:dyDescent="0.35">
      <c r="A1521" s="473"/>
      <c r="B1521" s="459"/>
      <c r="C1521" s="462" t="s">
        <v>29</v>
      </c>
      <c r="D1521" s="158" t="s">
        <v>485</v>
      </c>
      <c r="E1521" s="165" t="s">
        <v>25</v>
      </c>
      <c r="F1521" s="165">
        <v>90</v>
      </c>
      <c r="G1521" s="165">
        <v>100</v>
      </c>
      <c r="H1521" s="168">
        <v>100</v>
      </c>
      <c r="I1521" s="165"/>
      <c r="J1521" s="165" t="s">
        <v>29</v>
      </c>
      <c r="K1521" s="189" t="s">
        <v>198</v>
      </c>
      <c r="L1521" s="165" t="s">
        <v>199</v>
      </c>
      <c r="M1521" s="165"/>
      <c r="N1521" s="165"/>
      <c r="O1521" s="168"/>
      <c r="P1521" s="165"/>
      <c r="Q1521" s="167"/>
      <c r="R1521" s="351"/>
      <c r="S1521" s="453"/>
      <c r="T1521" s="183"/>
    </row>
    <row r="1522" spans="1:20" ht="57" customHeight="1" x14ac:dyDescent="0.35">
      <c r="A1522" s="473"/>
      <c r="B1522" s="459"/>
      <c r="C1522" s="462"/>
      <c r="D1522" s="158"/>
      <c r="E1522" s="165"/>
      <c r="F1522" s="165"/>
      <c r="G1522" s="165"/>
      <c r="H1522" s="168"/>
      <c r="I1522" s="165"/>
      <c r="J1522" s="165" t="s">
        <v>588</v>
      </c>
      <c r="K1522" s="189" t="s">
        <v>210</v>
      </c>
      <c r="L1522" s="165" t="s">
        <v>199</v>
      </c>
      <c r="M1522" s="165">
        <v>288</v>
      </c>
      <c r="N1522" s="165">
        <v>288</v>
      </c>
      <c r="O1522" s="168">
        <f t="shared" ref="O1522:O1524" si="170">N1522/M1522*100</f>
        <v>100</v>
      </c>
      <c r="P1522" s="165"/>
      <c r="Q1522" s="167"/>
      <c r="R1522" s="351"/>
      <c r="S1522" s="453"/>
      <c r="T1522" s="183"/>
    </row>
    <row r="1523" spans="1:20" ht="57" customHeight="1" x14ac:dyDescent="0.35">
      <c r="A1523" s="473"/>
      <c r="B1523" s="459"/>
      <c r="C1523" s="462"/>
      <c r="D1523" s="158"/>
      <c r="E1523" s="165"/>
      <c r="F1523" s="165"/>
      <c r="G1523" s="165"/>
      <c r="H1523" s="168"/>
      <c r="I1523" s="165"/>
      <c r="J1523" s="165" t="s">
        <v>589</v>
      </c>
      <c r="K1523" s="189" t="s">
        <v>205</v>
      </c>
      <c r="L1523" s="165" t="s">
        <v>199</v>
      </c>
      <c r="M1523" s="165">
        <v>720</v>
      </c>
      <c r="N1523" s="165">
        <v>668</v>
      </c>
      <c r="O1523" s="168">
        <f t="shared" si="170"/>
        <v>92.777777777777786</v>
      </c>
      <c r="P1523" s="165"/>
      <c r="Q1523" s="167"/>
      <c r="R1523" s="351"/>
      <c r="S1523" s="453"/>
      <c r="T1523" s="183"/>
    </row>
    <row r="1524" spans="1:20" ht="57" customHeight="1" x14ac:dyDescent="0.35">
      <c r="A1524" s="473"/>
      <c r="B1524" s="459"/>
      <c r="C1524" s="462"/>
      <c r="D1524" s="189" t="s">
        <v>205</v>
      </c>
      <c r="E1524" s="165"/>
      <c r="F1524" s="165"/>
      <c r="G1524" s="165"/>
      <c r="H1524" s="168"/>
      <c r="I1524" s="165"/>
      <c r="J1524" s="165" t="s">
        <v>590</v>
      </c>
      <c r="K1524" s="189" t="s">
        <v>201</v>
      </c>
      <c r="L1524" s="165" t="s">
        <v>199</v>
      </c>
      <c r="M1524" s="165">
        <v>576</v>
      </c>
      <c r="N1524" s="165">
        <v>521</v>
      </c>
      <c r="O1524" s="168">
        <f t="shared" si="170"/>
        <v>90.451388888888886</v>
      </c>
      <c r="P1524" s="165"/>
      <c r="Q1524" s="167"/>
      <c r="R1524" s="351"/>
      <c r="S1524" s="453"/>
      <c r="T1524" s="183"/>
    </row>
    <row r="1525" spans="1:20" s="184" customFormat="1" ht="43.5" customHeight="1" x14ac:dyDescent="0.35">
      <c r="A1525" s="473"/>
      <c r="B1525" s="459"/>
      <c r="C1525" s="468"/>
      <c r="D1525" s="339" t="s">
        <v>586</v>
      </c>
      <c r="E1525" s="350"/>
      <c r="F1525" s="340"/>
      <c r="G1525" s="340"/>
      <c r="H1525" s="343"/>
      <c r="I1525" s="343">
        <f>H1521</f>
        <v>100</v>
      </c>
      <c r="J1525" s="338"/>
      <c r="K1525" s="339" t="s">
        <v>586</v>
      </c>
      <c r="L1525" s="340"/>
      <c r="M1525" s="344"/>
      <c r="N1525" s="344"/>
      <c r="O1525" s="343"/>
      <c r="P1525" s="343">
        <f>(O1522+O1523+O1524)/3</f>
        <v>94.409722222222214</v>
      </c>
      <c r="Q1525" s="343">
        <f>(I1525+P1525)/2</f>
        <v>97.204861111111114</v>
      </c>
      <c r="R1525" s="345" t="s">
        <v>459</v>
      </c>
      <c r="S1525" s="453"/>
      <c r="T1525" s="183"/>
    </row>
    <row r="1526" spans="1:20" ht="87" customHeight="1" x14ac:dyDescent="0.35">
      <c r="A1526" s="473">
        <v>80</v>
      </c>
      <c r="B1526" s="459" t="s">
        <v>212</v>
      </c>
      <c r="C1526" s="460" t="s">
        <v>12</v>
      </c>
      <c r="D1526" s="160" t="s">
        <v>228</v>
      </c>
      <c r="E1526" s="164"/>
      <c r="F1526" s="164"/>
      <c r="G1526" s="164"/>
      <c r="H1526" s="163"/>
      <c r="I1526" s="163"/>
      <c r="J1526" s="164" t="s">
        <v>12</v>
      </c>
      <c r="K1526" s="160" t="s">
        <v>228</v>
      </c>
      <c r="L1526" s="165"/>
      <c r="M1526" s="165"/>
      <c r="N1526" s="165"/>
      <c r="O1526" s="163"/>
      <c r="P1526" s="163"/>
      <c r="Q1526" s="167"/>
      <c r="R1526" s="351"/>
      <c r="S1526" s="453" t="s">
        <v>459</v>
      </c>
    </row>
    <row r="1527" spans="1:20" ht="76.5" customHeight="1" x14ac:dyDescent="0.35">
      <c r="A1527" s="473"/>
      <c r="B1527" s="459"/>
      <c r="C1527" s="462" t="s">
        <v>7</v>
      </c>
      <c r="D1527" s="158" t="s">
        <v>196</v>
      </c>
      <c r="E1527" s="165" t="s">
        <v>25</v>
      </c>
      <c r="F1527" s="165">
        <v>90</v>
      </c>
      <c r="G1527" s="165">
        <v>100</v>
      </c>
      <c r="H1527" s="168">
        <v>100</v>
      </c>
      <c r="I1527" s="165"/>
      <c r="J1527" s="165" t="s">
        <v>7</v>
      </c>
      <c r="K1527" s="189" t="s">
        <v>198</v>
      </c>
      <c r="L1527" s="165" t="s">
        <v>199</v>
      </c>
      <c r="M1527" s="165"/>
      <c r="N1527" s="165"/>
      <c r="O1527" s="168"/>
      <c r="P1527" s="188"/>
      <c r="Q1527" s="167"/>
      <c r="R1527" s="352"/>
      <c r="S1527" s="453"/>
    </row>
    <row r="1528" spans="1:20" ht="129.75" customHeight="1" x14ac:dyDescent="0.35">
      <c r="A1528" s="473"/>
      <c r="B1528" s="459"/>
      <c r="C1528" s="462" t="s">
        <v>8</v>
      </c>
      <c r="D1528" s="158" t="s">
        <v>197</v>
      </c>
      <c r="E1528" s="165" t="s">
        <v>25</v>
      </c>
      <c r="F1528" s="165">
        <v>5</v>
      </c>
      <c r="G1528" s="165">
        <v>5</v>
      </c>
      <c r="H1528" s="168">
        <f t="shared" ref="H1528" si="171">G1528/F1528*100</f>
        <v>100</v>
      </c>
      <c r="I1528" s="165"/>
      <c r="J1528" s="165" t="s">
        <v>46</v>
      </c>
      <c r="K1528" s="189" t="s">
        <v>593</v>
      </c>
      <c r="L1528" s="165" t="s">
        <v>199</v>
      </c>
      <c r="M1528" s="165">
        <v>137160</v>
      </c>
      <c r="N1528" s="165">
        <v>124828</v>
      </c>
      <c r="O1528" s="168">
        <f t="shared" ref="O1528" si="172">N1528/M1528*100</f>
        <v>91.009040536599599</v>
      </c>
      <c r="P1528" s="188"/>
      <c r="Q1528" s="167"/>
      <c r="R1528" s="352"/>
      <c r="S1528" s="453"/>
    </row>
    <row r="1529" spans="1:20" s="184" customFormat="1" ht="59.25" customHeight="1" x14ac:dyDescent="0.35">
      <c r="A1529" s="473"/>
      <c r="B1529" s="459"/>
      <c r="C1529" s="468"/>
      <c r="D1529" s="339" t="s">
        <v>586</v>
      </c>
      <c r="E1529" s="350"/>
      <c r="F1529" s="340"/>
      <c r="G1529" s="340"/>
      <c r="H1529" s="343"/>
      <c r="I1529" s="343">
        <f>(H1527+H1528)/2</f>
        <v>100</v>
      </c>
      <c r="J1529" s="338"/>
      <c r="K1529" s="339" t="s">
        <v>586</v>
      </c>
      <c r="L1529" s="340"/>
      <c r="M1529" s="344"/>
      <c r="N1529" s="344"/>
      <c r="O1529" s="343"/>
      <c r="P1529" s="343">
        <f>O1528</f>
        <v>91.009040536599599</v>
      </c>
      <c r="Q1529" s="343">
        <f>(I1529+P1529)/2</f>
        <v>95.5045202682998</v>
      </c>
      <c r="R1529" s="345" t="s">
        <v>459</v>
      </c>
      <c r="S1529" s="453"/>
      <c r="T1529" s="156"/>
    </row>
    <row r="1530" spans="1:20" ht="72" customHeight="1" x14ac:dyDescent="0.35">
      <c r="A1530" s="473"/>
      <c r="B1530" s="459"/>
      <c r="C1530" s="460" t="s">
        <v>491</v>
      </c>
      <c r="D1530" s="160" t="s">
        <v>486</v>
      </c>
      <c r="E1530" s="165"/>
      <c r="F1530" s="165"/>
      <c r="G1530" s="165"/>
      <c r="H1530" s="163"/>
      <c r="I1530" s="163"/>
      <c r="J1530" s="266" t="str">
        <f>C1530</f>
        <v xml:space="preserve">II </v>
      </c>
      <c r="K1530" s="160" t="str">
        <f>D1530</f>
        <v>Реализация адаптированных дополнительных образовательных программ</v>
      </c>
      <c r="L1530" s="165"/>
      <c r="M1530" s="165"/>
      <c r="N1530" s="165"/>
      <c r="O1530" s="163"/>
      <c r="P1530" s="188"/>
      <c r="Q1530" s="167"/>
      <c r="R1530" s="351"/>
      <c r="S1530" s="453"/>
    </row>
    <row r="1531" spans="1:20" ht="72" customHeight="1" x14ac:dyDescent="0.35">
      <c r="A1531" s="473"/>
      <c r="B1531" s="459"/>
      <c r="C1531" s="462" t="s">
        <v>14</v>
      </c>
      <c r="D1531" s="189" t="s">
        <v>485</v>
      </c>
      <c r="E1531" s="165" t="s">
        <v>25</v>
      </c>
      <c r="F1531" s="165">
        <v>90</v>
      </c>
      <c r="G1531" s="165">
        <v>100</v>
      </c>
      <c r="H1531" s="168">
        <v>100</v>
      </c>
      <c r="I1531" s="165"/>
      <c r="J1531" s="165" t="s">
        <v>14</v>
      </c>
      <c r="K1531" s="189" t="s">
        <v>198</v>
      </c>
      <c r="L1531" s="165" t="s">
        <v>199</v>
      </c>
      <c r="M1531" s="165"/>
      <c r="N1531" s="165"/>
      <c r="O1531" s="168"/>
      <c r="P1531" s="188"/>
      <c r="Q1531" s="167"/>
      <c r="R1531" s="351"/>
      <c r="S1531" s="453"/>
    </row>
    <row r="1532" spans="1:20" ht="72" customHeight="1" x14ac:dyDescent="0.35">
      <c r="A1532" s="473"/>
      <c r="B1532" s="459"/>
      <c r="C1532" s="462"/>
      <c r="D1532" s="189"/>
      <c r="E1532" s="165"/>
      <c r="F1532" s="165"/>
      <c r="G1532" s="165"/>
      <c r="H1532" s="168"/>
      <c r="I1532" s="165"/>
      <c r="J1532" s="165" t="s">
        <v>594</v>
      </c>
      <c r="K1532" s="189" t="s">
        <v>593</v>
      </c>
      <c r="L1532" s="165" t="s">
        <v>199</v>
      </c>
      <c r="M1532" s="165">
        <v>6480</v>
      </c>
      <c r="N1532" s="165">
        <v>6480</v>
      </c>
      <c r="O1532" s="168">
        <f t="shared" ref="O1532" si="173">N1532/M1532*100</f>
        <v>100</v>
      </c>
      <c r="P1532" s="188"/>
      <c r="Q1532" s="167"/>
      <c r="R1532" s="351"/>
      <c r="S1532" s="453"/>
    </row>
    <row r="1533" spans="1:20" s="184" customFormat="1" ht="43.5" customHeight="1" x14ac:dyDescent="0.35">
      <c r="A1533" s="473"/>
      <c r="B1533" s="459"/>
      <c r="C1533" s="468"/>
      <c r="D1533" s="339" t="s">
        <v>586</v>
      </c>
      <c r="E1533" s="350"/>
      <c r="F1533" s="340"/>
      <c r="G1533" s="340"/>
      <c r="H1533" s="343"/>
      <c r="I1533" s="343">
        <f>H1531</f>
        <v>100</v>
      </c>
      <c r="J1533" s="338"/>
      <c r="K1533" s="339" t="s">
        <v>586</v>
      </c>
      <c r="L1533" s="340"/>
      <c r="M1533" s="344"/>
      <c r="N1533" s="344"/>
      <c r="O1533" s="343"/>
      <c r="P1533" s="343">
        <f>O1532</f>
        <v>100</v>
      </c>
      <c r="Q1533" s="343">
        <f>(I1533+P1533)/2</f>
        <v>100</v>
      </c>
      <c r="R1533" s="345" t="s">
        <v>31</v>
      </c>
      <c r="S1533" s="453"/>
      <c r="T1533" s="156"/>
    </row>
    <row r="1534" spans="1:20" ht="85.5" customHeight="1" x14ac:dyDescent="0.35">
      <c r="A1534" s="473"/>
      <c r="B1534" s="459"/>
      <c r="C1534" s="460" t="s">
        <v>28</v>
      </c>
      <c r="D1534" s="160" t="s">
        <v>305</v>
      </c>
      <c r="E1534" s="165"/>
      <c r="F1534" s="165"/>
      <c r="G1534" s="165"/>
      <c r="H1534" s="163"/>
      <c r="I1534" s="163"/>
      <c r="J1534" s="266" t="s">
        <v>28</v>
      </c>
      <c r="K1534" s="160" t="s">
        <v>305</v>
      </c>
      <c r="L1534" s="165"/>
      <c r="M1534" s="165"/>
      <c r="N1534" s="165"/>
      <c r="O1534" s="163"/>
      <c r="P1534" s="163"/>
      <c r="Q1534" s="167"/>
      <c r="R1534" s="353"/>
      <c r="S1534" s="453"/>
    </row>
    <row r="1535" spans="1:20" ht="48" customHeight="1" x14ac:dyDescent="0.35">
      <c r="A1535" s="473"/>
      <c r="B1535" s="459"/>
      <c r="C1535" s="462" t="s">
        <v>29</v>
      </c>
      <c r="D1535" s="158" t="s">
        <v>203</v>
      </c>
      <c r="E1535" s="165"/>
      <c r="F1535" s="165"/>
      <c r="G1535" s="165"/>
      <c r="H1535" s="168"/>
      <c r="I1535" s="165"/>
      <c r="J1535" s="162" t="s">
        <v>29</v>
      </c>
      <c r="K1535" s="158" t="s">
        <v>204</v>
      </c>
      <c r="L1535" s="165"/>
      <c r="M1535" s="165"/>
      <c r="N1535" s="165"/>
      <c r="O1535" s="168"/>
      <c r="P1535" s="165"/>
      <c r="Q1535" s="167"/>
      <c r="R1535" s="351"/>
      <c r="S1535" s="453"/>
    </row>
    <row r="1536" spans="1:20" ht="48" customHeight="1" x14ac:dyDescent="0.35">
      <c r="A1536" s="473"/>
      <c r="B1536" s="459"/>
      <c r="C1536" s="462"/>
      <c r="D1536" s="158" t="s">
        <v>400</v>
      </c>
      <c r="E1536" s="165" t="s">
        <v>25</v>
      </c>
      <c r="F1536" s="165">
        <v>100</v>
      </c>
      <c r="G1536" s="165">
        <v>100</v>
      </c>
      <c r="H1536" s="168">
        <f t="shared" ref="H1536:H1537" si="174">G1536/F1536*100</f>
        <v>100</v>
      </c>
      <c r="I1536" s="165"/>
      <c r="J1536" s="162"/>
      <c r="K1536" s="158" t="s">
        <v>303</v>
      </c>
      <c r="L1536" s="165" t="s">
        <v>41</v>
      </c>
      <c r="M1536" s="165">
        <v>16</v>
      </c>
      <c r="N1536" s="165">
        <v>16</v>
      </c>
      <c r="O1536" s="168">
        <f>N1536/M1536*100</f>
        <v>100</v>
      </c>
      <c r="P1536" s="165"/>
      <c r="Q1536" s="167"/>
      <c r="R1536" s="351"/>
      <c r="S1536" s="453"/>
    </row>
    <row r="1537" spans="1:20" ht="48" customHeight="1" x14ac:dyDescent="0.35">
      <c r="A1537" s="473"/>
      <c r="B1537" s="459"/>
      <c r="C1537" s="462"/>
      <c r="D1537" s="158" t="s">
        <v>401</v>
      </c>
      <c r="E1537" s="165" t="s">
        <v>25</v>
      </c>
      <c r="F1537" s="165">
        <v>100</v>
      </c>
      <c r="G1537" s="165">
        <v>100</v>
      </c>
      <c r="H1537" s="168">
        <f t="shared" si="174"/>
        <v>100</v>
      </c>
      <c r="I1537" s="165"/>
      <c r="J1537" s="162"/>
      <c r="K1537" s="158" t="s">
        <v>304</v>
      </c>
      <c r="L1537" s="165" t="s">
        <v>41</v>
      </c>
      <c r="M1537" s="165">
        <v>5</v>
      </c>
      <c r="N1537" s="165">
        <v>5</v>
      </c>
      <c r="O1537" s="168">
        <f t="shared" ref="O1537" si="175">N1537/M1537*100</f>
        <v>100</v>
      </c>
      <c r="P1537" s="165"/>
      <c r="Q1537" s="167"/>
      <c r="R1537" s="351"/>
      <c r="S1537" s="453"/>
    </row>
    <row r="1538" spans="1:20" ht="48" customHeight="1" x14ac:dyDescent="0.35">
      <c r="A1538" s="473"/>
      <c r="B1538" s="459"/>
      <c r="C1538" s="462"/>
      <c r="D1538" s="158" t="s">
        <v>387</v>
      </c>
      <c r="E1538" s="165" t="s">
        <v>25</v>
      </c>
      <c r="F1538" s="165"/>
      <c r="G1538" s="165"/>
      <c r="H1538" s="347"/>
      <c r="I1538" s="165"/>
      <c r="J1538" s="162"/>
      <c r="K1538" s="158" t="s">
        <v>387</v>
      </c>
      <c r="L1538" s="165"/>
      <c r="M1538" s="165"/>
      <c r="N1538" s="165"/>
      <c r="O1538" s="168"/>
      <c r="P1538" s="165"/>
      <c r="Q1538" s="167"/>
      <c r="R1538" s="351"/>
      <c r="S1538" s="453"/>
    </row>
    <row r="1539" spans="1:20" ht="48" customHeight="1" x14ac:dyDescent="0.35">
      <c r="A1539" s="473"/>
      <c r="B1539" s="459"/>
      <c r="C1539" s="462"/>
      <c r="D1539" s="158" t="s">
        <v>402</v>
      </c>
      <c r="E1539" s="165" t="s">
        <v>25</v>
      </c>
      <c r="F1539" s="165"/>
      <c r="G1539" s="165"/>
      <c r="H1539" s="347"/>
      <c r="I1539" s="165"/>
      <c r="J1539" s="162"/>
      <c r="K1539" s="158" t="s">
        <v>402</v>
      </c>
      <c r="L1539" s="165"/>
      <c r="M1539" s="165"/>
      <c r="N1539" s="165"/>
      <c r="O1539" s="168"/>
      <c r="P1539" s="165"/>
      <c r="Q1539" s="167"/>
      <c r="R1539" s="351"/>
      <c r="S1539" s="453"/>
    </row>
    <row r="1540" spans="1:20" s="184" customFormat="1" ht="47.25" customHeight="1" x14ac:dyDescent="0.35">
      <c r="A1540" s="473"/>
      <c r="B1540" s="459"/>
      <c r="C1540" s="468"/>
      <c r="D1540" s="339" t="s">
        <v>586</v>
      </c>
      <c r="E1540" s="350"/>
      <c r="F1540" s="340"/>
      <c r="G1540" s="340"/>
      <c r="H1540" s="343"/>
      <c r="I1540" s="343">
        <f>(H1536+H1537)/2</f>
        <v>100</v>
      </c>
      <c r="J1540" s="338"/>
      <c r="K1540" s="339" t="s">
        <v>586</v>
      </c>
      <c r="L1540" s="340"/>
      <c r="M1540" s="344"/>
      <c r="N1540" s="344"/>
      <c r="O1540" s="343"/>
      <c r="P1540" s="343">
        <f>(O1536+O1537)/2</f>
        <v>100</v>
      </c>
      <c r="Q1540" s="343">
        <f>(I1540+P1540)/2</f>
        <v>100</v>
      </c>
      <c r="R1540" s="345" t="s">
        <v>31</v>
      </c>
      <c r="S1540" s="453"/>
      <c r="T1540" s="156"/>
    </row>
    <row r="1541" spans="1:20" ht="52.5" customHeight="1" x14ac:dyDescent="0.35">
      <c r="A1541" s="473">
        <v>81</v>
      </c>
      <c r="B1541" s="459" t="s">
        <v>213</v>
      </c>
      <c r="C1541" s="460" t="s">
        <v>12</v>
      </c>
      <c r="D1541" s="160" t="s">
        <v>302</v>
      </c>
      <c r="E1541" s="164"/>
      <c r="F1541" s="164"/>
      <c r="G1541" s="164"/>
      <c r="H1541" s="163"/>
      <c r="I1541" s="163"/>
      <c r="J1541" s="327" t="s">
        <v>12</v>
      </c>
      <c r="K1541" s="160" t="str">
        <f>D1541</f>
        <v>Методическое обеспечение образовательной деятельности</v>
      </c>
      <c r="L1541" s="165"/>
      <c r="M1541" s="165"/>
      <c r="N1541" s="165"/>
      <c r="O1541" s="163"/>
      <c r="P1541" s="163"/>
      <c r="Q1541" s="167"/>
      <c r="R1541" s="454"/>
      <c r="S1541" s="453" t="s">
        <v>31</v>
      </c>
    </row>
    <row r="1542" spans="1:20" ht="177.75" customHeight="1" x14ac:dyDescent="0.35">
      <c r="A1542" s="473"/>
      <c r="B1542" s="459"/>
      <c r="C1542" s="462" t="s">
        <v>7</v>
      </c>
      <c r="D1542" s="158" t="s">
        <v>214</v>
      </c>
      <c r="E1542" s="165" t="s">
        <v>25</v>
      </c>
      <c r="F1542" s="165">
        <v>70</v>
      </c>
      <c r="G1542" s="165">
        <v>79</v>
      </c>
      <c r="H1542" s="168">
        <v>100</v>
      </c>
      <c r="I1542" s="165"/>
      <c r="J1542" s="165" t="s">
        <v>7</v>
      </c>
      <c r="K1542" s="193" t="s">
        <v>215</v>
      </c>
      <c r="L1542" s="194" t="s">
        <v>206</v>
      </c>
      <c r="M1542" s="195">
        <v>11</v>
      </c>
      <c r="N1542" s="195">
        <v>11</v>
      </c>
      <c r="O1542" s="196">
        <f>N1542/M1542*100</f>
        <v>100</v>
      </c>
      <c r="P1542" s="188"/>
      <c r="Q1542" s="167"/>
      <c r="R1542" s="352"/>
      <c r="S1542" s="453"/>
    </row>
    <row r="1543" spans="1:20" ht="36.75" customHeight="1" x14ac:dyDescent="0.35">
      <c r="A1543" s="473"/>
      <c r="B1543" s="459"/>
      <c r="C1543" s="462"/>
      <c r="D1543" s="158"/>
      <c r="E1543" s="165"/>
      <c r="F1543" s="165"/>
      <c r="G1543" s="165"/>
      <c r="H1543" s="168"/>
      <c r="I1543" s="165"/>
      <c r="J1543" s="165" t="s">
        <v>8</v>
      </c>
      <c r="K1543" s="189" t="s">
        <v>216</v>
      </c>
      <c r="L1543" s="165" t="s">
        <v>206</v>
      </c>
      <c r="M1543" s="195">
        <v>24</v>
      </c>
      <c r="N1543" s="195">
        <v>24</v>
      </c>
      <c r="O1543" s="197">
        <f>N1543/M1543*100</f>
        <v>100</v>
      </c>
      <c r="P1543" s="188"/>
      <c r="Q1543" s="167"/>
      <c r="R1543" s="351"/>
      <c r="S1543" s="453"/>
    </row>
    <row r="1544" spans="1:20" ht="36.75" customHeight="1" x14ac:dyDescent="0.35">
      <c r="A1544" s="473"/>
      <c r="B1544" s="459"/>
      <c r="C1544" s="462"/>
      <c r="D1544" s="158"/>
      <c r="E1544" s="165"/>
      <c r="F1544" s="165"/>
      <c r="G1544" s="165"/>
      <c r="H1544" s="168"/>
      <c r="I1544" s="165"/>
      <c r="J1544" s="165" t="s">
        <v>9</v>
      </c>
      <c r="K1544" s="189" t="s">
        <v>40</v>
      </c>
      <c r="L1544" s="165" t="s">
        <v>206</v>
      </c>
      <c r="M1544" s="195">
        <v>9</v>
      </c>
      <c r="N1544" s="195">
        <v>9</v>
      </c>
      <c r="O1544" s="197">
        <f>N1544/M1544*100</f>
        <v>100</v>
      </c>
      <c r="P1544" s="188"/>
      <c r="Q1544" s="167"/>
      <c r="R1544" s="351"/>
      <c r="S1544" s="453"/>
    </row>
    <row r="1545" spans="1:20" s="184" customFormat="1" ht="45.75" customHeight="1" x14ac:dyDescent="0.35">
      <c r="A1545" s="473"/>
      <c r="B1545" s="459"/>
      <c r="C1545" s="468"/>
      <c r="D1545" s="339" t="s">
        <v>586</v>
      </c>
      <c r="E1545" s="350"/>
      <c r="F1545" s="340"/>
      <c r="G1545" s="340"/>
      <c r="H1545" s="343"/>
      <c r="I1545" s="343">
        <f>H1542</f>
        <v>100</v>
      </c>
      <c r="J1545" s="338"/>
      <c r="K1545" s="339" t="s">
        <v>586</v>
      </c>
      <c r="L1545" s="340"/>
      <c r="M1545" s="344"/>
      <c r="N1545" s="344"/>
      <c r="O1545" s="343"/>
      <c r="P1545" s="343">
        <f>(O1543+O1542+O1544)/3</f>
        <v>100</v>
      </c>
      <c r="Q1545" s="343">
        <f>(P1545+I1545)/2</f>
        <v>100</v>
      </c>
      <c r="R1545" s="345" t="s">
        <v>31</v>
      </c>
      <c r="S1545" s="453"/>
      <c r="T1545" s="156"/>
    </row>
    <row r="1546" spans="1:20" ht="107.25" customHeight="1" x14ac:dyDescent="0.35">
      <c r="A1546" s="473"/>
      <c r="B1546" s="459"/>
      <c r="C1546" s="460" t="s">
        <v>491</v>
      </c>
      <c r="D1546" s="160" t="s">
        <v>581</v>
      </c>
      <c r="E1546" s="164"/>
      <c r="F1546" s="164"/>
      <c r="G1546" s="164"/>
      <c r="H1546" s="163"/>
      <c r="I1546" s="163"/>
      <c r="J1546" s="327" t="str">
        <f>C1546</f>
        <v xml:space="preserve">II </v>
      </c>
      <c r="K1546" s="160" t="str">
        <f>D1546</f>
        <v>Реализация дополнительных общеобразовательных общеразвивающих программ</v>
      </c>
      <c r="L1546" s="165"/>
      <c r="M1546" s="165"/>
      <c r="N1546" s="165"/>
      <c r="O1546" s="163"/>
      <c r="P1546" s="163"/>
      <c r="Q1546" s="167"/>
      <c r="R1546" s="454"/>
      <c r="S1546" s="453"/>
    </row>
    <row r="1547" spans="1:20" s="356" customFormat="1" ht="92.25" customHeight="1" x14ac:dyDescent="0.35">
      <c r="A1547" s="473"/>
      <c r="B1547" s="459"/>
      <c r="C1547" s="471" t="s">
        <v>14</v>
      </c>
      <c r="D1547" s="158" t="s">
        <v>595</v>
      </c>
      <c r="E1547" s="165" t="s">
        <v>25</v>
      </c>
      <c r="F1547" s="195">
        <v>70</v>
      </c>
      <c r="G1547" s="195">
        <v>100</v>
      </c>
      <c r="H1547" s="168">
        <v>100</v>
      </c>
      <c r="I1547" s="361"/>
      <c r="J1547" s="361"/>
      <c r="K1547" s="193" t="s">
        <v>215</v>
      </c>
      <c r="L1547" s="194" t="s">
        <v>206</v>
      </c>
      <c r="M1547" s="195">
        <v>9</v>
      </c>
      <c r="N1547" s="195">
        <v>9</v>
      </c>
      <c r="O1547" s="196">
        <f t="shared" ref="O1547:O1549" si="176">N1547/M1547*100</f>
        <v>100</v>
      </c>
      <c r="P1547" s="361"/>
      <c r="Q1547" s="361"/>
      <c r="R1547" s="454"/>
      <c r="S1547" s="453"/>
      <c r="T1547" s="156"/>
    </row>
    <row r="1548" spans="1:20" s="356" customFormat="1" ht="46.5" x14ac:dyDescent="0.35">
      <c r="A1548" s="473"/>
      <c r="B1548" s="459"/>
      <c r="C1548" s="472"/>
      <c r="D1548" s="362"/>
      <c r="E1548" s="164"/>
      <c r="F1548" s="165"/>
      <c r="G1548" s="165"/>
      <c r="H1548" s="163"/>
      <c r="I1548" s="163"/>
      <c r="J1548" s="163"/>
      <c r="K1548" s="189" t="s">
        <v>216</v>
      </c>
      <c r="L1548" s="165" t="s">
        <v>206</v>
      </c>
      <c r="M1548" s="195">
        <v>3</v>
      </c>
      <c r="N1548" s="195">
        <v>3</v>
      </c>
      <c r="O1548" s="196">
        <f t="shared" si="176"/>
        <v>100</v>
      </c>
      <c r="P1548" s="163"/>
      <c r="Q1548" s="163"/>
      <c r="R1548" s="455"/>
      <c r="S1548" s="453"/>
      <c r="T1548" s="156"/>
    </row>
    <row r="1549" spans="1:20" s="356" customFormat="1" x14ac:dyDescent="0.35">
      <c r="A1549" s="473"/>
      <c r="B1549" s="459"/>
      <c r="C1549" s="472"/>
      <c r="D1549" s="362"/>
      <c r="E1549" s="164"/>
      <c r="F1549" s="165"/>
      <c r="G1549" s="165"/>
      <c r="H1549" s="163"/>
      <c r="I1549" s="163"/>
      <c r="J1549" s="163"/>
      <c r="K1549" s="189" t="s">
        <v>40</v>
      </c>
      <c r="L1549" s="165" t="s">
        <v>206</v>
      </c>
      <c r="M1549" s="195">
        <v>3</v>
      </c>
      <c r="N1549" s="195">
        <v>3</v>
      </c>
      <c r="O1549" s="196">
        <f t="shared" si="176"/>
        <v>100</v>
      </c>
      <c r="P1549" s="163"/>
      <c r="Q1549" s="163"/>
      <c r="R1549" s="455"/>
      <c r="S1549" s="453"/>
      <c r="T1549" s="156"/>
    </row>
    <row r="1550" spans="1:20" s="184" customFormat="1" ht="45.75" customHeight="1" x14ac:dyDescent="0.35">
      <c r="A1550" s="473"/>
      <c r="B1550" s="459"/>
      <c r="C1550" s="468"/>
      <c r="D1550" s="339" t="s">
        <v>6</v>
      </c>
      <c r="E1550" s="350"/>
      <c r="F1550" s="340"/>
      <c r="G1550" s="340"/>
      <c r="H1550" s="343"/>
      <c r="I1550" s="343">
        <f>H1547</f>
        <v>100</v>
      </c>
      <c r="J1550" s="338"/>
      <c r="K1550" s="339" t="s">
        <v>6</v>
      </c>
      <c r="L1550" s="340"/>
      <c r="M1550" s="344"/>
      <c r="N1550" s="344"/>
      <c r="O1550" s="343"/>
      <c r="P1550" s="343">
        <f>(O1548+O1547+O1549)/3</f>
        <v>100</v>
      </c>
      <c r="Q1550" s="343">
        <f>(P1550+I1550)/2</f>
        <v>100</v>
      </c>
      <c r="R1550" s="345" t="s">
        <v>31</v>
      </c>
      <c r="S1550" s="453"/>
      <c r="T1550" s="156"/>
    </row>
    <row r="1551" spans="1:20" s="356" customFormat="1" x14ac:dyDescent="0.35">
      <c r="A1551" s="474"/>
      <c r="B1551" s="475"/>
      <c r="C1551" s="358"/>
      <c r="D1551" s="359"/>
      <c r="E1551" s="360"/>
      <c r="F1551" s="360"/>
      <c r="G1551" s="360"/>
      <c r="H1551" s="401"/>
      <c r="I1551" s="401"/>
      <c r="J1551" s="358"/>
      <c r="K1551" s="359"/>
      <c r="L1551" s="358"/>
      <c r="M1551" s="233"/>
      <c r="N1551" s="233"/>
      <c r="O1551" s="358"/>
      <c r="P1551" s="358"/>
      <c r="Q1551" s="358"/>
      <c r="R1551" s="231"/>
      <c r="S1551" s="350"/>
      <c r="T1551" s="355"/>
    </row>
    <row r="1552" spans="1:20" s="356" customFormat="1" ht="63" customHeight="1" x14ac:dyDescent="0.35">
      <c r="A1552" s="474"/>
      <c r="B1552" s="475"/>
      <c r="C1552" s="360"/>
      <c r="D1552" s="359"/>
      <c r="E1552" s="358"/>
      <c r="F1552" s="358"/>
      <c r="G1552" s="358"/>
      <c r="H1552" s="354"/>
      <c r="I1552" s="354"/>
      <c r="J1552" s="358"/>
      <c r="K1552" s="358"/>
      <c r="L1552" s="358"/>
      <c r="M1552" s="358"/>
      <c r="N1552" s="358"/>
      <c r="O1552" s="354"/>
      <c r="P1552" s="354"/>
      <c r="Q1552" s="354"/>
      <c r="R1552" s="358"/>
      <c r="S1552" s="350"/>
      <c r="T1552" s="355"/>
    </row>
    <row r="1553" spans="1:20" s="198" customFormat="1" x14ac:dyDescent="0.35">
      <c r="A1553" s="474"/>
      <c r="B1553" s="475"/>
      <c r="C1553" s="202"/>
      <c r="D1553" s="201"/>
      <c r="E1553" s="187"/>
      <c r="F1553" s="267"/>
      <c r="G1553" s="267"/>
      <c r="H1553" s="267"/>
      <c r="I1553" s="267"/>
      <c r="J1553" s="267"/>
      <c r="K1553" s="201"/>
      <c r="L1553" s="267"/>
      <c r="M1553" s="187"/>
      <c r="N1553" s="187"/>
      <c r="O1553" s="267"/>
      <c r="P1553" s="267"/>
      <c r="Q1553" s="267"/>
      <c r="R1553" s="203"/>
      <c r="S1553" s="343"/>
      <c r="T1553" s="199"/>
    </row>
    <row r="1554" spans="1:20" s="198" customFormat="1" x14ac:dyDescent="0.35">
      <c r="A1554" s="474"/>
      <c r="B1554" s="476"/>
      <c r="C1554" s="202"/>
      <c r="D1554" s="239"/>
      <c r="E1554" s="240"/>
      <c r="F1554" s="240"/>
      <c r="G1554" s="240"/>
      <c r="H1554" s="240"/>
      <c r="I1554" s="240"/>
      <c r="J1554" s="240"/>
      <c r="K1554" s="239"/>
      <c r="L1554" s="240"/>
      <c r="M1554" s="241"/>
      <c r="N1554" s="241"/>
      <c r="O1554" s="240"/>
      <c r="P1554" s="240"/>
      <c r="Q1554" s="240"/>
      <c r="R1554" s="203"/>
      <c r="S1554" s="350"/>
      <c r="T1554" s="199"/>
    </row>
    <row r="1555" spans="1:20" s="198" customFormat="1" x14ac:dyDescent="0.35">
      <c r="A1555" s="474"/>
      <c r="B1555" s="476"/>
      <c r="C1555" s="240"/>
      <c r="D1555" s="239"/>
      <c r="E1555" s="240"/>
      <c r="F1555" s="240"/>
      <c r="G1555" s="240"/>
      <c r="H1555" s="240"/>
      <c r="I1555" s="240"/>
      <c r="J1555" s="240"/>
      <c r="K1555" s="239"/>
      <c r="L1555" s="240"/>
      <c r="M1555" s="241"/>
      <c r="N1555" s="241"/>
      <c r="O1555" s="240"/>
      <c r="P1555" s="240"/>
      <c r="Q1555" s="240"/>
      <c r="R1555" s="203"/>
      <c r="S1555" s="350"/>
      <c r="T1555" s="199"/>
    </row>
    <row r="1556" spans="1:20" s="198" customFormat="1" x14ac:dyDescent="0.35">
      <c r="A1556" s="474"/>
      <c r="B1556" s="476"/>
      <c r="C1556" s="240"/>
      <c r="D1556" s="239"/>
      <c r="E1556" s="240"/>
      <c r="F1556" s="240"/>
      <c r="G1556" s="240"/>
      <c r="H1556" s="240"/>
      <c r="I1556" s="240"/>
      <c r="J1556" s="240"/>
      <c r="K1556" s="239"/>
      <c r="L1556" s="240"/>
      <c r="M1556" s="241"/>
      <c r="N1556" s="241"/>
      <c r="O1556" s="240"/>
      <c r="P1556" s="402"/>
      <c r="Q1556" s="402"/>
      <c r="R1556" s="203"/>
      <c r="S1556" s="350"/>
      <c r="T1556" s="199"/>
    </row>
    <row r="1557" spans="1:20" s="198" customFormat="1" x14ac:dyDescent="0.35">
      <c r="A1557" s="474"/>
      <c r="B1557" s="476"/>
      <c r="C1557" s="240"/>
      <c r="D1557" s="239"/>
      <c r="E1557" s="240"/>
      <c r="F1557" s="240"/>
      <c r="G1557" s="240"/>
      <c r="H1557" s="240"/>
      <c r="I1557" s="240"/>
      <c r="J1557" s="240"/>
      <c r="K1557" s="239"/>
      <c r="L1557" s="240"/>
      <c r="M1557" s="241"/>
      <c r="N1557" s="241"/>
      <c r="O1557" s="240"/>
      <c r="P1557" s="403"/>
      <c r="Q1557" s="403"/>
      <c r="R1557" s="203"/>
      <c r="S1557" s="350"/>
      <c r="T1557" s="199"/>
    </row>
    <row r="1558" spans="1:20" s="198" customFormat="1" x14ac:dyDescent="0.35">
      <c r="A1558" s="474"/>
      <c r="B1558" s="476"/>
      <c r="C1558" s="240"/>
      <c r="D1558" s="239"/>
      <c r="E1558" s="240"/>
      <c r="F1558" s="240"/>
      <c r="G1558" s="240"/>
      <c r="H1558" s="240"/>
      <c r="I1558" s="240"/>
      <c r="J1558" s="240"/>
      <c r="K1558" s="239"/>
      <c r="L1558" s="240"/>
      <c r="M1558" s="241"/>
      <c r="N1558" s="241"/>
      <c r="O1558" s="240"/>
      <c r="P1558" s="400"/>
      <c r="Q1558" s="400"/>
      <c r="R1558" s="268"/>
      <c r="S1558" s="350"/>
      <c r="T1558" s="199"/>
    </row>
    <row r="1559" spans="1:20" s="198" customFormat="1" x14ac:dyDescent="0.35">
      <c r="A1559" s="474"/>
      <c r="B1559" s="476"/>
      <c r="C1559" s="240"/>
      <c r="D1559" s="239"/>
      <c r="E1559" s="240"/>
      <c r="F1559" s="240"/>
      <c r="G1559" s="240"/>
      <c r="H1559" s="240"/>
      <c r="I1559" s="240"/>
      <c r="J1559" s="240"/>
      <c r="K1559" s="239"/>
      <c r="L1559" s="240"/>
      <c r="M1559" s="241"/>
      <c r="N1559" s="241"/>
      <c r="O1559" s="240"/>
      <c r="P1559" s="240"/>
      <c r="Q1559" s="240"/>
      <c r="R1559" s="203"/>
      <c r="S1559" s="350"/>
      <c r="T1559" s="199"/>
    </row>
    <row r="1560" spans="1:20" s="198" customFormat="1" x14ac:dyDescent="0.35">
      <c r="A1560" s="474"/>
      <c r="B1560" s="476"/>
      <c r="C1560" s="240"/>
      <c r="D1560" s="239"/>
      <c r="E1560" s="240"/>
      <c r="F1560" s="240"/>
      <c r="G1560" s="240"/>
      <c r="H1560" s="240"/>
      <c r="I1560" s="240"/>
      <c r="J1560" s="240"/>
      <c r="K1560" s="239"/>
      <c r="L1560" s="240"/>
      <c r="M1560" s="241"/>
      <c r="N1560" s="241"/>
      <c r="O1560" s="240"/>
      <c r="P1560" s="240"/>
      <c r="Q1560" s="240"/>
      <c r="R1560" s="203"/>
      <c r="S1560" s="350"/>
      <c r="T1560" s="199"/>
    </row>
    <row r="1561" spans="1:20" s="198" customFormat="1" x14ac:dyDescent="0.35">
      <c r="A1561" s="474"/>
      <c r="B1561" s="476"/>
      <c r="C1561" s="240"/>
      <c r="D1561" s="239"/>
      <c r="E1561" s="240"/>
      <c r="F1561" s="240"/>
      <c r="G1561" s="240"/>
      <c r="H1561" s="240"/>
      <c r="I1561" s="240"/>
      <c r="J1561" s="240"/>
      <c r="K1561" s="239"/>
      <c r="L1561" s="240"/>
      <c r="M1561" s="241"/>
      <c r="N1561" s="241"/>
      <c r="O1561" s="240"/>
      <c r="P1561" s="240"/>
      <c r="Q1561" s="240"/>
      <c r="R1561" s="203"/>
      <c r="S1561" s="350"/>
      <c r="T1561" s="199"/>
    </row>
    <row r="1562" spans="1:20" x14ac:dyDescent="0.35">
      <c r="S1562" s="350"/>
    </row>
    <row r="1563" spans="1:20" x14ac:dyDescent="0.35">
      <c r="S1563" s="350"/>
    </row>
  </sheetData>
  <mergeCells count="258">
    <mergeCell ref="A2:S2"/>
    <mergeCell ref="A4:S4"/>
    <mergeCell ref="A5:S5"/>
    <mergeCell ref="A6:S6"/>
    <mergeCell ref="S1440:S1453"/>
    <mergeCell ref="S1454:S1470"/>
    <mergeCell ref="S1471:S1488"/>
    <mergeCell ref="S1489:S1506"/>
    <mergeCell ref="B1507:B1525"/>
    <mergeCell ref="A1507:A1525"/>
    <mergeCell ref="S1507:S1525"/>
    <mergeCell ref="S1526:S1540"/>
    <mergeCell ref="B1541:B1550"/>
    <mergeCell ref="A1541:A1550"/>
    <mergeCell ref="S1541:S1550"/>
    <mergeCell ref="P1558:Q1558"/>
    <mergeCell ref="H1551:I1551"/>
    <mergeCell ref="P1556:Q1556"/>
    <mergeCell ref="P1557:Q1557"/>
    <mergeCell ref="A1489:A1506"/>
    <mergeCell ref="B1489:B1506"/>
    <mergeCell ref="A1526:A1540"/>
    <mergeCell ref="B1526:B1540"/>
    <mergeCell ref="A1440:A1453"/>
    <mergeCell ref="B1440:B1453"/>
    <mergeCell ref="A1454:A1470"/>
    <mergeCell ref="B1454:B1470"/>
    <mergeCell ref="A1471:A1488"/>
    <mergeCell ref="B1471:B1488"/>
    <mergeCell ref="A1384:A1411"/>
    <mergeCell ref="B1384:B1411"/>
    <mergeCell ref="A1412:A1439"/>
    <mergeCell ref="B1412:B1439"/>
    <mergeCell ref="A1300:A1327"/>
    <mergeCell ref="B1300:B1327"/>
    <mergeCell ref="A1328:A1355"/>
    <mergeCell ref="B1328:B1355"/>
    <mergeCell ref="A1356:A1383"/>
    <mergeCell ref="B1356:B1383"/>
    <mergeCell ref="A1216:A1243"/>
    <mergeCell ref="B1216:B1243"/>
    <mergeCell ref="A1244:A1271"/>
    <mergeCell ref="B1244:B1271"/>
    <mergeCell ref="A1272:A1299"/>
    <mergeCell ref="B1272:B1299"/>
    <mergeCell ref="A1132:A1159"/>
    <mergeCell ref="B1132:B1159"/>
    <mergeCell ref="A1160:A1187"/>
    <mergeCell ref="B1160:B1187"/>
    <mergeCell ref="A1188:A1215"/>
    <mergeCell ref="B1188:B1215"/>
    <mergeCell ref="A1045:A1075"/>
    <mergeCell ref="B1045:B1075"/>
    <mergeCell ref="A1076:A1103"/>
    <mergeCell ref="B1076:B1103"/>
    <mergeCell ref="A1104:A1131"/>
    <mergeCell ref="B1104:B1131"/>
    <mergeCell ref="A956:A988"/>
    <mergeCell ref="B956:B988"/>
    <mergeCell ref="A989:A1016"/>
    <mergeCell ref="B989:B1016"/>
    <mergeCell ref="A1017:A1044"/>
    <mergeCell ref="B1017:B1044"/>
    <mergeCell ref="A876:A899"/>
    <mergeCell ref="B876:B899"/>
    <mergeCell ref="A900:A927"/>
    <mergeCell ref="B900:B927"/>
    <mergeCell ref="A928:A955"/>
    <mergeCell ref="B928:B955"/>
    <mergeCell ref="A792:A819"/>
    <mergeCell ref="B792:B819"/>
    <mergeCell ref="A820:A847"/>
    <mergeCell ref="B820:B847"/>
    <mergeCell ref="A848:A875"/>
    <mergeCell ref="B848:B875"/>
    <mergeCell ref="B508:B535"/>
    <mergeCell ref="B468:B507"/>
    <mergeCell ref="A468:A507"/>
    <mergeCell ref="A708:A735"/>
    <mergeCell ref="B708:B735"/>
    <mergeCell ref="A736:A763"/>
    <mergeCell ref="B736:B763"/>
    <mergeCell ref="A764:A791"/>
    <mergeCell ref="B764:B791"/>
    <mergeCell ref="A620:A651"/>
    <mergeCell ref="B620:B651"/>
    <mergeCell ref="A652:A679"/>
    <mergeCell ref="B652:B679"/>
    <mergeCell ref="A680:A707"/>
    <mergeCell ref="B680:B707"/>
    <mergeCell ref="A303:A311"/>
    <mergeCell ref="B303:B311"/>
    <mergeCell ref="A312:A322"/>
    <mergeCell ref="B312:B322"/>
    <mergeCell ref="A323:A332"/>
    <mergeCell ref="B323:B332"/>
    <mergeCell ref="A392:A401"/>
    <mergeCell ref="B392:B401"/>
    <mergeCell ref="A402:A411"/>
    <mergeCell ref="B402:B411"/>
    <mergeCell ref="A363:A372"/>
    <mergeCell ref="B363:B372"/>
    <mergeCell ref="A373:A382"/>
    <mergeCell ref="B373:B382"/>
    <mergeCell ref="A383:A391"/>
    <mergeCell ref="B383:B391"/>
    <mergeCell ref="A333:A343"/>
    <mergeCell ref="B333:B343"/>
    <mergeCell ref="A344:A352"/>
    <mergeCell ref="B344:B352"/>
    <mergeCell ref="A353:A362"/>
    <mergeCell ref="B353:B362"/>
    <mergeCell ref="A267:A276"/>
    <mergeCell ref="B267:B276"/>
    <mergeCell ref="A277:A289"/>
    <mergeCell ref="B277:B289"/>
    <mergeCell ref="A290:A302"/>
    <mergeCell ref="B290:B302"/>
    <mergeCell ref="A238:A246"/>
    <mergeCell ref="B238:B246"/>
    <mergeCell ref="A247:A256"/>
    <mergeCell ref="B247:B256"/>
    <mergeCell ref="A257:A266"/>
    <mergeCell ref="B257:B266"/>
    <mergeCell ref="A208:A216"/>
    <mergeCell ref="B208:B216"/>
    <mergeCell ref="A217:A228"/>
    <mergeCell ref="B217:B228"/>
    <mergeCell ref="A229:A237"/>
    <mergeCell ref="B229:B237"/>
    <mergeCell ref="A178:A187"/>
    <mergeCell ref="B178:B187"/>
    <mergeCell ref="A188:A197"/>
    <mergeCell ref="B188:B197"/>
    <mergeCell ref="A198:A207"/>
    <mergeCell ref="B198:B207"/>
    <mergeCell ref="A147:A155"/>
    <mergeCell ref="B147:B155"/>
    <mergeCell ref="A156:A168"/>
    <mergeCell ref="B156:B168"/>
    <mergeCell ref="A169:A177"/>
    <mergeCell ref="B169:B177"/>
    <mergeCell ref="A117:A126"/>
    <mergeCell ref="B117:B126"/>
    <mergeCell ref="A127:A137"/>
    <mergeCell ref="B127:B137"/>
    <mergeCell ref="A138:A146"/>
    <mergeCell ref="B138:B146"/>
    <mergeCell ref="A85:A93"/>
    <mergeCell ref="B85:B93"/>
    <mergeCell ref="A94:A103"/>
    <mergeCell ref="B94:B103"/>
    <mergeCell ref="A104:A116"/>
    <mergeCell ref="B104:B116"/>
    <mergeCell ref="A52:A61"/>
    <mergeCell ref="B52:B61"/>
    <mergeCell ref="A62:A75"/>
    <mergeCell ref="B62:B75"/>
    <mergeCell ref="A76:A84"/>
    <mergeCell ref="B76:B84"/>
    <mergeCell ref="A12:A24"/>
    <mergeCell ref="B12:B24"/>
    <mergeCell ref="A25:A37"/>
    <mergeCell ref="B25:B37"/>
    <mergeCell ref="A38:A51"/>
    <mergeCell ref="B38:B51"/>
    <mergeCell ref="Q9:S9"/>
    <mergeCell ref="A8:A10"/>
    <mergeCell ref="B8:B10"/>
    <mergeCell ref="D9:I9"/>
    <mergeCell ref="J9:P9"/>
    <mergeCell ref="S12:S24"/>
    <mergeCell ref="S25:S37"/>
    <mergeCell ref="S38:S51"/>
    <mergeCell ref="A3:S3"/>
    <mergeCell ref="S52:S61"/>
    <mergeCell ref="S62:S75"/>
    <mergeCell ref="S76:S84"/>
    <mergeCell ref="S85:S93"/>
    <mergeCell ref="S94:S103"/>
    <mergeCell ref="S104:S116"/>
    <mergeCell ref="S117:S126"/>
    <mergeCell ref="S127:S137"/>
    <mergeCell ref="S138:S146"/>
    <mergeCell ref="S147:S155"/>
    <mergeCell ref="S156:S168"/>
    <mergeCell ref="S169:S177"/>
    <mergeCell ref="S178:S187"/>
    <mergeCell ref="S188:S197"/>
    <mergeCell ref="S198:S207"/>
    <mergeCell ref="S208:S216"/>
    <mergeCell ref="S217:S228"/>
    <mergeCell ref="S229:S237"/>
    <mergeCell ref="S333:S343"/>
    <mergeCell ref="S344:S352"/>
    <mergeCell ref="S353:S362"/>
    <mergeCell ref="S363:S372"/>
    <mergeCell ref="S373:S382"/>
    <mergeCell ref="S383:S391"/>
    <mergeCell ref="S392:S401"/>
    <mergeCell ref="S402:S411"/>
    <mergeCell ref="S238:S246"/>
    <mergeCell ref="S247:S256"/>
    <mergeCell ref="S257:S266"/>
    <mergeCell ref="S267:S276"/>
    <mergeCell ref="S277:S289"/>
    <mergeCell ref="S290:S302"/>
    <mergeCell ref="S303:S311"/>
    <mergeCell ref="S312:S322"/>
    <mergeCell ref="S323:S332"/>
    <mergeCell ref="A412:A439"/>
    <mergeCell ref="B412:B439"/>
    <mergeCell ref="S736:S763"/>
    <mergeCell ref="S536:S563"/>
    <mergeCell ref="S764:S791"/>
    <mergeCell ref="S792:S819"/>
    <mergeCell ref="S820:S847"/>
    <mergeCell ref="S848:S875"/>
    <mergeCell ref="S620:S651"/>
    <mergeCell ref="S652:S679"/>
    <mergeCell ref="S413:S439"/>
    <mergeCell ref="S592:S619"/>
    <mergeCell ref="S440:S467"/>
    <mergeCell ref="S468:S507"/>
    <mergeCell ref="S508:S535"/>
    <mergeCell ref="A536:A563"/>
    <mergeCell ref="B536:B563"/>
    <mergeCell ref="A564:A591"/>
    <mergeCell ref="B564:B591"/>
    <mergeCell ref="A592:A619"/>
    <mergeCell ref="B592:B619"/>
    <mergeCell ref="A440:A467"/>
    <mergeCell ref="B440:B467"/>
    <mergeCell ref="A508:A535"/>
    <mergeCell ref="S1384:S1411"/>
    <mergeCell ref="S1412:S1439"/>
    <mergeCell ref="S564:S591"/>
    <mergeCell ref="D8:S8"/>
    <mergeCell ref="S1132:S1159"/>
    <mergeCell ref="S1160:S1187"/>
    <mergeCell ref="S1188:S1215"/>
    <mergeCell ref="S1216:S1243"/>
    <mergeCell ref="S1244:S1271"/>
    <mergeCell ref="S1272:S1299"/>
    <mergeCell ref="S1300:S1327"/>
    <mergeCell ref="S1328:S1355"/>
    <mergeCell ref="S1356:S1383"/>
    <mergeCell ref="S876:S899"/>
    <mergeCell ref="S900:S927"/>
    <mergeCell ref="S928:S955"/>
    <mergeCell ref="S956:S988"/>
    <mergeCell ref="S989:S1016"/>
    <mergeCell ref="S1017:S1044"/>
    <mergeCell ref="S1045:S1075"/>
    <mergeCell ref="S1076:S1103"/>
    <mergeCell ref="S1104:S1131"/>
    <mergeCell ref="S680:S707"/>
    <mergeCell ref="S708:S735"/>
  </mergeCells>
  <printOptions horizontalCentered="1"/>
  <pageMargins left="0.31496062992125984" right="0.19685039370078741" top="0.19685039370078741" bottom="0.19685039370078741" header="0.31496062992125984" footer="0.31496062992125984"/>
  <pageSetup paperSize="9" scale="28" fitToHeight="0" orientation="landscape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262"/>
  <sheetViews>
    <sheetView view="pageBreakPreview" zoomScale="65" zoomScaleNormal="100" zoomScaleSheetLayoutView="50" workbookViewId="0">
      <pane xSplit="2" ySplit="11" topLeftCell="C250" activePane="bottomRight" state="frozen"/>
      <selection pane="topRight" activeCell="C1" sqref="C1"/>
      <selection pane="bottomLeft" activeCell="A12" sqref="A12"/>
      <selection pane="bottomRight" activeCell="D253" sqref="D253"/>
    </sheetView>
  </sheetViews>
  <sheetFormatPr defaultRowHeight="17.25" x14ac:dyDescent="0.3"/>
  <cols>
    <col min="1" max="1" width="9.140625" style="67"/>
    <col min="2" max="2" width="36.28515625" style="18" customWidth="1"/>
    <col min="4" max="4" width="38.140625" style="32" customWidth="1"/>
    <col min="5" max="5" width="18.85546875" customWidth="1"/>
    <col min="6" max="6" width="16.140625" customWidth="1"/>
    <col min="7" max="7" width="18.5703125" customWidth="1"/>
    <col min="8" max="8" width="17.7109375" style="292" customWidth="1"/>
    <col min="9" max="9" width="17.7109375" customWidth="1"/>
    <col min="10" max="10" width="12.5703125" customWidth="1"/>
    <col min="11" max="11" width="40.7109375" style="32" customWidth="1"/>
    <col min="12" max="12" width="12.5703125" customWidth="1"/>
    <col min="13" max="14" width="21" customWidth="1"/>
    <col min="15" max="15" width="14.140625" customWidth="1"/>
    <col min="16" max="16" width="18.42578125" customWidth="1"/>
    <col min="17" max="17" width="18.7109375" customWidth="1"/>
    <col min="18" max="18" width="19.7109375" style="103" customWidth="1"/>
    <col min="19" max="19" width="19.42578125" style="99" customWidth="1"/>
    <col min="20" max="20" width="9.140625" style="58"/>
  </cols>
  <sheetData>
    <row r="1" spans="1:21" ht="18.75" x14ac:dyDescent="0.25">
      <c r="B1" s="51"/>
      <c r="C1" s="1"/>
      <c r="D1" s="28"/>
      <c r="E1" s="7"/>
      <c r="F1" s="6"/>
      <c r="G1" s="6"/>
      <c r="H1" s="6"/>
      <c r="I1" s="1"/>
      <c r="J1" s="1"/>
      <c r="K1" s="320"/>
      <c r="L1" s="1"/>
      <c r="M1" s="1"/>
      <c r="N1" s="1"/>
      <c r="O1" s="1"/>
      <c r="P1" s="1"/>
      <c r="Q1" s="1"/>
      <c r="R1" s="261"/>
    </row>
    <row r="2" spans="1:21" ht="20.25" x14ac:dyDescent="0.25">
      <c r="B2" s="390" t="s">
        <v>0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235"/>
    </row>
    <row r="3" spans="1:21" ht="16.5" customHeight="1" x14ac:dyDescent="0.25">
      <c r="B3" s="390" t="s">
        <v>313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235"/>
    </row>
    <row r="4" spans="1:21" ht="24" customHeight="1" x14ac:dyDescent="0.25">
      <c r="B4" s="391" t="s">
        <v>308</v>
      </c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235"/>
    </row>
    <row r="5" spans="1:21" ht="16.5" x14ac:dyDescent="0.25">
      <c r="B5" s="386" t="s">
        <v>33</v>
      </c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102"/>
    </row>
    <row r="6" spans="1:21" ht="20.25" x14ac:dyDescent="0.25">
      <c r="B6" s="390" t="s">
        <v>551</v>
      </c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261"/>
    </row>
    <row r="7" spans="1:21" ht="16.5" x14ac:dyDescent="0.25">
      <c r="B7" s="261"/>
      <c r="C7" s="261"/>
      <c r="D7" s="29"/>
      <c r="E7" s="261"/>
      <c r="F7" s="24"/>
      <c r="G7" s="261"/>
      <c r="H7" s="261"/>
      <c r="I7" s="261"/>
      <c r="J7" s="261"/>
      <c r="K7" s="29"/>
      <c r="L7" s="261"/>
      <c r="M7" s="261"/>
      <c r="N7" s="261"/>
      <c r="O7" s="261"/>
      <c r="P7" s="261"/>
      <c r="Q7" s="261"/>
      <c r="R7" s="261"/>
    </row>
    <row r="8" spans="1:21" ht="16.5" customHeight="1" x14ac:dyDescent="0.25">
      <c r="A8" s="387" t="s">
        <v>1</v>
      </c>
      <c r="B8" s="387" t="s">
        <v>1</v>
      </c>
      <c r="C8" s="411"/>
      <c r="D8" s="387" t="s">
        <v>2</v>
      </c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</row>
    <row r="9" spans="1:21" ht="16.5" x14ac:dyDescent="0.25">
      <c r="A9" s="387"/>
      <c r="B9" s="387"/>
      <c r="C9" s="486"/>
      <c r="D9" s="387" t="s">
        <v>3</v>
      </c>
      <c r="E9" s="387"/>
      <c r="F9" s="387"/>
      <c r="G9" s="387"/>
      <c r="H9" s="387"/>
      <c r="I9" s="387"/>
      <c r="J9" s="387" t="s">
        <v>4</v>
      </c>
      <c r="K9" s="412"/>
      <c r="L9" s="412"/>
      <c r="M9" s="412"/>
      <c r="N9" s="412"/>
      <c r="O9" s="412"/>
      <c r="P9" s="412"/>
      <c r="Q9" s="387" t="s">
        <v>24</v>
      </c>
      <c r="R9" s="387"/>
      <c r="S9" s="388"/>
    </row>
    <row r="10" spans="1:21" ht="66" x14ac:dyDescent="0.25">
      <c r="A10" s="411"/>
      <c r="B10" s="387"/>
      <c r="C10" s="264" t="s">
        <v>1</v>
      </c>
      <c r="D10" s="30" t="s">
        <v>5</v>
      </c>
      <c r="E10" s="4" t="s">
        <v>11</v>
      </c>
      <c r="F10" s="5" t="s">
        <v>16</v>
      </c>
      <c r="G10" s="5" t="s">
        <v>17</v>
      </c>
      <c r="H10" s="5" t="s">
        <v>18</v>
      </c>
      <c r="I10" s="5" t="s">
        <v>19</v>
      </c>
      <c r="J10" s="264" t="s">
        <v>1</v>
      </c>
      <c r="K10" s="30" t="s">
        <v>5</v>
      </c>
      <c r="L10" s="4" t="s">
        <v>11</v>
      </c>
      <c r="M10" s="5" t="s">
        <v>20</v>
      </c>
      <c r="N10" s="5" t="s">
        <v>21</v>
      </c>
      <c r="O10" s="5" t="s">
        <v>23</v>
      </c>
      <c r="P10" s="5" t="s">
        <v>22</v>
      </c>
      <c r="Q10" s="42" t="s">
        <v>62</v>
      </c>
      <c r="R10" s="264" t="s">
        <v>552</v>
      </c>
      <c r="S10" s="264" t="s">
        <v>553</v>
      </c>
    </row>
    <row r="11" spans="1:21" s="49" customFormat="1" ht="15.75" x14ac:dyDescent="0.25">
      <c r="A11" s="66">
        <v>1</v>
      </c>
      <c r="B11" s="68">
        <v>2</v>
      </c>
      <c r="C11" s="68">
        <v>3</v>
      </c>
      <c r="D11" s="66">
        <v>4</v>
      </c>
      <c r="E11" s="68">
        <v>5</v>
      </c>
      <c r="F11" s="68">
        <v>6</v>
      </c>
      <c r="G11" s="66">
        <v>7</v>
      </c>
      <c r="H11" s="68">
        <v>8</v>
      </c>
      <c r="I11" s="68">
        <v>9</v>
      </c>
      <c r="J11" s="68">
        <v>10</v>
      </c>
      <c r="K11" s="68">
        <v>11</v>
      </c>
      <c r="L11" s="66">
        <v>12</v>
      </c>
      <c r="M11" s="68">
        <v>13</v>
      </c>
      <c r="N11" s="68">
        <v>14</v>
      </c>
      <c r="O11" s="68">
        <v>15</v>
      </c>
      <c r="P11" s="66">
        <v>16</v>
      </c>
      <c r="Q11" s="227">
        <v>17</v>
      </c>
      <c r="R11" s="131">
        <v>18</v>
      </c>
      <c r="S11" s="131">
        <v>19</v>
      </c>
      <c r="T11" s="59"/>
    </row>
    <row r="12" spans="1:21" ht="82.5" x14ac:dyDescent="0.25">
      <c r="A12" s="442" t="s">
        <v>67</v>
      </c>
      <c r="B12" s="382" t="s">
        <v>249</v>
      </c>
      <c r="C12" s="280" t="s">
        <v>12</v>
      </c>
      <c r="D12" s="35" t="s">
        <v>247</v>
      </c>
      <c r="E12" s="280"/>
      <c r="F12" s="61"/>
      <c r="G12" s="61"/>
      <c r="H12" s="273"/>
      <c r="I12" s="69"/>
      <c r="J12" s="280" t="s">
        <v>12</v>
      </c>
      <c r="K12" s="35" t="str">
        <f>D12</f>
        <v>Библиотечное, библиографическое и информационное обслуживание пользователей библиотеки</v>
      </c>
      <c r="L12" s="277"/>
      <c r="M12" s="271"/>
      <c r="N12" s="271"/>
      <c r="O12" s="273"/>
      <c r="P12" s="57"/>
      <c r="Q12" s="273"/>
      <c r="R12" s="379"/>
      <c r="S12" s="413" t="s">
        <v>31</v>
      </c>
    </row>
    <row r="13" spans="1:21" ht="66" x14ac:dyDescent="0.25">
      <c r="A13" s="443"/>
      <c r="B13" s="383"/>
      <c r="C13" s="23" t="s">
        <v>7</v>
      </c>
      <c r="D13" s="276" t="s">
        <v>314</v>
      </c>
      <c r="E13" s="277" t="s">
        <v>25</v>
      </c>
      <c r="F13" s="119">
        <v>166</v>
      </c>
      <c r="G13" s="119">
        <v>163.9</v>
      </c>
      <c r="H13" s="271">
        <f>G13/F13*100</f>
        <v>98.734939759036138</v>
      </c>
      <c r="I13" s="70"/>
      <c r="J13" s="414" t="s">
        <v>37</v>
      </c>
      <c r="K13" s="404" t="s">
        <v>233</v>
      </c>
      <c r="L13" s="404" t="s">
        <v>38</v>
      </c>
      <c r="M13" s="404">
        <v>500000</v>
      </c>
      <c r="N13" s="404">
        <v>532377</v>
      </c>
      <c r="O13" s="406">
        <f>N13/M13*100</f>
        <v>106.47539999999999</v>
      </c>
      <c r="P13" s="408"/>
      <c r="Q13" s="409"/>
      <c r="R13" s="410"/>
      <c r="S13" s="413"/>
    </row>
    <row r="14" spans="1:21" ht="49.5" x14ac:dyDescent="0.25">
      <c r="A14" s="443"/>
      <c r="B14" s="383"/>
      <c r="C14" s="23" t="s">
        <v>8</v>
      </c>
      <c r="D14" s="276" t="s">
        <v>34</v>
      </c>
      <c r="E14" s="277" t="s">
        <v>25</v>
      </c>
      <c r="F14" s="21" t="s">
        <v>446</v>
      </c>
      <c r="G14" s="317">
        <v>0</v>
      </c>
      <c r="H14" s="271">
        <v>100</v>
      </c>
      <c r="I14" s="70"/>
      <c r="J14" s="415"/>
      <c r="K14" s="405"/>
      <c r="L14" s="405"/>
      <c r="M14" s="405"/>
      <c r="N14" s="405"/>
      <c r="O14" s="407"/>
      <c r="P14" s="408"/>
      <c r="Q14" s="409"/>
      <c r="R14" s="410"/>
      <c r="S14" s="413"/>
    </row>
    <row r="15" spans="1:21" ht="33" x14ac:dyDescent="0.25">
      <c r="A15" s="443"/>
      <c r="B15" s="383"/>
      <c r="C15" s="48"/>
      <c r="D15" s="31" t="s">
        <v>6</v>
      </c>
      <c r="E15" s="48"/>
      <c r="F15" s="151"/>
      <c r="G15" s="152"/>
      <c r="H15" s="9"/>
      <c r="I15" s="9">
        <f>(H14+H13)/2</f>
        <v>99.367469879518069</v>
      </c>
      <c r="J15" s="282"/>
      <c r="K15" s="31" t="s">
        <v>6</v>
      </c>
      <c r="L15" s="282"/>
      <c r="M15" s="282"/>
      <c r="N15" s="282"/>
      <c r="O15" s="9"/>
      <c r="P15" s="9">
        <f>O13</f>
        <v>106.47539999999999</v>
      </c>
      <c r="Q15" s="9">
        <f t="shared" ref="Q15" si="0">(I15+P15)/2</f>
        <v>102.92143493975902</v>
      </c>
      <c r="R15" s="380" t="s">
        <v>31</v>
      </c>
      <c r="S15" s="413"/>
      <c r="U15" s="75"/>
    </row>
    <row r="16" spans="1:21" s="18" customFormat="1" ht="49.5" x14ac:dyDescent="0.25">
      <c r="A16" s="443"/>
      <c r="B16" s="383"/>
      <c r="C16" s="280" t="s">
        <v>13</v>
      </c>
      <c r="D16" s="35" t="s">
        <v>248</v>
      </c>
      <c r="E16" s="280"/>
      <c r="F16" s="61"/>
      <c r="G16" s="61"/>
      <c r="H16" s="273"/>
      <c r="I16" s="69"/>
      <c r="J16" s="280" t="str">
        <f>C16</f>
        <v>II</v>
      </c>
      <c r="K16" s="35" t="str">
        <f>D16</f>
        <v>Библиографическая обработка документов и создание каталогов</v>
      </c>
      <c r="L16" s="280"/>
      <c r="M16" s="55"/>
      <c r="N16" s="55"/>
      <c r="O16" s="273"/>
      <c r="P16" s="57"/>
      <c r="Q16" s="273"/>
      <c r="R16" s="379"/>
      <c r="S16" s="413"/>
      <c r="T16" s="58"/>
    </row>
    <row r="17" spans="1:21" ht="53.25" customHeight="1" x14ac:dyDescent="0.25">
      <c r="A17" s="443"/>
      <c r="B17" s="383"/>
      <c r="C17" s="23" t="s">
        <v>14</v>
      </c>
      <c r="D17" s="276" t="s">
        <v>315</v>
      </c>
      <c r="E17" s="277" t="s">
        <v>25</v>
      </c>
      <c r="F17" s="119">
        <v>100.1</v>
      </c>
      <c r="G17" s="119">
        <v>101.6</v>
      </c>
      <c r="H17" s="271">
        <v>100</v>
      </c>
      <c r="I17" s="70"/>
      <c r="J17" s="23" t="str">
        <f>C17</f>
        <v>2.1.</v>
      </c>
      <c r="K17" s="276" t="s">
        <v>576</v>
      </c>
      <c r="L17" s="277" t="s">
        <v>41</v>
      </c>
      <c r="M17" s="318">
        <v>510000</v>
      </c>
      <c r="N17" s="318">
        <v>526212</v>
      </c>
      <c r="O17" s="271">
        <f t="shared" ref="O17:O18" si="1">N17/M17*100</f>
        <v>103.17882352941177</v>
      </c>
      <c r="P17" s="57"/>
      <c r="Q17" s="273"/>
      <c r="R17" s="379"/>
      <c r="S17" s="413"/>
    </row>
    <row r="18" spans="1:21" ht="53.25" customHeight="1" x14ac:dyDescent="0.25">
      <c r="A18" s="443"/>
      <c r="B18" s="383"/>
      <c r="C18" s="23" t="s">
        <v>15</v>
      </c>
      <c r="D18" s="276" t="s">
        <v>575</v>
      </c>
      <c r="E18" s="277" t="s">
        <v>25</v>
      </c>
      <c r="F18" s="278">
        <f>510000*100/760000</f>
        <v>67.10526315789474</v>
      </c>
      <c r="G18" s="278">
        <f>527500*100/776000</f>
        <v>67.976804123711347</v>
      </c>
      <c r="H18" s="271">
        <v>100</v>
      </c>
      <c r="I18" s="70"/>
      <c r="J18" s="23" t="s">
        <v>15</v>
      </c>
      <c r="K18" s="276" t="s">
        <v>577</v>
      </c>
      <c r="L18" s="319" t="s">
        <v>41</v>
      </c>
      <c r="M18" s="318">
        <v>760000</v>
      </c>
      <c r="N18" s="318">
        <v>774684</v>
      </c>
      <c r="O18" s="271">
        <f t="shared" si="1"/>
        <v>101.93210526315791</v>
      </c>
      <c r="P18" s="57"/>
      <c r="Q18" s="273"/>
      <c r="R18" s="379"/>
      <c r="S18" s="413"/>
    </row>
    <row r="19" spans="1:21" ht="36" customHeight="1" x14ac:dyDescent="0.25">
      <c r="A19" s="444"/>
      <c r="B19" s="445"/>
      <c r="C19" s="48"/>
      <c r="D19" s="31" t="s">
        <v>6</v>
      </c>
      <c r="E19" s="48"/>
      <c r="F19" s="151"/>
      <c r="G19" s="152"/>
      <c r="H19" s="9"/>
      <c r="I19" s="9">
        <f>(H18+H17)/2</f>
        <v>100</v>
      </c>
      <c r="J19" s="282"/>
      <c r="K19" s="31" t="s">
        <v>6</v>
      </c>
      <c r="L19" s="48"/>
      <c r="M19" s="147"/>
      <c r="N19" s="147"/>
      <c r="O19" s="9"/>
      <c r="P19" s="9">
        <f>(O18+O17)/2</f>
        <v>102.55546439628483</v>
      </c>
      <c r="Q19" s="9">
        <f>(I19+P19)/2</f>
        <v>101.27773219814242</v>
      </c>
      <c r="R19" s="380" t="s">
        <v>31</v>
      </c>
      <c r="S19" s="413"/>
    </row>
    <row r="20" spans="1:21" ht="65.25" customHeight="1" x14ac:dyDescent="0.25">
      <c r="A20" s="446" t="s">
        <v>68</v>
      </c>
      <c r="B20" s="413" t="s">
        <v>254</v>
      </c>
      <c r="C20" s="280" t="s">
        <v>12</v>
      </c>
      <c r="D20" s="35" t="s">
        <v>250</v>
      </c>
      <c r="E20" s="277"/>
      <c r="F20" s="21"/>
      <c r="G20" s="21"/>
      <c r="H20" s="273"/>
      <c r="I20" s="69"/>
      <c r="J20" s="280" t="s">
        <v>12</v>
      </c>
      <c r="K20" s="35" t="str">
        <f>D20</f>
        <v>Публичный показ музейных предметов, музейных коллекций</v>
      </c>
      <c r="L20" s="277"/>
      <c r="M20" s="56"/>
      <c r="N20" s="56"/>
      <c r="O20" s="273"/>
      <c r="P20" s="272"/>
      <c r="Q20" s="273"/>
      <c r="R20" s="379"/>
      <c r="S20" s="433" t="s">
        <v>459</v>
      </c>
    </row>
    <row r="21" spans="1:21" ht="82.5" x14ac:dyDescent="0.25">
      <c r="A21" s="446"/>
      <c r="B21" s="413"/>
      <c r="C21" s="277" t="s">
        <v>7</v>
      </c>
      <c r="D21" s="276" t="s">
        <v>316</v>
      </c>
      <c r="E21" s="277" t="s">
        <v>41</v>
      </c>
      <c r="F21" s="277">
        <v>2700</v>
      </c>
      <c r="G21" s="277">
        <v>2627</v>
      </c>
      <c r="H21" s="271">
        <f>G21/F21*100</f>
        <v>97.296296296296291</v>
      </c>
      <c r="I21" s="71"/>
      <c r="J21" s="404" t="s">
        <v>7</v>
      </c>
      <c r="K21" s="419" t="s">
        <v>44</v>
      </c>
      <c r="L21" s="404" t="s">
        <v>38</v>
      </c>
      <c r="M21" s="416">
        <v>175000</v>
      </c>
      <c r="N21" s="416">
        <v>178064</v>
      </c>
      <c r="O21" s="417">
        <f t="shared" ref="O21" si="2">N21/M21*100</f>
        <v>101.75085714285714</v>
      </c>
      <c r="P21" s="418"/>
      <c r="Q21" s="409"/>
      <c r="R21" s="410"/>
      <c r="S21" s="433"/>
    </row>
    <row r="22" spans="1:21" ht="49.5" x14ac:dyDescent="0.25">
      <c r="A22" s="446"/>
      <c r="B22" s="413"/>
      <c r="C22" s="277" t="s">
        <v>8</v>
      </c>
      <c r="D22" s="276" t="s">
        <v>34</v>
      </c>
      <c r="E22" s="277" t="s">
        <v>25</v>
      </c>
      <c r="F22" s="21" t="s">
        <v>446</v>
      </c>
      <c r="G22" s="317">
        <v>0</v>
      </c>
      <c r="H22" s="271">
        <v>100</v>
      </c>
      <c r="I22" s="70"/>
      <c r="J22" s="405"/>
      <c r="K22" s="420"/>
      <c r="L22" s="405"/>
      <c r="M22" s="416"/>
      <c r="N22" s="416"/>
      <c r="O22" s="417"/>
      <c r="P22" s="418"/>
      <c r="Q22" s="409"/>
      <c r="R22" s="410"/>
      <c r="S22" s="433"/>
    </row>
    <row r="23" spans="1:21" ht="33" x14ac:dyDescent="0.25">
      <c r="A23" s="446"/>
      <c r="B23" s="413"/>
      <c r="C23" s="48"/>
      <c r="D23" s="31" t="s">
        <v>6</v>
      </c>
      <c r="E23" s="48"/>
      <c r="F23" s="151"/>
      <c r="G23" s="152"/>
      <c r="H23" s="9"/>
      <c r="I23" s="9">
        <f>(H22+H21)/2</f>
        <v>98.648148148148152</v>
      </c>
      <c r="J23" s="282"/>
      <c r="K23" s="31" t="s">
        <v>6</v>
      </c>
      <c r="L23" s="282"/>
      <c r="M23" s="282"/>
      <c r="N23" s="282"/>
      <c r="O23" s="9"/>
      <c r="P23" s="9">
        <f>O21</f>
        <v>101.75085714285714</v>
      </c>
      <c r="Q23" s="9">
        <f t="shared" ref="Q23" si="3">(I23+P23)/2</f>
        <v>100.19950264550265</v>
      </c>
      <c r="R23" s="380" t="s">
        <v>31</v>
      </c>
      <c r="S23" s="433"/>
      <c r="U23" s="75"/>
    </row>
    <row r="24" spans="1:21" ht="56.25" customHeight="1" x14ac:dyDescent="0.25">
      <c r="A24" s="446"/>
      <c r="B24" s="413"/>
      <c r="C24" s="280" t="s">
        <v>13</v>
      </c>
      <c r="D24" s="35" t="s">
        <v>251</v>
      </c>
      <c r="E24" s="277"/>
      <c r="F24" s="277"/>
      <c r="G24" s="277"/>
      <c r="H24" s="273"/>
      <c r="I24" s="69"/>
      <c r="J24" s="280" t="str">
        <f>C24</f>
        <v>II</v>
      </c>
      <c r="K24" s="35" t="str">
        <f>D24</f>
        <v>Создание экспозиций (выставок) музеев, организация выездных выставок</v>
      </c>
      <c r="L24" s="277"/>
      <c r="M24" s="277"/>
      <c r="N24" s="277"/>
      <c r="O24" s="273"/>
      <c r="P24" s="69"/>
      <c r="Q24" s="273"/>
      <c r="R24" s="81"/>
      <c r="S24" s="433"/>
    </row>
    <row r="25" spans="1:21" ht="38.25" customHeight="1" x14ac:dyDescent="0.25">
      <c r="A25" s="446"/>
      <c r="B25" s="413"/>
      <c r="C25" s="277" t="s">
        <v>14</v>
      </c>
      <c r="D25" s="276" t="s">
        <v>447</v>
      </c>
      <c r="E25" s="277" t="s">
        <v>25</v>
      </c>
      <c r="F25" s="277">
        <v>1.9</v>
      </c>
      <c r="G25" s="277">
        <v>1.8</v>
      </c>
      <c r="H25" s="271">
        <f>G25/F25*100</f>
        <v>94.736842105263165</v>
      </c>
      <c r="I25" s="71"/>
      <c r="J25" s="277" t="str">
        <f t="shared" ref="J25:J31" si="4">C25</f>
        <v>2.1.</v>
      </c>
      <c r="K25" s="276" t="s">
        <v>255</v>
      </c>
      <c r="L25" s="277" t="s">
        <v>41</v>
      </c>
      <c r="M25" s="277">
        <v>103</v>
      </c>
      <c r="N25" s="277">
        <v>98</v>
      </c>
      <c r="O25" s="271">
        <f>N25/M25*100</f>
        <v>95.145631067961162</v>
      </c>
      <c r="P25" s="120"/>
      <c r="Q25" s="273"/>
      <c r="R25" s="379"/>
      <c r="S25" s="433"/>
    </row>
    <row r="26" spans="1:21" ht="33" x14ac:dyDescent="0.25">
      <c r="A26" s="446"/>
      <c r="B26" s="413"/>
      <c r="C26" s="48"/>
      <c r="D26" s="31" t="s">
        <v>6</v>
      </c>
      <c r="E26" s="48"/>
      <c r="F26" s="151"/>
      <c r="G26" s="152"/>
      <c r="H26" s="9"/>
      <c r="I26" s="9">
        <f>H25</f>
        <v>94.736842105263165</v>
      </c>
      <c r="J26" s="282"/>
      <c r="K26" s="31" t="s">
        <v>6</v>
      </c>
      <c r="L26" s="282"/>
      <c r="M26" s="282"/>
      <c r="N26" s="282"/>
      <c r="O26" s="9"/>
      <c r="P26" s="9">
        <f>O25</f>
        <v>95.145631067961162</v>
      </c>
      <c r="Q26" s="9">
        <f t="shared" ref="Q26" si="5">(I26+P26)/2</f>
        <v>94.941236586612163</v>
      </c>
      <c r="R26" s="449" t="s">
        <v>459</v>
      </c>
      <c r="S26" s="433"/>
      <c r="U26" s="75"/>
    </row>
    <row r="27" spans="1:21" ht="81.75" customHeight="1" x14ac:dyDescent="0.25">
      <c r="A27" s="446"/>
      <c r="B27" s="413"/>
      <c r="C27" s="280" t="s">
        <v>28</v>
      </c>
      <c r="D27" s="35" t="s">
        <v>252</v>
      </c>
      <c r="E27" s="277"/>
      <c r="F27" s="277"/>
      <c r="G27" s="277"/>
      <c r="H27" s="273"/>
      <c r="I27" s="69"/>
      <c r="J27" s="280" t="str">
        <f t="shared" si="4"/>
        <v>III</v>
      </c>
      <c r="K27" s="35" t="str">
        <f>D27</f>
        <v>Осуществление реставрации и консервации музейных предметов, музейных коллекций</v>
      </c>
      <c r="L27" s="277"/>
      <c r="M27" s="277"/>
      <c r="N27" s="277"/>
      <c r="O27" s="273"/>
      <c r="P27" s="69"/>
      <c r="Q27" s="273"/>
      <c r="R27" s="379"/>
      <c r="S27" s="433"/>
    </row>
    <row r="28" spans="1:21" ht="85.5" customHeight="1" x14ac:dyDescent="0.25">
      <c r="A28" s="446"/>
      <c r="B28" s="413"/>
      <c r="C28" s="277" t="s">
        <v>29</v>
      </c>
      <c r="D28" s="276" t="s">
        <v>448</v>
      </c>
      <c r="E28" s="277" t="s">
        <v>25</v>
      </c>
      <c r="F28" s="277">
        <v>3.48</v>
      </c>
      <c r="G28" s="277">
        <v>3.48</v>
      </c>
      <c r="H28" s="271">
        <f>G28/F28*100</f>
        <v>100</v>
      </c>
      <c r="I28" s="71"/>
      <c r="J28" s="277" t="str">
        <f t="shared" si="4"/>
        <v>3.1.</v>
      </c>
      <c r="K28" s="276" t="s">
        <v>256</v>
      </c>
      <c r="L28" s="277" t="s">
        <v>41</v>
      </c>
      <c r="M28" s="277">
        <v>182</v>
      </c>
      <c r="N28" s="277">
        <v>182</v>
      </c>
      <c r="O28" s="271">
        <f>N28/M28*100</f>
        <v>100</v>
      </c>
      <c r="P28" s="120"/>
      <c r="Q28" s="273"/>
      <c r="R28" s="379"/>
      <c r="S28" s="433"/>
    </row>
    <row r="29" spans="1:21" ht="33" x14ac:dyDescent="0.25">
      <c r="A29" s="446"/>
      <c r="B29" s="413"/>
      <c r="C29" s="48"/>
      <c r="D29" s="31" t="s">
        <v>6</v>
      </c>
      <c r="E29" s="48"/>
      <c r="F29" s="151"/>
      <c r="G29" s="152"/>
      <c r="H29" s="9"/>
      <c r="I29" s="9">
        <f>H28</f>
        <v>100</v>
      </c>
      <c r="J29" s="282"/>
      <c r="K29" s="31" t="s">
        <v>6</v>
      </c>
      <c r="L29" s="282"/>
      <c r="M29" s="282"/>
      <c r="N29" s="282"/>
      <c r="O29" s="9"/>
      <c r="P29" s="9">
        <f>O28</f>
        <v>100</v>
      </c>
      <c r="Q29" s="9">
        <f t="shared" ref="Q29" si="6">(I29+P29)/2</f>
        <v>100</v>
      </c>
      <c r="R29" s="449" t="s">
        <v>31</v>
      </c>
      <c r="S29" s="433"/>
      <c r="U29" s="75"/>
    </row>
    <row r="30" spans="1:21" ht="94.5" customHeight="1" x14ac:dyDescent="0.25">
      <c r="A30" s="446"/>
      <c r="B30" s="413"/>
      <c r="C30" s="280" t="s">
        <v>42</v>
      </c>
      <c r="D30" s="35" t="s">
        <v>253</v>
      </c>
      <c r="E30" s="277"/>
      <c r="F30" s="21"/>
      <c r="G30" s="21"/>
      <c r="H30" s="273"/>
      <c r="I30" s="69"/>
      <c r="J30" s="280" t="str">
        <f t="shared" si="4"/>
        <v>IV</v>
      </c>
      <c r="K30" s="35" t="str">
        <f>D30</f>
        <v>Формирование, учет, изучение, обеспечение физического сохранения и безопасности музейных предметов, музейных коллекций</v>
      </c>
      <c r="L30" s="277"/>
      <c r="M30" s="56"/>
      <c r="N30" s="56"/>
      <c r="O30" s="273"/>
      <c r="P30" s="272"/>
      <c r="Q30" s="273"/>
      <c r="R30" s="81"/>
      <c r="S30" s="433"/>
    </row>
    <row r="31" spans="1:21" ht="79.5" customHeight="1" x14ac:dyDescent="0.25">
      <c r="A31" s="446"/>
      <c r="B31" s="413"/>
      <c r="C31" s="277" t="s">
        <v>43</v>
      </c>
      <c r="D31" s="276" t="s">
        <v>449</v>
      </c>
      <c r="E31" s="277" t="s">
        <v>25</v>
      </c>
      <c r="F31" s="277">
        <v>32</v>
      </c>
      <c r="G31" s="277">
        <v>35</v>
      </c>
      <c r="H31" s="271">
        <v>100</v>
      </c>
      <c r="I31" s="71"/>
      <c r="J31" s="277" t="str">
        <f t="shared" si="4"/>
        <v>4.1.</v>
      </c>
      <c r="K31" s="276" t="s">
        <v>257</v>
      </c>
      <c r="L31" s="277" t="s">
        <v>41</v>
      </c>
      <c r="M31" s="277">
        <v>78180</v>
      </c>
      <c r="N31" s="277">
        <v>78205</v>
      </c>
      <c r="O31" s="271">
        <f t="shared" ref="O31" si="7">N31/M31*100</f>
        <v>100.03197748784855</v>
      </c>
      <c r="P31" s="120"/>
      <c r="Q31" s="273"/>
      <c r="R31" s="379"/>
      <c r="S31" s="433"/>
    </row>
    <row r="32" spans="1:21" ht="44.25" customHeight="1" x14ac:dyDescent="0.25">
      <c r="A32" s="446"/>
      <c r="B32" s="413"/>
      <c r="C32" s="48"/>
      <c r="D32" s="31" t="s">
        <v>6</v>
      </c>
      <c r="E32" s="48"/>
      <c r="F32" s="301"/>
      <c r="G32" s="301"/>
      <c r="H32" s="9"/>
      <c r="I32" s="9">
        <f>H31</f>
        <v>100</v>
      </c>
      <c r="J32" s="282"/>
      <c r="K32" s="31" t="s">
        <v>6</v>
      </c>
      <c r="L32" s="282"/>
      <c r="M32" s="282"/>
      <c r="N32" s="282"/>
      <c r="O32" s="9"/>
      <c r="P32" s="9">
        <f>O31</f>
        <v>100.03197748784855</v>
      </c>
      <c r="Q32" s="9">
        <f t="shared" ref="Q32" si="8">(I32+P32)/2</f>
        <v>100.01598874392428</v>
      </c>
      <c r="R32" s="380" t="s">
        <v>31</v>
      </c>
      <c r="S32" s="433"/>
    </row>
    <row r="33" spans="1:21" ht="39" customHeight="1" x14ac:dyDescent="0.25">
      <c r="A33" s="442" t="s">
        <v>69</v>
      </c>
      <c r="B33" s="382" t="s">
        <v>258</v>
      </c>
      <c r="C33" s="280" t="s">
        <v>12</v>
      </c>
      <c r="D33" s="35" t="s">
        <v>539</v>
      </c>
      <c r="E33" s="280"/>
      <c r="F33" s="61"/>
      <c r="G33" s="61"/>
      <c r="H33" s="273"/>
      <c r="I33" s="69"/>
      <c r="J33" s="280" t="s">
        <v>12</v>
      </c>
      <c r="K33" s="35" t="str">
        <f>D33</f>
        <v>Показ кинофильмов (услуга платная)</v>
      </c>
      <c r="L33" s="277"/>
      <c r="M33" s="56"/>
      <c r="N33" s="56"/>
      <c r="O33" s="273"/>
      <c r="P33" s="57"/>
      <c r="Q33" s="273"/>
      <c r="R33" s="379"/>
      <c r="S33" s="433" t="s">
        <v>459</v>
      </c>
    </row>
    <row r="34" spans="1:21" ht="35.25" customHeight="1" x14ac:dyDescent="0.25">
      <c r="A34" s="443"/>
      <c r="B34" s="447"/>
      <c r="C34" s="277" t="s">
        <v>7</v>
      </c>
      <c r="D34" s="276" t="s">
        <v>317</v>
      </c>
      <c r="E34" s="277" t="s">
        <v>25</v>
      </c>
      <c r="F34" s="278">
        <v>4.9000000000000004</v>
      </c>
      <c r="G34" s="278">
        <v>5</v>
      </c>
      <c r="H34" s="271">
        <v>100</v>
      </c>
      <c r="I34" s="69"/>
      <c r="J34" s="277" t="s">
        <v>7</v>
      </c>
      <c r="K34" s="276" t="s">
        <v>259</v>
      </c>
      <c r="L34" s="277" t="s">
        <v>38</v>
      </c>
      <c r="M34" s="416">
        <v>78000</v>
      </c>
      <c r="N34" s="416">
        <v>66037</v>
      </c>
      <c r="O34" s="417">
        <f>N34/M34*100</f>
        <v>84.662820512820517</v>
      </c>
      <c r="P34" s="408"/>
      <c r="Q34" s="409"/>
      <c r="R34" s="379"/>
      <c r="S34" s="433"/>
    </row>
    <row r="35" spans="1:21" s="58" customFormat="1" ht="74.25" customHeight="1" x14ac:dyDescent="0.25">
      <c r="A35" s="443"/>
      <c r="B35" s="447"/>
      <c r="C35" s="277" t="s">
        <v>8</v>
      </c>
      <c r="D35" s="276" t="s">
        <v>34</v>
      </c>
      <c r="E35" s="277" t="s">
        <v>25</v>
      </c>
      <c r="F35" s="21" t="s">
        <v>446</v>
      </c>
      <c r="G35" s="21" t="s">
        <v>446</v>
      </c>
      <c r="H35" s="271">
        <v>100</v>
      </c>
      <c r="I35" s="71"/>
      <c r="J35" s="280"/>
      <c r="K35" s="35"/>
      <c r="L35" s="277"/>
      <c r="M35" s="416"/>
      <c r="N35" s="416"/>
      <c r="O35" s="417"/>
      <c r="P35" s="408"/>
      <c r="Q35" s="409"/>
      <c r="R35" s="379"/>
      <c r="S35" s="433"/>
    </row>
    <row r="36" spans="1:21" ht="33" x14ac:dyDescent="0.25">
      <c r="A36" s="443"/>
      <c r="B36" s="447"/>
      <c r="C36" s="48"/>
      <c r="D36" s="31" t="s">
        <v>6</v>
      </c>
      <c r="E36" s="48"/>
      <c r="F36" s="151"/>
      <c r="G36" s="152"/>
      <c r="H36" s="9"/>
      <c r="I36" s="9">
        <f>(H35+H34)/2</f>
        <v>100</v>
      </c>
      <c r="J36" s="282"/>
      <c r="K36" s="31" t="s">
        <v>6</v>
      </c>
      <c r="L36" s="282"/>
      <c r="M36" s="282"/>
      <c r="N36" s="282"/>
      <c r="O36" s="9"/>
      <c r="P36" s="9">
        <f>O34</f>
        <v>84.662820512820517</v>
      </c>
      <c r="Q36" s="9">
        <f t="shared" ref="Q36" si="9">(I36+P36)/2</f>
        <v>92.331410256410265</v>
      </c>
      <c r="R36" s="380" t="s">
        <v>459</v>
      </c>
      <c r="S36" s="433"/>
      <c r="U36" s="75"/>
    </row>
    <row r="37" spans="1:21" s="58" customFormat="1" ht="74.25" customHeight="1" x14ac:dyDescent="0.25">
      <c r="A37" s="443"/>
      <c r="B37" s="447"/>
      <c r="C37" s="280" t="s">
        <v>13</v>
      </c>
      <c r="D37" s="35" t="s">
        <v>540</v>
      </c>
      <c r="E37" s="280"/>
      <c r="F37" s="21"/>
      <c r="G37" s="21"/>
      <c r="H37" s="273"/>
      <c r="I37" s="69"/>
      <c r="J37" s="280" t="str">
        <f>C37</f>
        <v>II</v>
      </c>
      <c r="K37" s="280" t="str">
        <f>D37</f>
        <v>Показ кинофильмов (услуга бесплатная)</v>
      </c>
      <c r="L37" s="277"/>
      <c r="M37" s="277"/>
      <c r="N37" s="277"/>
      <c r="O37" s="273"/>
      <c r="P37" s="69"/>
      <c r="Q37" s="273"/>
      <c r="R37" s="379"/>
      <c r="S37" s="433"/>
    </row>
    <row r="38" spans="1:21" s="58" customFormat="1" ht="33" x14ac:dyDescent="0.25">
      <c r="A38" s="443"/>
      <c r="B38" s="447"/>
      <c r="C38" s="277" t="s">
        <v>14</v>
      </c>
      <c r="D38" s="276" t="s">
        <v>317</v>
      </c>
      <c r="E38" s="277" t="s">
        <v>25</v>
      </c>
      <c r="F38" s="21">
        <v>100</v>
      </c>
      <c r="G38" s="21">
        <v>54.4</v>
      </c>
      <c r="H38" s="271">
        <f>G38/F38*100</f>
        <v>54.400000000000006</v>
      </c>
      <c r="I38" s="71"/>
      <c r="J38" s="277" t="str">
        <f>C38</f>
        <v>2.1.</v>
      </c>
      <c r="K38" s="276" t="s">
        <v>259</v>
      </c>
      <c r="L38" s="277" t="s">
        <v>38</v>
      </c>
      <c r="M38" s="277">
        <v>888</v>
      </c>
      <c r="N38" s="277">
        <v>470</v>
      </c>
      <c r="O38" s="271">
        <f>N38/M38*100</f>
        <v>52.927927927927932</v>
      </c>
      <c r="P38" s="272"/>
      <c r="Q38" s="273"/>
      <c r="R38" s="379"/>
      <c r="S38" s="433"/>
    </row>
    <row r="39" spans="1:21" s="58" customFormat="1" ht="49.5" x14ac:dyDescent="0.25">
      <c r="A39" s="443"/>
      <c r="B39" s="447"/>
      <c r="C39" s="277" t="s">
        <v>15</v>
      </c>
      <c r="D39" s="276" t="s">
        <v>34</v>
      </c>
      <c r="E39" s="277" t="s">
        <v>25</v>
      </c>
      <c r="F39" s="21" t="s">
        <v>446</v>
      </c>
      <c r="G39" s="21" t="s">
        <v>446</v>
      </c>
      <c r="H39" s="271">
        <v>100</v>
      </c>
      <c r="I39" s="71"/>
      <c r="J39" s="277"/>
      <c r="K39" s="276"/>
      <c r="L39" s="277"/>
      <c r="M39" s="277"/>
      <c r="N39" s="277"/>
      <c r="O39" s="271"/>
      <c r="P39" s="272"/>
      <c r="Q39" s="273"/>
      <c r="R39" s="379"/>
      <c r="S39" s="433"/>
    </row>
    <row r="40" spans="1:21" ht="33" x14ac:dyDescent="0.25">
      <c r="A40" s="443"/>
      <c r="B40" s="447"/>
      <c r="C40" s="48"/>
      <c r="D40" s="31" t="s">
        <v>6</v>
      </c>
      <c r="E40" s="48"/>
      <c r="F40" s="151"/>
      <c r="G40" s="152"/>
      <c r="H40" s="9"/>
      <c r="I40" s="9">
        <f>(H39+H38)/2</f>
        <v>77.2</v>
      </c>
      <c r="J40" s="282"/>
      <c r="K40" s="31" t="s">
        <v>6</v>
      </c>
      <c r="L40" s="282"/>
      <c r="M40" s="282"/>
      <c r="N40" s="282"/>
      <c r="O40" s="9"/>
      <c r="P40" s="9">
        <f>O38</f>
        <v>52.927927927927932</v>
      </c>
      <c r="Q40" s="9">
        <f t="shared" ref="Q40" si="10">(I40+P40)/2</f>
        <v>65.063963963963971</v>
      </c>
      <c r="R40" s="380" t="s">
        <v>544</v>
      </c>
      <c r="S40" s="433"/>
      <c r="U40" s="75"/>
    </row>
    <row r="41" spans="1:21" s="58" customFormat="1" ht="40.5" customHeight="1" x14ac:dyDescent="0.25">
      <c r="A41" s="443"/>
      <c r="B41" s="447"/>
      <c r="C41" s="280" t="s">
        <v>28</v>
      </c>
      <c r="D41" s="35" t="s">
        <v>65</v>
      </c>
      <c r="E41" s="280"/>
      <c r="F41" s="277"/>
      <c r="G41" s="277"/>
      <c r="H41" s="273"/>
      <c r="I41" s="69"/>
      <c r="J41" s="280" t="str">
        <f>C41</f>
        <v>III</v>
      </c>
      <c r="K41" s="35" t="str">
        <f>D41</f>
        <v>Организация деятельности клубных формирований</v>
      </c>
      <c r="L41" s="277"/>
      <c r="M41" s="277"/>
      <c r="N41" s="277"/>
      <c r="O41" s="273"/>
      <c r="P41" s="57"/>
      <c r="Q41" s="273"/>
      <c r="R41" s="379"/>
      <c r="S41" s="433"/>
    </row>
    <row r="42" spans="1:21" s="58" customFormat="1" ht="53.25" customHeight="1" x14ac:dyDescent="0.25">
      <c r="A42" s="443"/>
      <c r="B42" s="447"/>
      <c r="C42" s="404" t="s">
        <v>29</v>
      </c>
      <c r="D42" s="419" t="s">
        <v>450</v>
      </c>
      <c r="E42" s="416" t="s">
        <v>25</v>
      </c>
      <c r="F42" s="421">
        <v>76.7</v>
      </c>
      <c r="G42" s="421">
        <v>76.7</v>
      </c>
      <c r="H42" s="417">
        <f>G42/F42*100</f>
        <v>100</v>
      </c>
      <c r="I42" s="409"/>
      <c r="J42" s="277" t="str">
        <f>C42</f>
        <v>3.1.</v>
      </c>
      <c r="K42" s="276" t="s">
        <v>260</v>
      </c>
      <c r="L42" s="277" t="s">
        <v>41</v>
      </c>
      <c r="M42" s="277">
        <v>1</v>
      </c>
      <c r="N42" s="277">
        <v>1</v>
      </c>
      <c r="O42" s="271">
        <f>N42/M42*100</f>
        <v>100</v>
      </c>
      <c r="P42" s="57"/>
      <c r="Q42" s="273"/>
      <c r="R42" s="379"/>
      <c r="S42" s="433"/>
    </row>
    <row r="43" spans="1:21" s="58" customFormat="1" ht="53.25" customHeight="1" x14ac:dyDescent="0.25">
      <c r="A43" s="443"/>
      <c r="B43" s="447"/>
      <c r="C43" s="405"/>
      <c r="D43" s="420"/>
      <c r="E43" s="416"/>
      <c r="F43" s="421"/>
      <c r="G43" s="421"/>
      <c r="H43" s="417"/>
      <c r="I43" s="409"/>
      <c r="J43" s="94" t="s">
        <v>30</v>
      </c>
      <c r="K43" s="276" t="s">
        <v>298</v>
      </c>
      <c r="L43" s="277" t="s">
        <v>38</v>
      </c>
      <c r="M43" s="277">
        <v>33</v>
      </c>
      <c r="N43" s="277">
        <v>33</v>
      </c>
      <c r="O43" s="271">
        <f>N43/M43*100</f>
        <v>100</v>
      </c>
      <c r="P43" s="57"/>
      <c r="Q43" s="273"/>
      <c r="R43" s="379"/>
      <c r="S43" s="433"/>
    </row>
    <row r="44" spans="1:21" ht="33" x14ac:dyDescent="0.25">
      <c r="A44" s="443"/>
      <c r="B44" s="447"/>
      <c r="C44" s="48"/>
      <c r="D44" s="31" t="s">
        <v>6</v>
      </c>
      <c r="E44" s="48"/>
      <c r="F44" s="151"/>
      <c r="G44" s="152"/>
      <c r="H44" s="9"/>
      <c r="I44" s="9">
        <f>H42</f>
        <v>100</v>
      </c>
      <c r="J44" s="282"/>
      <c r="K44" s="31" t="s">
        <v>6</v>
      </c>
      <c r="L44" s="282"/>
      <c r="M44" s="282"/>
      <c r="N44" s="282"/>
      <c r="O44" s="9"/>
      <c r="P44" s="9">
        <f>(O43+O42)/2</f>
        <v>100</v>
      </c>
      <c r="Q44" s="9">
        <f t="shared" ref="Q44" si="11">(I44+P44)/2</f>
        <v>100</v>
      </c>
      <c r="R44" s="380" t="s">
        <v>31</v>
      </c>
      <c r="S44" s="433"/>
      <c r="U44" s="75"/>
    </row>
    <row r="45" spans="1:21" s="58" customFormat="1" ht="53.25" customHeight="1" x14ac:dyDescent="0.25">
      <c r="A45" s="443"/>
      <c r="B45" s="447"/>
      <c r="C45" s="280" t="s">
        <v>42</v>
      </c>
      <c r="D45" s="35" t="s">
        <v>318</v>
      </c>
      <c r="E45" s="280"/>
      <c r="F45" s="61"/>
      <c r="G45" s="61"/>
      <c r="H45" s="273"/>
      <c r="I45" s="69"/>
      <c r="J45" s="280" t="str">
        <f>C45</f>
        <v>IV</v>
      </c>
      <c r="K45" s="35" t="str">
        <f>D45</f>
        <v>Работа по формированию и учету фондов фильмофонда</v>
      </c>
      <c r="L45" s="277"/>
      <c r="M45" s="277"/>
      <c r="N45" s="277"/>
      <c r="O45" s="273"/>
      <c r="P45" s="57"/>
      <c r="Q45" s="273"/>
      <c r="R45" s="81"/>
      <c r="S45" s="433"/>
    </row>
    <row r="46" spans="1:21" s="58" customFormat="1" ht="57.75" customHeight="1" x14ac:dyDescent="0.25">
      <c r="A46" s="443"/>
      <c r="B46" s="447"/>
      <c r="C46" s="277" t="s">
        <v>43</v>
      </c>
      <c r="D46" s="276" t="s">
        <v>578</v>
      </c>
      <c r="E46" s="277" t="s">
        <v>25</v>
      </c>
      <c r="F46" s="121">
        <v>1.1000000000000001</v>
      </c>
      <c r="G46" s="121">
        <v>1.2</v>
      </c>
      <c r="H46" s="271">
        <v>100</v>
      </c>
      <c r="I46" s="71"/>
      <c r="J46" s="277" t="str">
        <f>C46</f>
        <v>4.1.</v>
      </c>
      <c r="K46" s="276" t="s">
        <v>319</v>
      </c>
      <c r="L46" s="277" t="s">
        <v>41</v>
      </c>
      <c r="M46" s="277">
        <v>3407</v>
      </c>
      <c r="N46" s="277">
        <v>3407</v>
      </c>
      <c r="O46" s="271">
        <f>N46/M46*100</f>
        <v>100</v>
      </c>
      <c r="P46" s="57"/>
      <c r="Q46" s="273"/>
      <c r="R46" s="379"/>
      <c r="S46" s="433"/>
    </row>
    <row r="47" spans="1:21" ht="33" x14ac:dyDescent="0.25">
      <c r="A47" s="443"/>
      <c r="B47" s="447"/>
      <c r="C47" s="48"/>
      <c r="D47" s="31" t="s">
        <v>6</v>
      </c>
      <c r="E47" s="48"/>
      <c r="F47" s="151"/>
      <c r="G47" s="152"/>
      <c r="H47" s="9"/>
      <c r="I47" s="9">
        <f>H46</f>
        <v>100</v>
      </c>
      <c r="J47" s="282"/>
      <c r="K47" s="31" t="s">
        <v>6</v>
      </c>
      <c r="L47" s="282"/>
      <c r="M47" s="282"/>
      <c r="N47" s="282"/>
      <c r="O47" s="9"/>
      <c r="P47" s="9">
        <f>O46</f>
        <v>100</v>
      </c>
      <c r="Q47" s="9">
        <f t="shared" ref="Q47" si="12">(I47+P47)/2</f>
        <v>100</v>
      </c>
      <c r="R47" s="449" t="s">
        <v>31</v>
      </c>
      <c r="S47" s="433"/>
      <c r="U47" s="75"/>
    </row>
    <row r="48" spans="1:21" s="58" customFormat="1" ht="82.5" x14ac:dyDescent="0.25">
      <c r="A48" s="443"/>
      <c r="B48" s="447"/>
      <c r="C48" s="280" t="s">
        <v>172</v>
      </c>
      <c r="D48" s="35" t="s">
        <v>326</v>
      </c>
      <c r="E48" s="280"/>
      <c r="F48" s="61"/>
      <c r="G48" s="61"/>
      <c r="H48" s="273"/>
      <c r="I48" s="69"/>
      <c r="J48" s="280" t="str">
        <f>C48</f>
        <v>V</v>
      </c>
      <c r="K48" s="35" t="str">
        <f>D48</f>
        <v>Организация и проведение культурно-массовых мероприятий творческих (фестиваль, выставка, конкурс, смотр )</v>
      </c>
      <c r="L48" s="277"/>
      <c r="M48" s="56"/>
      <c r="N48" s="56"/>
      <c r="O48" s="273"/>
      <c r="P48" s="57"/>
      <c r="Q48" s="273"/>
      <c r="R48" s="81"/>
      <c r="S48" s="433"/>
    </row>
    <row r="49" spans="1:21" s="58" customFormat="1" ht="35.25" customHeight="1" x14ac:dyDescent="0.25">
      <c r="A49" s="443"/>
      <c r="B49" s="447"/>
      <c r="C49" s="404" t="s">
        <v>173</v>
      </c>
      <c r="D49" s="419" t="s">
        <v>299</v>
      </c>
      <c r="E49" s="416" t="s">
        <v>41</v>
      </c>
      <c r="F49" s="422">
        <v>2.7E-2</v>
      </c>
      <c r="G49" s="422">
        <v>2.1999999999999999E-2</v>
      </c>
      <c r="H49" s="417">
        <f>G49/F49*100</f>
        <v>81.481481481481481</v>
      </c>
      <c r="I49" s="409"/>
      <c r="J49" s="277" t="s">
        <v>173</v>
      </c>
      <c r="K49" s="276" t="s">
        <v>204</v>
      </c>
      <c r="L49" s="277" t="s">
        <v>41</v>
      </c>
      <c r="M49" s="277">
        <v>5</v>
      </c>
      <c r="N49" s="277">
        <v>4</v>
      </c>
      <c r="O49" s="271">
        <f>N49/M49*100</f>
        <v>80</v>
      </c>
      <c r="P49" s="57"/>
      <c r="Q49" s="273"/>
      <c r="R49" s="379"/>
      <c r="S49" s="433"/>
    </row>
    <row r="50" spans="1:21" s="58" customFormat="1" ht="46.5" customHeight="1" x14ac:dyDescent="0.25">
      <c r="A50" s="443"/>
      <c r="B50" s="447"/>
      <c r="C50" s="405"/>
      <c r="D50" s="420"/>
      <c r="E50" s="416"/>
      <c r="F50" s="422"/>
      <c r="G50" s="422"/>
      <c r="H50" s="417"/>
      <c r="I50" s="409"/>
      <c r="J50" s="277" t="s">
        <v>174</v>
      </c>
      <c r="K50" s="276" t="s">
        <v>320</v>
      </c>
      <c r="L50" s="277" t="s">
        <v>38</v>
      </c>
      <c r="M50" s="277">
        <v>1774</v>
      </c>
      <c r="N50" s="277">
        <v>1499</v>
      </c>
      <c r="O50" s="271">
        <f>N50/M50*100</f>
        <v>84.498308906426161</v>
      </c>
      <c r="P50" s="57"/>
      <c r="Q50" s="273"/>
      <c r="R50" s="379"/>
      <c r="S50" s="433"/>
    </row>
    <row r="51" spans="1:21" ht="33" x14ac:dyDescent="0.25">
      <c r="A51" s="443"/>
      <c r="B51" s="447"/>
      <c r="C51" s="48"/>
      <c r="D51" s="31" t="s">
        <v>6</v>
      </c>
      <c r="E51" s="48"/>
      <c r="F51" s="151"/>
      <c r="G51" s="152"/>
      <c r="H51" s="9"/>
      <c r="I51" s="9">
        <f>H49</f>
        <v>81.481481481481481</v>
      </c>
      <c r="J51" s="282"/>
      <c r="K51" s="31" t="s">
        <v>6</v>
      </c>
      <c r="L51" s="282"/>
      <c r="M51" s="282"/>
      <c r="N51" s="282"/>
      <c r="O51" s="9"/>
      <c r="P51" s="9">
        <f>(O50+O49)/2</f>
        <v>82.24915445321308</v>
      </c>
      <c r="Q51" s="9">
        <f t="shared" ref="Q51" si="13">(I51+P51)/2</f>
        <v>81.865317967347281</v>
      </c>
      <c r="R51" s="380" t="s">
        <v>544</v>
      </c>
      <c r="S51" s="433"/>
      <c r="U51" s="75"/>
    </row>
    <row r="52" spans="1:21" s="58" customFormat="1" ht="94.5" customHeight="1" x14ac:dyDescent="0.25">
      <c r="A52" s="443"/>
      <c r="B52" s="447"/>
      <c r="C52" s="280" t="s">
        <v>178</v>
      </c>
      <c r="D52" s="35" t="s">
        <v>331</v>
      </c>
      <c r="E52" s="280"/>
      <c r="F52" s="61"/>
      <c r="G52" s="61"/>
      <c r="H52" s="273"/>
      <c r="I52" s="69"/>
      <c r="J52" s="280" t="str">
        <f>C52</f>
        <v>VI</v>
      </c>
      <c r="K52" s="35" t="str">
        <f>D52</f>
        <v>организация и проведение культурно-массовых мероприятий (иные зрелищные мероприятия)</v>
      </c>
      <c r="L52" s="277"/>
      <c r="M52" s="56"/>
      <c r="N52" s="56"/>
      <c r="O52" s="273"/>
      <c r="P52" s="57"/>
      <c r="Q52" s="273"/>
      <c r="R52" s="379"/>
      <c r="S52" s="433"/>
    </row>
    <row r="53" spans="1:21" s="58" customFormat="1" ht="48" customHeight="1" x14ac:dyDescent="0.25">
      <c r="A53" s="443"/>
      <c r="B53" s="447"/>
      <c r="C53" s="404" t="s">
        <v>179</v>
      </c>
      <c r="D53" s="423" t="s">
        <v>300</v>
      </c>
      <c r="E53" s="416" t="s">
        <v>41</v>
      </c>
      <c r="F53" s="422">
        <v>1.6E-2</v>
      </c>
      <c r="G53" s="422">
        <v>1.0999999999999999E-2</v>
      </c>
      <c r="H53" s="417">
        <f>G53/F53*100</f>
        <v>68.75</v>
      </c>
      <c r="I53" s="409"/>
      <c r="J53" s="277" t="str">
        <f>C53</f>
        <v>6.1.</v>
      </c>
      <c r="K53" s="276" t="s">
        <v>204</v>
      </c>
      <c r="L53" s="277" t="s">
        <v>41</v>
      </c>
      <c r="M53" s="122">
        <v>3</v>
      </c>
      <c r="N53" s="122">
        <v>2</v>
      </c>
      <c r="O53" s="271">
        <f>N53/M53*100</f>
        <v>66.666666666666657</v>
      </c>
      <c r="P53" s="57"/>
      <c r="Q53" s="273"/>
      <c r="R53" s="379"/>
      <c r="S53" s="433"/>
    </row>
    <row r="54" spans="1:21" s="58" customFormat="1" ht="37.5" customHeight="1" x14ac:dyDescent="0.25">
      <c r="A54" s="443"/>
      <c r="B54" s="447"/>
      <c r="C54" s="405"/>
      <c r="D54" s="423"/>
      <c r="E54" s="416"/>
      <c r="F54" s="422"/>
      <c r="G54" s="422"/>
      <c r="H54" s="417"/>
      <c r="I54" s="409"/>
      <c r="J54" s="277" t="s">
        <v>180</v>
      </c>
      <c r="K54" s="276" t="s">
        <v>320</v>
      </c>
      <c r="L54" s="277" t="s">
        <v>38</v>
      </c>
      <c r="M54" s="122">
        <v>1450</v>
      </c>
      <c r="N54" s="122">
        <v>419</v>
      </c>
      <c r="O54" s="271">
        <f>N54/M54*100</f>
        <v>28.896551724137932</v>
      </c>
      <c r="P54" s="57"/>
      <c r="Q54" s="273"/>
      <c r="R54" s="379"/>
      <c r="S54" s="433"/>
    </row>
    <row r="55" spans="1:21" s="58" customFormat="1" ht="42" customHeight="1" x14ac:dyDescent="0.25">
      <c r="A55" s="444"/>
      <c r="B55" s="448"/>
      <c r="C55" s="48"/>
      <c r="D55" s="31" t="s">
        <v>6</v>
      </c>
      <c r="E55" s="48"/>
      <c r="F55" s="301"/>
      <c r="G55" s="301"/>
      <c r="H55" s="9"/>
      <c r="I55" s="9">
        <f>H53</f>
        <v>68.75</v>
      </c>
      <c r="J55" s="9"/>
      <c r="K55" s="31" t="s">
        <v>6</v>
      </c>
      <c r="L55" s="9"/>
      <c r="M55" s="9"/>
      <c r="N55" s="9"/>
      <c r="O55" s="9"/>
      <c r="P55" s="9">
        <f>(O54+O53)/2</f>
        <v>47.781609195402297</v>
      </c>
      <c r="Q55" s="9">
        <f>(I55+P55)/2</f>
        <v>58.265804597701148</v>
      </c>
      <c r="R55" s="380" t="s">
        <v>544</v>
      </c>
      <c r="S55" s="433"/>
    </row>
    <row r="56" spans="1:21" s="58" customFormat="1" ht="120.75" customHeight="1" x14ac:dyDescent="0.25">
      <c r="A56" s="442" t="s">
        <v>75</v>
      </c>
      <c r="B56" s="382" t="s">
        <v>321</v>
      </c>
      <c r="C56" s="280" t="s">
        <v>12</v>
      </c>
      <c r="D56" s="35" t="s">
        <v>328</v>
      </c>
      <c r="E56" s="277"/>
      <c r="F56" s="21"/>
      <c r="G56" s="21"/>
      <c r="H56" s="273"/>
      <c r="I56" s="69"/>
      <c r="J56" s="280" t="str">
        <f>C56</f>
        <v>I</v>
      </c>
      <c r="K56" s="35" t="str">
        <f>D56</f>
        <v>Организация и проведение мероприятий - Культурно-массовых (услуга платная)</v>
      </c>
      <c r="L56" s="277"/>
      <c r="M56" s="56"/>
      <c r="N56" s="56"/>
      <c r="O56" s="273"/>
      <c r="P56" s="69"/>
      <c r="Q56" s="273"/>
      <c r="R56" s="379"/>
      <c r="S56" s="433" t="s">
        <v>459</v>
      </c>
    </row>
    <row r="57" spans="1:21" ht="33" x14ac:dyDescent="0.25">
      <c r="A57" s="443"/>
      <c r="B57" s="383"/>
      <c r="C57" s="277" t="s">
        <v>7</v>
      </c>
      <c r="D57" s="276" t="s">
        <v>329</v>
      </c>
      <c r="E57" s="277" t="s">
        <v>25</v>
      </c>
      <c r="F57" s="278">
        <v>100</v>
      </c>
      <c r="G57" s="278">
        <v>106.3</v>
      </c>
      <c r="H57" s="271">
        <v>100</v>
      </c>
      <c r="I57" s="71"/>
      <c r="J57" s="277" t="s">
        <v>7</v>
      </c>
      <c r="K57" s="33" t="s">
        <v>324</v>
      </c>
      <c r="L57" s="277" t="s">
        <v>38</v>
      </c>
      <c r="M57" s="277">
        <v>5520</v>
      </c>
      <c r="N57" s="277">
        <v>5869</v>
      </c>
      <c r="O57" s="271">
        <f>N57/M57*100</f>
        <v>106.32246376811594</v>
      </c>
      <c r="P57" s="69"/>
      <c r="Q57" s="273"/>
      <c r="R57" s="379"/>
      <c r="S57" s="433"/>
    </row>
    <row r="58" spans="1:21" ht="33" x14ac:dyDescent="0.25">
      <c r="A58" s="443"/>
      <c r="B58" s="383"/>
      <c r="C58" s="277" t="s">
        <v>8</v>
      </c>
      <c r="D58" s="276" t="s">
        <v>322</v>
      </c>
      <c r="E58" s="277" t="s">
        <v>25</v>
      </c>
      <c r="F58" s="123">
        <v>100</v>
      </c>
      <c r="G58" s="278">
        <v>100</v>
      </c>
      <c r="H58" s="271">
        <v>100</v>
      </c>
      <c r="I58" s="71"/>
      <c r="J58" s="277" t="s">
        <v>8</v>
      </c>
      <c r="K58" s="33" t="s">
        <v>204</v>
      </c>
      <c r="L58" s="277" t="s">
        <v>41</v>
      </c>
      <c r="M58" s="277">
        <v>32</v>
      </c>
      <c r="N58" s="277">
        <v>32</v>
      </c>
      <c r="O58" s="271">
        <f>N58/M58*100</f>
        <v>100</v>
      </c>
      <c r="P58" s="69"/>
      <c r="Q58" s="273"/>
      <c r="R58" s="379"/>
      <c r="S58" s="433"/>
    </row>
    <row r="59" spans="1:21" ht="69" customHeight="1" x14ac:dyDescent="0.25">
      <c r="A59" s="443"/>
      <c r="B59" s="383"/>
      <c r="C59" s="277" t="s">
        <v>9</v>
      </c>
      <c r="D59" s="276" t="s">
        <v>34</v>
      </c>
      <c r="E59" s="277" t="s">
        <v>25</v>
      </c>
      <c r="F59" s="21" t="s">
        <v>451</v>
      </c>
      <c r="G59" s="321">
        <v>0</v>
      </c>
      <c r="H59" s="271">
        <v>100</v>
      </c>
      <c r="I59" s="71"/>
      <c r="J59" s="277"/>
      <c r="K59" s="276"/>
      <c r="L59" s="277"/>
      <c r="M59" s="277"/>
      <c r="N59" s="277"/>
      <c r="O59" s="271"/>
      <c r="P59" s="69"/>
      <c r="Q59" s="273"/>
      <c r="R59" s="379"/>
      <c r="S59" s="433"/>
    </row>
    <row r="60" spans="1:21" s="22" customFormat="1" ht="33" x14ac:dyDescent="0.25">
      <c r="A60" s="443"/>
      <c r="B60" s="383"/>
      <c r="C60" s="310"/>
      <c r="D60" s="31" t="s">
        <v>6</v>
      </c>
      <c r="E60" s="48"/>
      <c r="F60" s="144"/>
      <c r="G60" s="147"/>
      <c r="H60" s="9"/>
      <c r="I60" s="9">
        <f>(H57+H58+H59)/3</f>
        <v>100</v>
      </c>
      <c r="J60" s="48"/>
      <c r="K60" s="31" t="s">
        <v>6</v>
      </c>
      <c r="L60" s="48"/>
      <c r="M60" s="145"/>
      <c r="N60" s="145"/>
      <c r="O60" s="9"/>
      <c r="P60" s="9">
        <f>(O57+O58)/2</f>
        <v>103.16123188405797</v>
      </c>
      <c r="Q60" s="9">
        <f>(I60+P60)/2</f>
        <v>101.58061594202898</v>
      </c>
      <c r="R60" s="449" t="s">
        <v>31</v>
      </c>
      <c r="S60" s="433"/>
      <c r="T60" s="58"/>
      <c r="U60" s="313"/>
    </row>
    <row r="61" spans="1:21" ht="58.5" customHeight="1" x14ac:dyDescent="0.25">
      <c r="A61" s="443"/>
      <c r="B61" s="383"/>
      <c r="C61" s="280" t="s">
        <v>13</v>
      </c>
      <c r="D61" s="35" t="s">
        <v>65</v>
      </c>
      <c r="E61" s="277"/>
      <c r="F61" s="21"/>
      <c r="G61" s="21"/>
      <c r="H61" s="273"/>
      <c r="I61" s="69"/>
      <c r="J61" s="280" t="str">
        <f>C61</f>
        <v>II</v>
      </c>
      <c r="K61" s="35" t="str">
        <f>D61</f>
        <v>Организация деятельности клубных формирований</v>
      </c>
      <c r="L61" s="277"/>
      <c r="M61" s="277"/>
      <c r="N61" s="277"/>
      <c r="O61" s="69"/>
      <c r="P61" s="69"/>
      <c r="Q61" s="273"/>
      <c r="R61" s="379"/>
      <c r="S61" s="433"/>
    </row>
    <row r="62" spans="1:21" ht="49.5" customHeight="1" x14ac:dyDescent="0.25">
      <c r="A62" s="443"/>
      <c r="B62" s="383"/>
      <c r="C62" s="277" t="s">
        <v>14</v>
      </c>
      <c r="D62" s="276" t="s">
        <v>330</v>
      </c>
      <c r="E62" s="277" t="s">
        <v>25</v>
      </c>
      <c r="F62" s="278">
        <v>100</v>
      </c>
      <c r="G62" s="278">
        <v>98.5</v>
      </c>
      <c r="H62" s="271">
        <f>G62/F62*100</f>
        <v>98.5</v>
      </c>
      <c r="I62" s="69"/>
      <c r="J62" s="277" t="str">
        <f t="shared" ref="J62:J69" si="14">C62</f>
        <v>2.1.</v>
      </c>
      <c r="K62" s="276" t="s">
        <v>260</v>
      </c>
      <c r="L62" s="277" t="s">
        <v>41</v>
      </c>
      <c r="M62" s="277">
        <v>34</v>
      </c>
      <c r="N62" s="277">
        <v>34</v>
      </c>
      <c r="O62" s="271">
        <f>N62/M62*100</f>
        <v>100</v>
      </c>
      <c r="P62" s="69"/>
      <c r="Q62" s="273"/>
      <c r="R62" s="379"/>
      <c r="S62" s="433"/>
    </row>
    <row r="63" spans="1:21" ht="90.75" customHeight="1" x14ac:dyDescent="0.25">
      <c r="A63" s="443"/>
      <c r="B63" s="383"/>
      <c r="C63" s="277" t="s">
        <v>15</v>
      </c>
      <c r="D63" s="276" t="s">
        <v>323</v>
      </c>
      <c r="E63" s="277" t="s">
        <v>25</v>
      </c>
      <c r="F63" s="278">
        <v>23.5</v>
      </c>
      <c r="G63" s="278">
        <v>23.5</v>
      </c>
      <c r="H63" s="271">
        <f>G63/F63*100</f>
        <v>100</v>
      </c>
      <c r="I63" s="69"/>
      <c r="J63" s="277" t="s">
        <v>15</v>
      </c>
      <c r="K63" s="33" t="s">
        <v>325</v>
      </c>
      <c r="L63" s="277" t="s">
        <v>38</v>
      </c>
      <c r="M63" s="277">
        <v>1213</v>
      </c>
      <c r="N63" s="277">
        <v>1195</v>
      </c>
      <c r="O63" s="271">
        <f>N63/M63*100</f>
        <v>98.516075845012367</v>
      </c>
      <c r="P63" s="69"/>
      <c r="Q63" s="273"/>
      <c r="R63" s="379"/>
      <c r="S63" s="433"/>
    </row>
    <row r="64" spans="1:21" ht="33" x14ac:dyDescent="0.25">
      <c r="A64" s="443"/>
      <c r="B64" s="383"/>
      <c r="C64" s="48"/>
      <c r="D64" s="31" t="s">
        <v>6</v>
      </c>
      <c r="E64" s="48"/>
      <c r="F64" s="151"/>
      <c r="G64" s="152"/>
      <c r="H64" s="9"/>
      <c r="I64" s="9">
        <f>(H63+H62)/2</f>
        <v>99.25</v>
      </c>
      <c r="J64" s="282"/>
      <c r="K64" s="31" t="s">
        <v>6</v>
      </c>
      <c r="L64" s="282"/>
      <c r="M64" s="282"/>
      <c r="N64" s="282"/>
      <c r="O64" s="9"/>
      <c r="P64" s="9">
        <f>(O62+O63)/2</f>
        <v>99.25803792250619</v>
      </c>
      <c r="Q64" s="9">
        <f t="shared" ref="Q64" si="15">(I64+P64)/2</f>
        <v>99.254018961253095</v>
      </c>
      <c r="R64" s="449" t="s">
        <v>459</v>
      </c>
      <c r="S64" s="433"/>
      <c r="U64" s="75"/>
    </row>
    <row r="65" spans="1:21" ht="82.5" x14ac:dyDescent="0.25">
      <c r="A65" s="443"/>
      <c r="B65" s="383"/>
      <c r="C65" s="280" t="s">
        <v>28</v>
      </c>
      <c r="D65" s="35" t="s">
        <v>326</v>
      </c>
      <c r="E65" s="277"/>
      <c r="F65" s="277"/>
      <c r="G65" s="277"/>
      <c r="H65" s="273"/>
      <c r="I65" s="69"/>
      <c r="J65" s="280" t="str">
        <f t="shared" si="14"/>
        <v>III</v>
      </c>
      <c r="K65" s="37" t="s">
        <v>326</v>
      </c>
      <c r="L65" s="277"/>
      <c r="M65" s="56"/>
      <c r="N65" s="56"/>
      <c r="O65" s="273"/>
      <c r="P65" s="69"/>
      <c r="Q65" s="273"/>
      <c r="R65" s="379"/>
      <c r="S65" s="433"/>
    </row>
    <row r="66" spans="1:21" ht="42" customHeight="1" x14ac:dyDescent="0.25">
      <c r="A66" s="443"/>
      <c r="B66" s="383"/>
      <c r="C66" s="404" t="s">
        <v>29</v>
      </c>
      <c r="D66" s="419" t="s">
        <v>299</v>
      </c>
      <c r="E66" s="404" t="s">
        <v>38</v>
      </c>
      <c r="F66" s="428">
        <v>0.22</v>
      </c>
      <c r="G66" s="428">
        <v>0.24</v>
      </c>
      <c r="H66" s="424">
        <v>100</v>
      </c>
      <c r="I66" s="426"/>
      <c r="J66" s="27" t="s">
        <v>29</v>
      </c>
      <c r="K66" s="33" t="s">
        <v>204</v>
      </c>
      <c r="L66" s="277" t="s">
        <v>41</v>
      </c>
      <c r="M66" s="277">
        <v>40</v>
      </c>
      <c r="N66" s="277">
        <v>44</v>
      </c>
      <c r="O66" s="271">
        <f t="shared" ref="O66" si="16">N66/M66*100</f>
        <v>110.00000000000001</v>
      </c>
      <c r="P66" s="71"/>
      <c r="Q66" s="271"/>
      <c r="R66" s="379"/>
      <c r="S66" s="433"/>
    </row>
    <row r="67" spans="1:21" ht="35.25" customHeight="1" x14ac:dyDescent="0.25">
      <c r="A67" s="443"/>
      <c r="B67" s="383"/>
      <c r="C67" s="437"/>
      <c r="D67" s="420"/>
      <c r="E67" s="405"/>
      <c r="F67" s="429"/>
      <c r="G67" s="429"/>
      <c r="H67" s="425"/>
      <c r="I67" s="427"/>
      <c r="J67" s="27" t="s">
        <v>30</v>
      </c>
      <c r="K67" s="33" t="s">
        <v>327</v>
      </c>
      <c r="L67" s="277" t="s">
        <v>38</v>
      </c>
      <c r="M67" s="277">
        <v>17000</v>
      </c>
      <c r="N67" s="277">
        <v>19308</v>
      </c>
      <c r="O67" s="271">
        <v>110</v>
      </c>
      <c r="P67" s="69"/>
      <c r="Q67" s="273"/>
      <c r="R67" s="379"/>
      <c r="S67" s="433"/>
    </row>
    <row r="68" spans="1:21" ht="33" x14ac:dyDescent="0.25">
      <c r="A68" s="443"/>
      <c r="B68" s="383"/>
      <c r="C68" s="48"/>
      <c r="D68" s="31" t="s">
        <v>6</v>
      </c>
      <c r="E68" s="48"/>
      <c r="F68" s="151"/>
      <c r="G68" s="152"/>
      <c r="H68" s="9"/>
      <c r="I68" s="9">
        <f>H66</f>
        <v>100</v>
      </c>
      <c r="J68" s="282"/>
      <c r="K68" s="31" t="s">
        <v>6</v>
      </c>
      <c r="L68" s="282"/>
      <c r="M68" s="282"/>
      <c r="N68" s="282"/>
      <c r="O68" s="9"/>
      <c r="P68" s="9">
        <f>(O66+O67)/2</f>
        <v>110</v>
      </c>
      <c r="Q68" s="9">
        <f t="shared" ref="Q68" si="17">(I68+P68)/2</f>
        <v>105</v>
      </c>
      <c r="R68" s="449" t="s">
        <v>31</v>
      </c>
      <c r="S68" s="433"/>
      <c r="U68" s="75"/>
    </row>
    <row r="69" spans="1:21" ht="66" x14ac:dyDescent="0.25">
      <c r="A69" s="443"/>
      <c r="B69" s="383"/>
      <c r="C69" s="280" t="s">
        <v>42</v>
      </c>
      <c r="D69" s="35" t="s">
        <v>331</v>
      </c>
      <c r="E69" s="280"/>
      <c r="F69" s="277"/>
      <c r="G69" s="277"/>
      <c r="H69" s="273"/>
      <c r="I69" s="69"/>
      <c r="J69" s="280" t="str">
        <f t="shared" si="14"/>
        <v>IV</v>
      </c>
      <c r="K69" s="37" t="str">
        <f>D69</f>
        <v>организация и проведение культурно-массовых мероприятий (иные зрелищные мероприятия)</v>
      </c>
      <c r="L69" s="277"/>
      <c r="M69" s="277"/>
      <c r="N69" s="277"/>
      <c r="O69" s="273"/>
      <c r="P69" s="69"/>
      <c r="Q69" s="273"/>
      <c r="R69" s="379"/>
      <c r="S69" s="433"/>
    </row>
    <row r="70" spans="1:21" s="82" customFormat="1" ht="43.5" customHeight="1" x14ac:dyDescent="0.25">
      <c r="A70" s="443"/>
      <c r="B70" s="383"/>
      <c r="C70" s="404" t="s">
        <v>43</v>
      </c>
      <c r="D70" s="419" t="s">
        <v>300</v>
      </c>
      <c r="E70" s="404" t="s">
        <v>41</v>
      </c>
      <c r="F70" s="406">
        <v>0.8</v>
      </c>
      <c r="G70" s="406">
        <v>1</v>
      </c>
      <c r="H70" s="424">
        <v>100</v>
      </c>
      <c r="I70" s="426"/>
      <c r="J70" s="277" t="str">
        <f>C70</f>
        <v>4.1.</v>
      </c>
      <c r="K70" s="276" t="s">
        <v>204</v>
      </c>
      <c r="L70" s="277" t="s">
        <v>41</v>
      </c>
      <c r="M70" s="122">
        <v>151</v>
      </c>
      <c r="N70" s="122">
        <v>189</v>
      </c>
      <c r="O70" s="271">
        <v>110</v>
      </c>
      <c r="P70" s="71"/>
      <c r="Q70" s="271"/>
      <c r="R70" s="379"/>
      <c r="S70" s="433"/>
      <c r="T70" s="58"/>
    </row>
    <row r="71" spans="1:21" s="82" customFormat="1" ht="38.25" customHeight="1" x14ac:dyDescent="0.25">
      <c r="A71" s="443"/>
      <c r="B71" s="383"/>
      <c r="C71" s="405"/>
      <c r="D71" s="420"/>
      <c r="E71" s="405"/>
      <c r="F71" s="407"/>
      <c r="G71" s="407"/>
      <c r="H71" s="425"/>
      <c r="I71" s="427"/>
      <c r="J71" s="277" t="s">
        <v>145</v>
      </c>
      <c r="K71" s="277" t="s">
        <v>327</v>
      </c>
      <c r="L71" s="277" t="s">
        <v>38</v>
      </c>
      <c r="M71" s="122">
        <v>20000</v>
      </c>
      <c r="N71" s="122">
        <v>20962</v>
      </c>
      <c r="O71" s="271">
        <f>N71/M71*100</f>
        <v>104.81</v>
      </c>
      <c r="P71" s="69"/>
      <c r="Q71" s="273"/>
      <c r="R71" s="379"/>
      <c r="S71" s="433"/>
      <c r="T71" s="58"/>
    </row>
    <row r="72" spans="1:21" ht="45.75" customHeight="1" x14ac:dyDescent="0.25">
      <c r="A72" s="444"/>
      <c r="B72" s="445"/>
      <c r="C72" s="307"/>
      <c r="D72" s="31" t="s">
        <v>6</v>
      </c>
      <c r="E72" s="307"/>
      <c r="F72" s="307"/>
      <c r="G72" s="307"/>
      <c r="H72" s="322"/>
      <c r="I72" s="322">
        <f>H70</f>
        <v>100</v>
      </c>
      <c r="J72" s="9"/>
      <c r="K72" s="31" t="s">
        <v>6</v>
      </c>
      <c r="L72" s="9"/>
      <c r="M72" s="9"/>
      <c r="N72" s="9"/>
      <c r="O72" s="9"/>
      <c r="P72" s="9">
        <f>(O70+O71)/2</f>
        <v>107.405</v>
      </c>
      <c r="Q72" s="9">
        <f>(I72+P72)/2</f>
        <v>103.7025</v>
      </c>
      <c r="R72" s="380" t="s">
        <v>31</v>
      </c>
      <c r="S72" s="433"/>
    </row>
    <row r="73" spans="1:21" ht="40.5" customHeight="1" x14ac:dyDescent="0.25">
      <c r="A73" s="442" t="s">
        <v>76</v>
      </c>
      <c r="B73" s="382" t="s">
        <v>261</v>
      </c>
      <c r="C73" s="100" t="s">
        <v>12</v>
      </c>
      <c r="D73" s="35" t="s">
        <v>539</v>
      </c>
      <c r="E73" s="280"/>
      <c r="F73" s="61"/>
      <c r="G73" s="61"/>
      <c r="H73" s="273"/>
      <c r="I73" s="69"/>
      <c r="J73" s="270" t="str">
        <f>C73</f>
        <v>I</v>
      </c>
      <c r="K73" s="37" t="str">
        <f>D73</f>
        <v>Показ кинофильмов (услуга платная)</v>
      </c>
      <c r="L73" s="277"/>
      <c r="M73" s="56"/>
      <c r="N73" s="56"/>
      <c r="O73" s="273"/>
      <c r="P73" s="57"/>
      <c r="Q73" s="69"/>
      <c r="R73" s="379"/>
      <c r="S73" s="433" t="s">
        <v>459</v>
      </c>
    </row>
    <row r="74" spans="1:21" ht="40.5" customHeight="1" x14ac:dyDescent="0.25">
      <c r="A74" s="443"/>
      <c r="B74" s="383"/>
      <c r="C74" s="27" t="s">
        <v>7</v>
      </c>
      <c r="D74" s="276" t="s">
        <v>317</v>
      </c>
      <c r="E74" s="277" t="s">
        <v>25</v>
      </c>
      <c r="F74" s="278">
        <v>10.5</v>
      </c>
      <c r="G74" s="278">
        <v>9.1</v>
      </c>
      <c r="H74" s="271">
        <f>G74/F74*100</f>
        <v>86.666666666666657</v>
      </c>
      <c r="I74" s="69"/>
      <c r="J74" s="430" t="s">
        <v>7</v>
      </c>
      <c r="K74" s="430" t="s">
        <v>259</v>
      </c>
      <c r="L74" s="404" t="s">
        <v>38</v>
      </c>
      <c r="M74" s="416">
        <v>48600</v>
      </c>
      <c r="N74" s="416">
        <v>55324</v>
      </c>
      <c r="O74" s="424">
        <v>110</v>
      </c>
      <c r="P74" s="408"/>
      <c r="Q74" s="426"/>
      <c r="R74" s="92"/>
      <c r="S74" s="433"/>
    </row>
    <row r="75" spans="1:21" ht="70.5" customHeight="1" x14ac:dyDescent="0.25">
      <c r="A75" s="443"/>
      <c r="B75" s="383"/>
      <c r="C75" s="27" t="s">
        <v>8</v>
      </c>
      <c r="D75" s="276" t="s">
        <v>34</v>
      </c>
      <c r="E75" s="277" t="s">
        <v>25</v>
      </c>
      <c r="F75" s="21" t="s">
        <v>446</v>
      </c>
      <c r="G75" s="317">
        <v>0</v>
      </c>
      <c r="H75" s="271">
        <v>100</v>
      </c>
      <c r="I75" s="71"/>
      <c r="J75" s="431"/>
      <c r="K75" s="431"/>
      <c r="L75" s="405"/>
      <c r="M75" s="416"/>
      <c r="N75" s="416"/>
      <c r="O75" s="425"/>
      <c r="P75" s="408"/>
      <c r="Q75" s="427"/>
      <c r="R75" s="92"/>
      <c r="S75" s="433"/>
    </row>
    <row r="76" spans="1:21" ht="33" x14ac:dyDescent="0.25">
      <c r="A76" s="443"/>
      <c r="B76" s="383"/>
      <c r="C76" s="48"/>
      <c r="D76" s="31" t="s">
        <v>6</v>
      </c>
      <c r="E76" s="48"/>
      <c r="F76" s="151"/>
      <c r="G76" s="152"/>
      <c r="H76" s="9"/>
      <c r="I76" s="9">
        <f>(H75+H74)/2</f>
        <v>93.333333333333329</v>
      </c>
      <c r="J76" s="282"/>
      <c r="K76" s="31" t="s">
        <v>6</v>
      </c>
      <c r="L76" s="282"/>
      <c r="M76" s="282"/>
      <c r="N76" s="282"/>
      <c r="O76" s="9"/>
      <c r="P76" s="9">
        <f>O74</f>
        <v>110</v>
      </c>
      <c r="Q76" s="9">
        <f t="shared" ref="Q76" si="18">(I76+P76)/2</f>
        <v>101.66666666666666</v>
      </c>
      <c r="R76" s="449" t="s">
        <v>31</v>
      </c>
      <c r="S76" s="433"/>
      <c r="U76" s="75"/>
    </row>
    <row r="77" spans="1:21" s="58" customFormat="1" ht="40.5" customHeight="1" x14ac:dyDescent="0.25">
      <c r="A77" s="443"/>
      <c r="B77" s="383"/>
      <c r="C77" s="100" t="s">
        <v>13</v>
      </c>
      <c r="D77" s="35" t="s">
        <v>540</v>
      </c>
      <c r="E77" s="280"/>
      <c r="F77" s="61"/>
      <c r="G77" s="61"/>
      <c r="H77" s="273"/>
      <c r="I77" s="69"/>
      <c r="J77" s="270" t="str">
        <f>C77</f>
        <v>II</v>
      </c>
      <c r="K77" s="37" t="str">
        <f>D77</f>
        <v>Показ кинофильмов (услуга бесплатная)</v>
      </c>
      <c r="L77" s="277"/>
      <c r="M77" s="56"/>
      <c r="N77" s="56"/>
      <c r="O77" s="273"/>
      <c r="P77" s="57"/>
      <c r="Q77" s="69"/>
      <c r="R77" s="379"/>
      <c r="S77" s="433"/>
    </row>
    <row r="78" spans="1:21" s="58" customFormat="1" ht="40.5" customHeight="1" x14ac:dyDescent="0.25">
      <c r="A78" s="443"/>
      <c r="B78" s="383"/>
      <c r="C78" s="27" t="s">
        <v>14</v>
      </c>
      <c r="D78" s="276" t="s">
        <v>317</v>
      </c>
      <c r="E78" s="277" t="s">
        <v>25</v>
      </c>
      <c r="F78" s="278">
        <v>39.1</v>
      </c>
      <c r="G78" s="278">
        <v>38.5</v>
      </c>
      <c r="H78" s="271">
        <f>G78/F78*100</f>
        <v>98.465473145780052</v>
      </c>
      <c r="I78" s="69"/>
      <c r="J78" s="27" t="str">
        <f>C78</f>
        <v>2.1.</v>
      </c>
      <c r="K78" s="33" t="s">
        <v>259</v>
      </c>
      <c r="L78" s="277" t="s">
        <v>38</v>
      </c>
      <c r="M78" s="277">
        <v>2250</v>
      </c>
      <c r="N78" s="277">
        <v>1830</v>
      </c>
      <c r="O78" s="271">
        <f>N78/M78*100</f>
        <v>81.333333333333329</v>
      </c>
      <c r="P78" s="272"/>
      <c r="Q78" s="234"/>
      <c r="R78" s="379"/>
      <c r="S78" s="433"/>
    </row>
    <row r="79" spans="1:21" ht="45.75" customHeight="1" x14ac:dyDescent="0.25">
      <c r="A79" s="443"/>
      <c r="B79" s="383"/>
      <c r="C79" s="307"/>
      <c r="D79" s="31" t="s">
        <v>6</v>
      </c>
      <c r="E79" s="307"/>
      <c r="F79" s="307"/>
      <c r="G79" s="307"/>
      <c r="H79" s="322"/>
      <c r="I79" s="322">
        <f>H78</f>
        <v>98.465473145780052</v>
      </c>
      <c r="J79" s="9"/>
      <c r="K79" s="31" t="s">
        <v>6</v>
      </c>
      <c r="L79" s="9"/>
      <c r="M79" s="9"/>
      <c r="N79" s="9"/>
      <c r="O79" s="9"/>
      <c r="P79" s="9">
        <f>O78</f>
        <v>81.333333333333329</v>
      </c>
      <c r="Q79" s="9">
        <f>(I79+P79)/2</f>
        <v>89.89940323955669</v>
      </c>
      <c r="R79" s="380" t="s">
        <v>544</v>
      </c>
      <c r="S79" s="433"/>
    </row>
    <row r="80" spans="1:21" s="58" customFormat="1" ht="81" customHeight="1" x14ac:dyDescent="0.25">
      <c r="A80" s="443"/>
      <c r="B80" s="383"/>
      <c r="C80" s="270" t="s">
        <v>28</v>
      </c>
      <c r="D80" s="35" t="s">
        <v>328</v>
      </c>
      <c r="E80" s="277"/>
      <c r="F80" s="21"/>
      <c r="G80" s="21"/>
      <c r="H80" s="273"/>
      <c r="I80" s="69"/>
      <c r="J80" s="270" t="str">
        <f>C80</f>
        <v>III</v>
      </c>
      <c r="K80" s="37" t="str">
        <f>D80</f>
        <v>Организация и проведение мероприятий - Культурно-массовых (услуга платная)</v>
      </c>
      <c r="L80" s="277"/>
      <c r="M80" s="56"/>
      <c r="N80" s="56"/>
      <c r="O80" s="273"/>
      <c r="P80" s="69"/>
      <c r="Q80" s="148"/>
      <c r="R80" s="379"/>
      <c r="S80" s="433"/>
    </row>
    <row r="81" spans="1:21" s="58" customFormat="1" ht="33" x14ac:dyDescent="0.25">
      <c r="A81" s="443"/>
      <c r="B81" s="383"/>
      <c r="C81" s="27" t="s">
        <v>29</v>
      </c>
      <c r="D81" s="276" t="s">
        <v>329</v>
      </c>
      <c r="E81" s="277" t="s">
        <v>25</v>
      </c>
      <c r="F81" s="278">
        <v>100</v>
      </c>
      <c r="G81" s="278">
        <v>113.3</v>
      </c>
      <c r="H81" s="271">
        <v>100</v>
      </c>
      <c r="I81" s="71"/>
      <c r="J81" s="27" t="str">
        <f>C81</f>
        <v>3.1.</v>
      </c>
      <c r="K81" s="33" t="s">
        <v>324</v>
      </c>
      <c r="L81" s="277" t="s">
        <v>38</v>
      </c>
      <c r="M81" s="277">
        <v>700</v>
      </c>
      <c r="N81" s="277">
        <v>793</v>
      </c>
      <c r="O81" s="271">
        <v>110</v>
      </c>
      <c r="P81" s="69"/>
      <c r="Q81" s="69"/>
      <c r="R81" s="379"/>
      <c r="S81" s="433"/>
    </row>
    <row r="82" spans="1:21" s="58" customFormat="1" ht="70.5" customHeight="1" x14ac:dyDescent="0.25">
      <c r="A82" s="443"/>
      <c r="B82" s="383"/>
      <c r="C82" s="27" t="s">
        <v>30</v>
      </c>
      <c r="D82" s="276" t="s">
        <v>322</v>
      </c>
      <c r="E82" s="277" t="s">
        <v>25</v>
      </c>
      <c r="F82" s="123">
        <v>100</v>
      </c>
      <c r="G82" s="123">
        <v>100</v>
      </c>
      <c r="H82" s="271">
        <v>100</v>
      </c>
      <c r="I82" s="71"/>
      <c r="J82" s="27" t="str">
        <f>C82</f>
        <v>3.2.</v>
      </c>
      <c r="K82" s="33" t="s">
        <v>204</v>
      </c>
      <c r="L82" s="277" t="s">
        <v>41</v>
      </c>
      <c r="M82" s="277">
        <v>12</v>
      </c>
      <c r="N82" s="277">
        <v>12</v>
      </c>
      <c r="O82" s="271">
        <f t="shared" ref="O82" si="19">N82/M82*100</f>
        <v>100</v>
      </c>
      <c r="P82" s="69"/>
      <c r="Q82" s="69"/>
      <c r="R82" s="379"/>
      <c r="S82" s="433"/>
    </row>
    <row r="83" spans="1:21" s="58" customFormat="1" ht="60.75" customHeight="1" x14ac:dyDescent="0.25">
      <c r="A83" s="443"/>
      <c r="B83" s="383"/>
      <c r="C83" s="27" t="s">
        <v>52</v>
      </c>
      <c r="D83" s="276" t="s">
        <v>34</v>
      </c>
      <c r="E83" s="277" t="s">
        <v>25</v>
      </c>
      <c r="F83" s="21" t="s">
        <v>451</v>
      </c>
      <c r="G83" s="317">
        <v>0</v>
      </c>
      <c r="H83" s="271">
        <v>100</v>
      </c>
      <c r="I83" s="71"/>
      <c r="J83" s="280"/>
      <c r="K83" s="35"/>
      <c r="L83" s="277"/>
      <c r="M83" s="277"/>
      <c r="N83" s="277"/>
      <c r="O83" s="271"/>
      <c r="P83" s="69"/>
      <c r="Q83" s="69"/>
      <c r="R83" s="379"/>
      <c r="S83" s="433"/>
    </row>
    <row r="84" spans="1:21" s="22" customFormat="1" ht="33" x14ac:dyDescent="0.25">
      <c r="A84" s="443"/>
      <c r="B84" s="383"/>
      <c r="C84" s="310"/>
      <c r="D84" s="31" t="s">
        <v>6</v>
      </c>
      <c r="E84" s="48"/>
      <c r="F84" s="144"/>
      <c r="G84" s="147"/>
      <c r="H84" s="9"/>
      <c r="I84" s="9">
        <f>(H81+H82+H83)/3</f>
        <v>100</v>
      </c>
      <c r="J84" s="48"/>
      <c r="K84" s="31" t="s">
        <v>6</v>
      </c>
      <c r="L84" s="48"/>
      <c r="M84" s="145"/>
      <c r="N84" s="145"/>
      <c r="O84" s="9"/>
      <c r="P84" s="9">
        <f>(O81+O82)/2</f>
        <v>105</v>
      </c>
      <c r="Q84" s="9">
        <f>(I84+P84)/2</f>
        <v>102.5</v>
      </c>
      <c r="R84" s="449" t="s">
        <v>31</v>
      </c>
      <c r="S84" s="433"/>
      <c r="T84" s="58"/>
      <c r="U84" s="313"/>
    </row>
    <row r="85" spans="1:21" s="58" customFormat="1" ht="59.25" customHeight="1" x14ac:dyDescent="0.25">
      <c r="A85" s="443"/>
      <c r="B85" s="383"/>
      <c r="C85" s="270" t="s">
        <v>42</v>
      </c>
      <c r="D85" s="35" t="s">
        <v>65</v>
      </c>
      <c r="E85" s="277"/>
      <c r="F85" s="21"/>
      <c r="G85" s="21"/>
      <c r="H85" s="273"/>
      <c r="I85" s="69"/>
      <c r="J85" s="270" t="str">
        <f>C85</f>
        <v>IV</v>
      </c>
      <c r="K85" s="37" t="str">
        <f>D85</f>
        <v>Организация деятельности клубных формирований</v>
      </c>
      <c r="L85" s="277"/>
      <c r="M85" s="277"/>
      <c r="N85" s="277"/>
      <c r="O85" s="69"/>
      <c r="P85" s="69"/>
      <c r="Q85" s="69"/>
      <c r="R85" s="379"/>
      <c r="S85" s="433"/>
    </row>
    <row r="86" spans="1:21" s="58" customFormat="1" ht="59.25" customHeight="1" x14ac:dyDescent="0.25">
      <c r="A86" s="443"/>
      <c r="B86" s="383"/>
      <c r="C86" s="27" t="s">
        <v>43</v>
      </c>
      <c r="D86" s="276" t="s">
        <v>330</v>
      </c>
      <c r="E86" s="277" t="s">
        <v>25</v>
      </c>
      <c r="F86" s="278">
        <f>210/210*100</f>
        <v>100</v>
      </c>
      <c r="G86" s="278">
        <f>210/210*100</f>
        <v>100</v>
      </c>
      <c r="H86" s="271">
        <f>G86/F86*100</f>
        <v>100</v>
      </c>
      <c r="I86" s="69"/>
      <c r="J86" s="27" t="str">
        <f t="shared" ref="J86" si="20">C86</f>
        <v>4.1.</v>
      </c>
      <c r="K86" s="33" t="s">
        <v>260</v>
      </c>
      <c r="L86" s="277" t="s">
        <v>41</v>
      </c>
      <c r="M86" s="277">
        <v>7</v>
      </c>
      <c r="N86" s="277">
        <v>7</v>
      </c>
      <c r="O86" s="271">
        <f>N86/M86*100</f>
        <v>100</v>
      </c>
      <c r="P86" s="69"/>
      <c r="Q86" s="69"/>
      <c r="R86" s="379"/>
      <c r="S86" s="433"/>
    </row>
    <row r="87" spans="1:21" s="58" customFormat="1" ht="82.5" x14ac:dyDescent="0.25">
      <c r="A87" s="443"/>
      <c r="B87" s="383"/>
      <c r="C87" s="27" t="s">
        <v>145</v>
      </c>
      <c r="D87" s="276" t="s">
        <v>323</v>
      </c>
      <c r="E87" s="277" t="s">
        <v>25</v>
      </c>
      <c r="F87" s="278">
        <f>2/7*100</f>
        <v>28.571428571428569</v>
      </c>
      <c r="G87" s="278">
        <f>2/7*100</f>
        <v>28.571428571428569</v>
      </c>
      <c r="H87" s="271">
        <f>G87/F87*100</f>
        <v>100</v>
      </c>
      <c r="I87" s="69"/>
      <c r="J87" s="27" t="str">
        <f>C87</f>
        <v>4.2.</v>
      </c>
      <c r="K87" s="33" t="s">
        <v>325</v>
      </c>
      <c r="L87" s="277" t="s">
        <v>38</v>
      </c>
      <c r="M87" s="277">
        <v>210</v>
      </c>
      <c r="N87" s="277">
        <v>210</v>
      </c>
      <c r="O87" s="271">
        <f>N87/M87*100</f>
        <v>100</v>
      </c>
      <c r="P87" s="69"/>
      <c r="Q87" s="69"/>
      <c r="R87" s="379"/>
      <c r="S87" s="433"/>
    </row>
    <row r="88" spans="1:21" s="22" customFormat="1" ht="33" x14ac:dyDescent="0.25">
      <c r="A88" s="443"/>
      <c r="B88" s="383"/>
      <c r="C88" s="310"/>
      <c r="D88" s="31" t="s">
        <v>6</v>
      </c>
      <c r="E88" s="48"/>
      <c r="F88" s="144"/>
      <c r="G88" s="147"/>
      <c r="H88" s="9"/>
      <c r="I88" s="9">
        <f>(H86+H87)/2</f>
        <v>100</v>
      </c>
      <c r="J88" s="48"/>
      <c r="K88" s="31" t="s">
        <v>6</v>
      </c>
      <c r="L88" s="48"/>
      <c r="M88" s="145"/>
      <c r="N88" s="145"/>
      <c r="O88" s="9"/>
      <c r="P88" s="9">
        <f>(O87+O86)/2</f>
        <v>100</v>
      </c>
      <c r="Q88" s="9">
        <f>(I88+P88)/2</f>
        <v>100</v>
      </c>
      <c r="R88" s="449" t="s">
        <v>31</v>
      </c>
      <c r="S88" s="433"/>
      <c r="T88" s="58"/>
      <c r="U88" s="313"/>
    </row>
    <row r="89" spans="1:21" s="58" customFormat="1" ht="82.5" x14ac:dyDescent="0.25">
      <c r="A89" s="443"/>
      <c r="B89" s="383"/>
      <c r="C89" s="270" t="s">
        <v>172</v>
      </c>
      <c r="D89" s="35" t="s">
        <v>326</v>
      </c>
      <c r="E89" s="277"/>
      <c r="F89" s="277"/>
      <c r="G89" s="277"/>
      <c r="H89" s="273"/>
      <c r="I89" s="69"/>
      <c r="J89" s="270" t="str">
        <f>C89</f>
        <v>V</v>
      </c>
      <c r="K89" s="37" t="s">
        <v>326</v>
      </c>
      <c r="L89" s="277"/>
      <c r="M89" s="56"/>
      <c r="N89" s="56"/>
      <c r="O89" s="273"/>
      <c r="P89" s="69"/>
      <c r="Q89" s="69"/>
      <c r="R89" s="379"/>
      <c r="S89" s="433"/>
    </row>
    <row r="90" spans="1:21" s="58" customFormat="1" ht="98.25" customHeight="1" x14ac:dyDescent="0.25">
      <c r="A90" s="443"/>
      <c r="B90" s="383"/>
      <c r="C90" s="430" t="s">
        <v>173</v>
      </c>
      <c r="D90" s="419" t="s">
        <v>299</v>
      </c>
      <c r="E90" s="416" t="s">
        <v>38</v>
      </c>
      <c r="F90" s="432">
        <v>0.25</v>
      </c>
      <c r="G90" s="432">
        <v>0.25</v>
      </c>
      <c r="H90" s="417">
        <v>100</v>
      </c>
      <c r="I90" s="409"/>
      <c r="J90" s="27" t="str">
        <f t="shared" ref="J90" si="21">C90</f>
        <v>5.1.</v>
      </c>
      <c r="K90" s="33" t="s">
        <v>204</v>
      </c>
      <c r="L90" s="277" t="s">
        <v>41</v>
      </c>
      <c r="M90" s="277">
        <v>45</v>
      </c>
      <c r="N90" s="277">
        <v>46</v>
      </c>
      <c r="O90" s="271">
        <f>N90/M90*100</f>
        <v>102.22222222222221</v>
      </c>
      <c r="P90" s="71"/>
      <c r="Q90" s="69"/>
      <c r="R90" s="379"/>
      <c r="S90" s="433"/>
    </row>
    <row r="91" spans="1:21" s="58" customFormat="1" ht="31.5" customHeight="1" x14ac:dyDescent="0.25">
      <c r="A91" s="443"/>
      <c r="B91" s="383"/>
      <c r="C91" s="431"/>
      <c r="D91" s="420"/>
      <c r="E91" s="416"/>
      <c r="F91" s="432"/>
      <c r="G91" s="432"/>
      <c r="H91" s="417"/>
      <c r="I91" s="409"/>
      <c r="J91" s="27" t="s">
        <v>174</v>
      </c>
      <c r="K91" s="33" t="s">
        <v>320</v>
      </c>
      <c r="L91" s="277" t="s">
        <v>38</v>
      </c>
      <c r="M91" s="277">
        <v>38900</v>
      </c>
      <c r="N91" s="277">
        <v>38106</v>
      </c>
      <c r="O91" s="271">
        <f>N91/M91*100</f>
        <v>97.958868894601551</v>
      </c>
      <c r="P91" s="69"/>
      <c r="Q91" s="149"/>
      <c r="R91" s="379"/>
      <c r="S91" s="433"/>
    </row>
    <row r="92" spans="1:21" ht="45.75" customHeight="1" x14ac:dyDescent="0.25">
      <c r="A92" s="443"/>
      <c r="B92" s="383"/>
      <c r="C92" s="307"/>
      <c r="D92" s="31" t="s">
        <v>6</v>
      </c>
      <c r="E92" s="307"/>
      <c r="F92" s="307"/>
      <c r="G92" s="307"/>
      <c r="H92" s="322"/>
      <c r="I92" s="322">
        <f>H90</f>
        <v>100</v>
      </c>
      <c r="J92" s="9"/>
      <c r="K92" s="31" t="s">
        <v>6</v>
      </c>
      <c r="L92" s="9"/>
      <c r="M92" s="9"/>
      <c r="N92" s="9"/>
      <c r="O92" s="9"/>
      <c r="P92" s="9">
        <f>(O90+O91)/2</f>
        <v>100.09054555841189</v>
      </c>
      <c r="Q92" s="9">
        <f>(I92+P92)/2</f>
        <v>100.04527277920594</v>
      </c>
      <c r="R92" s="380" t="s">
        <v>31</v>
      </c>
      <c r="S92" s="433"/>
    </row>
    <row r="93" spans="1:21" s="58" customFormat="1" ht="83.25" customHeight="1" x14ac:dyDescent="0.25">
      <c r="A93" s="443"/>
      <c r="B93" s="383"/>
      <c r="C93" s="270" t="s">
        <v>178</v>
      </c>
      <c r="D93" s="35" t="s">
        <v>579</v>
      </c>
      <c r="E93" s="280"/>
      <c r="F93" s="277"/>
      <c r="G93" s="277"/>
      <c r="H93" s="273"/>
      <c r="I93" s="69"/>
      <c r="J93" s="270" t="str">
        <f t="shared" ref="J93:J94" si="22">C93</f>
        <v>VI</v>
      </c>
      <c r="K93" s="37" t="str">
        <f>D93</f>
        <v>Организация и проведение культурно-массовых мероприятий (иные зрелищные мероприятия)</v>
      </c>
      <c r="L93" s="277"/>
      <c r="M93" s="277"/>
      <c r="N93" s="277"/>
      <c r="O93" s="273"/>
      <c r="P93" s="69"/>
      <c r="Q93" s="69"/>
      <c r="R93" s="379"/>
      <c r="S93" s="433"/>
    </row>
    <row r="94" spans="1:21" s="58" customFormat="1" ht="61.5" customHeight="1" x14ac:dyDescent="0.25">
      <c r="A94" s="443"/>
      <c r="B94" s="383"/>
      <c r="C94" s="430" t="s">
        <v>179</v>
      </c>
      <c r="D94" s="423" t="s">
        <v>300</v>
      </c>
      <c r="E94" s="416" t="s">
        <v>41</v>
      </c>
      <c r="F94" s="432">
        <v>0.7</v>
      </c>
      <c r="G94" s="432">
        <v>0.7</v>
      </c>
      <c r="H94" s="417">
        <v>100</v>
      </c>
      <c r="I94" s="409"/>
      <c r="J94" s="27" t="str">
        <f t="shared" si="22"/>
        <v>6.1.</v>
      </c>
      <c r="K94" s="33" t="s">
        <v>204</v>
      </c>
      <c r="L94" s="277" t="s">
        <v>41</v>
      </c>
      <c r="M94" s="122">
        <v>125</v>
      </c>
      <c r="N94" s="122">
        <v>126</v>
      </c>
      <c r="O94" s="271">
        <f>N94/M94*100</f>
        <v>100.8</v>
      </c>
      <c r="P94" s="71"/>
      <c r="Q94" s="69"/>
      <c r="R94" s="379"/>
      <c r="S94" s="433"/>
    </row>
    <row r="95" spans="1:21" s="58" customFormat="1" ht="53.25" customHeight="1" x14ac:dyDescent="0.25">
      <c r="A95" s="443"/>
      <c r="B95" s="383"/>
      <c r="C95" s="431"/>
      <c r="D95" s="423"/>
      <c r="E95" s="416"/>
      <c r="F95" s="432"/>
      <c r="G95" s="432"/>
      <c r="H95" s="417"/>
      <c r="I95" s="409"/>
      <c r="J95" s="27" t="s">
        <v>180</v>
      </c>
      <c r="K95" s="33" t="s">
        <v>327</v>
      </c>
      <c r="L95" s="277" t="s">
        <v>38</v>
      </c>
      <c r="M95" s="122">
        <v>15000</v>
      </c>
      <c r="N95" s="122">
        <v>16216</v>
      </c>
      <c r="O95" s="271">
        <f>N95/M95*100</f>
        <v>108.10666666666665</v>
      </c>
      <c r="P95" s="69"/>
      <c r="Q95" s="69"/>
      <c r="R95" s="379"/>
      <c r="S95" s="433"/>
    </row>
    <row r="96" spans="1:21" ht="45.75" customHeight="1" x14ac:dyDescent="0.25">
      <c r="A96" s="444"/>
      <c r="B96" s="445"/>
      <c r="C96" s="307"/>
      <c r="D96" s="31" t="s">
        <v>6</v>
      </c>
      <c r="E96" s="307"/>
      <c r="F96" s="307"/>
      <c r="G96" s="307"/>
      <c r="H96" s="322"/>
      <c r="I96" s="322">
        <f>H94</f>
        <v>100</v>
      </c>
      <c r="J96" s="9"/>
      <c r="K96" s="31" t="s">
        <v>6</v>
      </c>
      <c r="L96" s="9"/>
      <c r="M96" s="9"/>
      <c r="N96" s="9"/>
      <c r="O96" s="9"/>
      <c r="P96" s="9">
        <f>(O94+O95)/2</f>
        <v>104.45333333333332</v>
      </c>
      <c r="Q96" s="9">
        <f>(I96+P96)/2</f>
        <v>102.22666666666666</v>
      </c>
      <c r="R96" s="380" t="s">
        <v>31</v>
      </c>
      <c r="S96" s="433"/>
    </row>
    <row r="97" spans="1:21" s="18" customFormat="1" ht="74.25" customHeight="1" x14ac:dyDescent="0.25">
      <c r="A97" s="442" t="s">
        <v>77</v>
      </c>
      <c r="B97" s="382" t="s">
        <v>262</v>
      </c>
      <c r="C97" s="100" t="s">
        <v>12</v>
      </c>
      <c r="D97" s="35" t="s">
        <v>539</v>
      </c>
      <c r="E97" s="280"/>
      <c r="F97" s="61"/>
      <c r="G97" s="61"/>
      <c r="H97" s="273"/>
      <c r="I97" s="69"/>
      <c r="J97" s="270" t="str">
        <f>C97</f>
        <v>I</v>
      </c>
      <c r="K97" s="37" t="str">
        <f>D97</f>
        <v>Показ кинофильмов (услуга платная)</v>
      </c>
      <c r="L97" s="280"/>
      <c r="M97" s="56"/>
      <c r="N97" s="56"/>
      <c r="O97" s="273"/>
      <c r="P97" s="57"/>
      <c r="Q97" s="69"/>
      <c r="R97" s="379"/>
      <c r="S97" s="433" t="s">
        <v>459</v>
      </c>
      <c r="T97" s="60"/>
    </row>
    <row r="98" spans="1:21" ht="33.75" customHeight="1" x14ac:dyDescent="0.25">
      <c r="A98" s="443"/>
      <c r="B98" s="383"/>
      <c r="C98" s="27" t="s">
        <v>7</v>
      </c>
      <c r="D98" s="276" t="s">
        <v>317</v>
      </c>
      <c r="E98" s="277" t="s">
        <v>25</v>
      </c>
      <c r="F98" s="278">
        <v>5.4</v>
      </c>
      <c r="G98" s="278">
        <v>4.8</v>
      </c>
      <c r="H98" s="271">
        <f>G98/F98*100</f>
        <v>88.888888888888886</v>
      </c>
      <c r="I98" s="69"/>
      <c r="J98" s="430" t="s">
        <v>7</v>
      </c>
      <c r="K98" s="430" t="s">
        <v>259</v>
      </c>
      <c r="L98" s="404" t="s">
        <v>38</v>
      </c>
      <c r="M98" s="404">
        <v>19150</v>
      </c>
      <c r="N98" s="404">
        <v>20528</v>
      </c>
      <c r="O98" s="424">
        <f t="shared" ref="O98" si="23">N98/M98*100</f>
        <v>107.1958224543081</v>
      </c>
      <c r="P98" s="435"/>
      <c r="Q98" s="426"/>
      <c r="R98" s="410"/>
      <c r="S98" s="433"/>
      <c r="T98" s="60"/>
    </row>
    <row r="99" spans="1:21" ht="68.25" customHeight="1" x14ac:dyDescent="0.25">
      <c r="A99" s="443"/>
      <c r="B99" s="383"/>
      <c r="C99" s="27" t="s">
        <v>8</v>
      </c>
      <c r="D99" s="276" t="s">
        <v>34</v>
      </c>
      <c r="E99" s="277" t="s">
        <v>25</v>
      </c>
      <c r="F99" s="21" t="s">
        <v>446</v>
      </c>
      <c r="G99" s="317">
        <v>0</v>
      </c>
      <c r="H99" s="271">
        <v>100</v>
      </c>
      <c r="I99" s="71"/>
      <c r="J99" s="431"/>
      <c r="K99" s="431"/>
      <c r="L99" s="405"/>
      <c r="M99" s="405"/>
      <c r="N99" s="405"/>
      <c r="O99" s="425"/>
      <c r="P99" s="436"/>
      <c r="Q99" s="427"/>
      <c r="R99" s="410"/>
      <c r="S99" s="433"/>
      <c r="T99" s="60"/>
    </row>
    <row r="100" spans="1:21" s="22" customFormat="1" ht="33" x14ac:dyDescent="0.25">
      <c r="A100" s="443"/>
      <c r="B100" s="383"/>
      <c r="C100" s="310"/>
      <c r="D100" s="31" t="s">
        <v>6</v>
      </c>
      <c r="E100" s="48"/>
      <c r="F100" s="144"/>
      <c r="G100" s="147"/>
      <c r="H100" s="9"/>
      <c r="I100" s="9">
        <f>(H98+H99)/2</f>
        <v>94.444444444444443</v>
      </c>
      <c r="J100" s="48"/>
      <c r="K100" s="31" t="s">
        <v>6</v>
      </c>
      <c r="L100" s="48"/>
      <c r="M100" s="145"/>
      <c r="N100" s="145"/>
      <c r="O100" s="9"/>
      <c r="P100" s="9">
        <f>O98</f>
        <v>107.1958224543081</v>
      </c>
      <c r="Q100" s="9">
        <f>(I100+P100)/2</f>
        <v>100.82013344937627</v>
      </c>
      <c r="R100" s="449" t="s">
        <v>31</v>
      </c>
      <c r="S100" s="433"/>
      <c r="T100" s="60"/>
      <c r="U100" s="313"/>
    </row>
    <row r="101" spans="1:21" ht="33" x14ac:dyDescent="0.25">
      <c r="A101" s="443"/>
      <c r="B101" s="383"/>
      <c r="C101" s="100" t="s">
        <v>13</v>
      </c>
      <c r="D101" s="35" t="s">
        <v>540</v>
      </c>
      <c r="E101" s="280"/>
      <c r="F101" s="21"/>
      <c r="G101" s="21"/>
      <c r="H101" s="273"/>
      <c r="I101" s="69"/>
      <c r="J101" s="270" t="str">
        <f>C101</f>
        <v>II</v>
      </c>
      <c r="K101" s="37" t="str">
        <f>D101</f>
        <v>Показ кинофильмов (услуга бесплатная)</v>
      </c>
      <c r="L101" s="277"/>
      <c r="M101" s="275"/>
      <c r="N101" s="275"/>
      <c r="O101" s="279"/>
      <c r="P101" s="281"/>
      <c r="Q101" s="279"/>
      <c r="R101" s="379"/>
      <c r="S101" s="433"/>
      <c r="T101" s="60"/>
    </row>
    <row r="102" spans="1:21" ht="33" x14ac:dyDescent="0.25">
      <c r="A102" s="443"/>
      <c r="B102" s="383"/>
      <c r="C102" s="27" t="s">
        <v>14</v>
      </c>
      <c r="D102" s="276" t="s">
        <v>317</v>
      </c>
      <c r="E102" s="277" t="s">
        <v>25</v>
      </c>
      <c r="F102" s="121">
        <v>18.8</v>
      </c>
      <c r="G102" s="121">
        <v>17.899999999999999</v>
      </c>
      <c r="H102" s="271">
        <f>G102/F102*100</f>
        <v>95.212765957446805</v>
      </c>
      <c r="I102" s="71"/>
      <c r="J102" s="27" t="str">
        <f>C102</f>
        <v>2.1.</v>
      </c>
      <c r="K102" s="33" t="s">
        <v>259</v>
      </c>
      <c r="L102" s="277" t="s">
        <v>38</v>
      </c>
      <c r="M102" s="275">
        <v>500</v>
      </c>
      <c r="N102" s="275">
        <v>530</v>
      </c>
      <c r="O102" s="271">
        <f>N102/M102*100</f>
        <v>106</v>
      </c>
      <c r="P102" s="281"/>
      <c r="Q102" s="279"/>
      <c r="R102" s="379"/>
      <c r="S102" s="433"/>
      <c r="T102" s="60"/>
    </row>
    <row r="103" spans="1:21" ht="33" x14ac:dyDescent="0.25">
      <c r="A103" s="443"/>
      <c r="B103" s="383"/>
      <c r="C103" s="48"/>
      <c r="D103" s="31" t="s">
        <v>6</v>
      </c>
      <c r="E103" s="48"/>
      <c r="F103" s="151"/>
      <c r="G103" s="152"/>
      <c r="H103" s="9"/>
      <c r="I103" s="9">
        <f>H102</f>
        <v>95.212765957446805</v>
      </c>
      <c r="J103" s="282"/>
      <c r="K103" s="31" t="s">
        <v>6</v>
      </c>
      <c r="L103" s="282"/>
      <c r="M103" s="282"/>
      <c r="N103" s="282"/>
      <c r="O103" s="9"/>
      <c r="P103" s="9">
        <f>O102</f>
        <v>106</v>
      </c>
      <c r="Q103" s="9">
        <f t="shared" ref="Q103" si="24">(I103+P103)/2</f>
        <v>100.6063829787234</v>
      </c>
      <c r="R103" s="449" t="s">
        <v>31</v>
      </c>
      <c r="S103" s="433"/>
      <c r="T103" s="60"/>
      <c r="U103" s="75"/>
    </row>
    <row r="104" spans="1:21" s="18" customFormat="1" ht="49.5" x14ac:dyDescent="0.25">
      <c r="A104" s="443"/>
      <c r="B104" s="383"/>
      <c r="C104" s="270" t="s">
        <v>28</v>
      </c>
      <c r="D104" s="35" t="s">
        <v>328</v>
      </c>
      <c r="E104" s="277"/>
      <c r="F104" s="21"/>
      <c r="G104" s="21"/>
      <c r="H104" s="273"/>
      <c r="I104" s="69"/>
      <c r="J104" s="270" t="str">
        <f>C104</f>
        <v>III</v>
      </c>
      <c r="K104" s="37" t="str">
        <f>D104</f>
        <v>Организация и проведение мероприятий - Культурно-массовых (услуга платная)</v>
      </c>
      <c r="L104" s="280"/>
      <c r="M104" s="56"/>
      <c r="N104" s="56"/>
      <c r="O104" s="273"/>
      <c r="P104" s="69"/>
      <c r="Q104" s="69"/>
      <c r="R104" s="379"/>
      <c r="S104" s="433"/>
      <c r="T104" s="60"/>
    </row>
    <row r="105" spans="1:21" ht="33" x14ac:dyDescent="0.25">
      <c r="A105" s="443"/>
      <c r="B105" s="383"/>
      <c r="C105" s="27" t="s">
        <v>29</v>
      </c>
      <c r="D105" s="276" t="s">
        <v>329</v>
      </c>
      <c r="E105" s="277" t="s">
        <v>25</v>
      </c>
      <c r="F105" s="278">
        <f>2390/2390*100</f>
        <v>100</v>
      </c>
      <c r="G105" s="278">
        <v>103.4</v>
      </c>
      <c r="H105" s="271">
        <v>100</v>
      </c>
      <c r="I105" s="71"/>
      <c r="J105" s="27" t="str">
        <f>C105</f>
        <v>3.1.</v>
      </c>
      <c r="K105" s="33" t="s">
        <v>324</v>
      </c>
      <c r="L105" s="277" t="s">
        <v>38</v>
      </c>
      <c r="M105" s="277">
        <v>700</v>
      </c>
      <c r="N105" s="277">
        <v>724</v>
      </c>
      <c r="O105" s="271">
        <f>N105/M105*100</f>
        <v>103.42857142857143</v>
      </c>
      <c r="P105" s="69"/>
      <c r="Q105" s="69"/>
      <c r="R105" s="379"/>
      <c r="S105" s="433"/>
      <c r="T105" s="60"/>
    </row>
    <row r="106" spans="1:21" ht="70.5" customHeight="1" x14ac:dyDescent="0.25">
      <c r="A106" s="443"/>
      <c r="B106" s="383"/>
      <c r="C106" s="27" t="s">
        <v>30</v>
      </c>
      <c r="D106" s="276" t="s">
        <v>322</v>
      </c>
      <c r="E106" s="277" t="s">
        <v>25</v>
      </c>
      <c r="F106" s="123">
        <f xml:space="preserve"> ((13*100)/13)</f>
        <v>100</v>
      </c>
      <c r="G106" s="123">
        <v>114.3</v>
      </c>
      <c r="H106" s="271">
        <v>100</v>
      </c>
      <c r="I106" s="71"/>
      <c r="J106" s="27" t="str">
        <f>C106</f>
        <v>3.2.</v>
      </c>
      <c r="K106" s="33" t="s">
        <v>204</v>
      </c>
      <c r="L106" s="277" t="s">
        <v>41</v>
      </c>
      <c r="M106" s="277">
        <v>7</v>
      </c>
      <c r="N106" s="277">
        <v>8</v>
      </c>
      <c r="O106" s="271">
        <v>110</v>
      </c>
      <c r="P106" s="69"/>
      <c r="Q106" s="69"/>
      <c r="R106" s="379"/>
      <c r="S106" s="433"/>
      <c r="T106" s="60"/>
    </row>
    <row r="107" spans="1:21" ht="57.75" customHeight="1" x14ac:dyDescent="0.25">
      <c r="A107" s="443"/>
      <c r="B107" s="383"/>
      <c r="C107" s="27" t="s">
        <v>52</v>
      </c>
      <c r="D107" s="276" t="s">
        <v>34</v>
      </c>
      <c r="E107" s="277" t="s">
        <v>25</v>
      </c>
      <c r="F107" s="21" t="s">
        <v>451</v>
      </c>
      <c r="G107" s="317">
        <v>0</v>
      </c>
      <c r="H107" s="271">
        <v>100</v>
      </c>
      <c r="I107" s="71"/>
      <c r="J107" s="277"/>
      <c r="K107" s="276"/>
      <c r="L107" s="277"/>
      <c r="M107" s="277"/>
      <c r="N107" s="277"/>
      <c r="O107" s="271"/>
      <c r="P107" s="69"/>
      <c r="Q107" s="69"/>
      <c r="R107" s="379"/>
      <c r="S107" s="433"/>
      <c r="T107" s="60"/>
    </row>
    <row r="108" spans="1:21" s="22" customFormat="1" ht="33" x14ac:dyDescent="0.25">
      <c r="A108" s="443"/>
      <c r="B108" s="383"/>
      <c r="C108" s="310"/>
      <c r="D108" s="31" t="s">
        <v>6</v>
      </c>
      <c r="E108" s="48"/>
      <c r="F108" s="144"/>
      <c r="G108" s="147"/>
      <c r="H108" s="9"/>
      <c r="I108" s="9">
        <f>(H105+H106+H107)/3</f>
        <v>100</v>
      </c>
      <c r="J108" s="48"/>
      <c r="K108" s="31" t="s">
        <v>6</v>
      </c>
      <c r="L108" s="48"/>
      <c r="M108" s="145"/>
      <c r="N108" s="145"/>
      <c r="O108" s="9"/>
      <c r="P108" s="9">
        <f>(O105+O106)/2</f>
        <v>106.71428571428572</v>
      </c>
      <c r="Q108" s="9">
        <f>(I108+P108)/2</f>
        <v>103.35714285714286</v>
      </c>
      <c r="R108" s="449" t="s">
        <v>31</v>
      </c>
      <c r="S108" s="433"/>
      <c r="T108" s="60"/>
      <c r="U108" s="313"/>
    </row>
    <row r="109" spans="1:21" s="18" customFormat="1" ht="33" x14ac:dyDescent="0.25">
      <c r="A109" s="443"/>
      <c r="B109" s="383"/>
      <c r="C109" s="270" t="s">
        <v>42</v>
      </c>
      <c r="D109" s="35" t="s">
        <v>65</v>
      </c>
      <c r="E109" s="277"/>
      <c r="F109" s="21"/>
      <c r="G109" s="21"/>
      <c r="H109" s="273"/>
      <c r="I109" s="69"/>
      <c r="J109" s="270" t="str">
        <f>C109</f>
        <v>IV</v>
      </c>
      <c r="K109" s="37" t="str">
        <f>D109</f>
        <v>Организация деятельности клубных формирований</v>
      </c>
      <c r="L109" s="280"/>
      <c r="M109" s="277"/>
      <c r="N109" s="277"/>
      <c r="O109" s="69"/>
      <c r="P109" s="69"/>
      <c r="Q109" s="69"/>
      <c r="R109" s="379"/>
      <c r="S109" s="433"/>
      <c r="T109" s="60"/>
    </row>
    <row r="110" spans="1:21" ht="49.5" x14ac:dyDescent="0.25">
      <c r="A110" s="443"/>
      <c r="B110" s="383"/>
      <c r="C110" s="27" t="s">
        <v>43</v>
      </c>
      <c r="D110" s="276" t="s">
        <v>330</v>
      </c>
      <c r="E110" s="277" t="s">
        <v>25</v>
      </c>
      <c r="F110" s="278">
        <f>140/140*100</f>
        <v>100</v>
      </c>
      <c r="G110" s="278">
        <f>140/140*100</f>
        <v>100</v>
      </c>
      <c r="H110" s="271">
        <f>G110/F110*100</f>
        <v>100</v>
      </c>
      <c r="I110" s="69"/>
      <c r="J110" s="27" t="str">
        <f t="shared" ref="J110" si="25">C110</f>
        <v>4.1.</v>
      </c>
      <c r="K110" s="33" t="s">
        <v>260</v>
      </c>
      <c r="L110" s="277" t="s">
        <v>41</v>
      </c>
      <c r="M110" s="277">
        <v>13</v>
      </c>
      <c r="N110" s="277">
        <v>13</v>
      </c>
      <c r="O110" s="271">
        <f>N110/M110*100</f>
        <v>100</v>
      </c>
      <c r="P110" s="69"/>
      <c r="Q110" s="69"/>
      <c r="R110" s="379"/>
      <c r="S110" s="433"/>
      <c r="T110" s="60"/>
    </row>
    <row r="111" spans="1:21" ht="82.5" x14ac:dyDescent="0.25">
      <c r="A111" s="443"/>
      <c r="B111" s="383"/>
      <c r="C111" s="27" t="s">
        <v>145</v>
      </c>
      <c r="D111" s="276" t="s">
        <v>323</v>
      </c>
      <c r="E111" s="277" t="s">
        <v>25</v>
      </c>
      <c r="F111" s="278">
        <f>1/13*100</f>
        <v>7.6923076923076925</v>
      </c>
      <c r="G111" s="278">
        <f>1/13*100</f>
        <v>7.6923076923076925</v>
      </c>
      <c r="H111" s="271">
        <f>G111/F111*100</f>
        <v>100</v>
      </c>
      <c r="I111" s="69"/>
      <c r="J111" s="27" t="str">
        <f>C111</f>
        <v>4.2.</v>
      </c>
      <c r="K111" s="33" t="s">
        <v>325</v>
      </c>
      <c r="L111" s="277" t="s">
        <v>38</v>
      </c>
      <c r="M111" s="277">
        <v>140</v>
      </c>
      <c r="N111" s="277">
        <v>140</v>
      </c>
      <c r="O111" s="271">
        <f>N111/M111*100</f>
        <v>100</v>
      </c>
      <c r="P111" s="69"/>
      <c r="Q111" s="69"/>
      <c r="R111" s="379"/>
      <c r="S111" s="433"/>
      <c r="T111" s="60"/>
    </row>
    <row r="112" spans="1:21" s="22" customFormat="1" ht="33" x14ac:dyDescent="0.25">
      <c r="A112" s="443"/>
      <c r="B112" s="383"/>
      <c r="C112" s="310"/>
      <c r="D112" s="31" t="s">
        <v>6</v>
      </c>
      <c r="E112" s="48"/>
      <c r="F112" s="144"/>
      <c r="G112" s="147"/>
      <c r="H112" s="9"/>
      <c r="I112" s="9">
        <f>(H110+H111)/2</f>
        <v>100</v>
      </c>
      <c r="J112" s="48"/>
      <c r="K112" s="31" t="s">
        <v>6</v>
      </c>
      <c r="L112" s="48"/>
      <c r="M112" s="145"/>
      <c r="N112" s="145"/>
      <c r="O112" s="9"/>
      <c r="P112" s="9">
        <f>(O111+O110)/2</f>
        <v>100</v>
      </c>
      <c r="Q112" s="9">
        <f>(I112+P112)/2</f>
        <v>100</v>
      </c>
      <c r="R112" s="449" t="s">
        <v>31</v>
      </c>
      <c r="S112" s="433"/>
      <c r="T112" s="60"/>
      <c r="U112" s="313"/>
    </row>
    <row r="113" spans="1:21" ht="82.5" x14ac:dyDescent="0.25">
      <c r="A113" s="443"/>
      <c r="B113" s="383"/>
      <c r="C113" s="270" t="s">
        <v>172</v>
      </c>
      <c r="D113" s="35" t="s">
        <v>326</v>
      </c>
      <c r="E113" s="277"/>
      <c r="F113" s="277"/>
      <c r="G113" s="277"/>
      <c r="H113" s="273"/>
      <c r="I113" s="69"/>
      <c r="J113" s="270" t="str">
        <f>C113</f>
        <v>V</v>
      </c>
      <c r="K113" s="37" t="s">
        <v>326</v>
      </c>
      <c r="L113" s="277"/>
      <c r="M113" s="56"/>
      <c r="N113" s="56"/>
      <c r="O113" s="273"/>
      <c r="P113" s="69"/>
      <c r="Q113" s="69"/>
      <c r="R113" s="379"/>
      <c r="S113" s="433"/>
      <c r="T113" s="60"/>
    </row>
    <row r="114" spans="1:21" ht="33" customHeight="1" x14ac:dyDescent="0.25">
      <c r="A114" s="443"/>
      <c r="B114" s="383"/>
      <c r="C114" s="430" t="s">
        <v>173</v>
      </c>
      <c r="D114" s="416" t="s">
        <v>299</v>
      </c>
      <c r="E114" s="416" t="s">
        <v>38</v>
      </c>
      <c r="F114" s="421">
        <f>48/180583*1000</f>
        <v>0.26580575137194534</v>
      </c>
      <c r="G114" s="421">
        <f>47/182096*1000</f>
        <v>0.25810561462085929</v>
      </c>
      <c r="H114" s="417">
        <v>100</v>
      </c>
      <c r="I114" s="409"/>
      <c r="J114" s="27" t="str">
        <f t="shared" ref="J114" si="26">C114</f>
        <v>5.1.</v>
      </c>
      <c r="K114" s="33" t="s">
        <v>204</v>
      </c>
      <c r="L114" s="277" t="s">
        <v>41</v>
      </c>
      <c r="M114" s="277">
        <v>48</v>
      </c>
      <c r="N114" s="277">
        <v>47</v>
      </c>
      <c r="O114" s="271">
        <f>N114/M114*100</f>
        <v>97.916666666666657</v>
      </c>
      <c r="P114" s="71"/>
      <c r="Q114" s="69"/>
      <c r="R114" s="379"/>
      <c r="S114" s="433"/>
      <c r="T114" s="60"/>
    </row>
    <row r="115" spans="1:21" ht="58.5" customHeight="1" x14ac:dyDescent="0.25">
      <c r="A115" s="443"/>
      <c r="B115" s="383"/>
      <c r="C115" s="431"/>
      <c r="D115" s="416"/>
      <c r="E115" s="416"/>
      <c r="F115" s="421"/>
      <c r="G115" s="421"/>
      <c r="H115" s="417"/>
      <c r="I115" s="409"/>
      <c r="J115" s="27" t="s">
        <v>174</v>
      </c>
      <c r="K115" s="33" t="s">
        <v>327</v>
      </c>
      <c r="L115" s="277" t="s">
        <v>38</v>
      </c>
      <c r="M115" s="277">
        <v>12850</v>
      </c>
      <c r="N115" s="277">
        <v>13971</v>
      </c>
      <c r="O115" s="271">
        <f>N115/M115*100</f>
        <v>108.7237354085603</v>
      </c>
      <c r="P115" s="69"/>
      <c r="Q115" s="69"/>
      <c r="R115" s="379"/>
      <c r="S115" s="433"/>
      <c r="T115" s="60"/>
    </row>
    <row r="116" spans="1:21" s="22" customFormat="1" ht="33" x14ac:dyDescent="0.25">
      <c r="A116" s="443"/>
      <c r="B116" s="383"/>
      <c r="C116" s="310"/>
      <c r="D116" s="31" t="s">
        <v>6</v>
      </c>
      <c r="E116" s="48"/>
      <c r="F116" s="144"/>
      <c r="G116" s="147"/>
      <c r="H116" s="9"/>
      <c r="I116" s="9">
        <f>H114</f>
        <v>100</v>
      </c>
      <c r="J116" s="48"/>
      <c r="K116" s="31" t="s">
        <v>6</v>
      </c>
      <c r="L116" s="48"/>
      <c r="M116" s="145"/>
      <c r="N116" s="145"/>
      <c r="O116" s="9"/>
      <c r="P116" s="9">
        <f>(O115+O114)/2</f>
        <v>103.32020103761349</v>
      </c>
      <c r="Q116" s="9">
        <f>(I116+P116)/2</f>
        <v>101.66010051880674</v>
      </c>
      <c r="R116" s="449" t="s">
        <v>31</v>
      </c>
      <c r="S116" s="433"/>
      <c r="T116" s="60"/>
      <c r="U116" s="313"/>
    </row>
    <row r="117" spans="1:21" ht="66" x14ac:dyDescent="0.25">
      <c r="A117" s="443"/>
      <c r="B117" s="383"/>
      <c r="C117" s="270" t="s">
        <v>178</v>
      </c>
      <c r="D117" s="35" t="s">
        <v>331</v>
      </c>
      <c r="E117" s="280"/>
      <c r="F117" s="277"/>
      <c r="G117" s="277"/>
      <c r="H117" s="273"/>
      <c r="I117" s="69"/>
      <c r="J117" s="270" t="s">
        <v>172</v>
      </c>
      <c r="K117" s="37" t="s">
        <v>331</v>
      </c>
      <c r="L117" s="277"/>
      <c r="M117" s="277"/>
      <c r="N117" s="277"/>
      <c r="O117" s="273"/>
      <c r="P117" s="69"/>
      <c r="Q117" s="69"/>
      <c r="R117" s="379"/>
      <c r="S117" s="433"/>
      <c r="T117" s="60"/>
    </row>
    <row r="118" spans="1:21" ht="33" customHeight="1" x14ac:dyDescent="0.25">
      <c r="A118" s="443"/>
      <c r="B118" s="383"/>
      <c r="C118" s="430" t="s">
        <v>179</v>
      </c>
      <c r="D118" s="423" t="s">
        <v>300</v>
      </c>
      <c r="E118" s="416" t="s">
        <v>41</v>
      </c>
      <c r="F118" s="421">
        <v>0.7</v>
      </c>
      <c r="G118" s="421">
        <v>0.9</v>
      </c>
      <c r="H118" s="417">
        <v>100</v>
      </c>
      <c r="I118" s="409"/>
      <c r="J118" s="27" t="s">
        <v>179</v>
      </c>
      <c r="K118" s="33" t="s">
        <v>204</v>
      </c>
      <c r="L118" s="277" t="s">
        <v>41</v>
      </c>
      <c r="M118" s="122">
        <v>129</v>
      </c>
      <c r="N118" s="122">
        <v>165</v>
      </c>
      <c r="O118" s="271">
        <v>110</v>
      </c>
      <c r="P118" s="71"/>
      <c r="Q118" s="69"/>
      <c r="R118" s="379"/>
      <c r="S118" s="433"/>
      <c r="T118" s="60"/>
    </row>
    <row r="119" spans="1:21" ht="63.75" customHeight="1" x14ac:dyDescent="0.25">
      <c r="A119" s="443"/>
      <c r="B119" s="383"/>
      <c r="C119" s="431"/>
      <c r="D119" s="423"/>
      <c r="E119" s="416"/>
      <c r="F119" s="421"/>
      <c r="G119" s="421"/>
      <c r="H119" s="417"/>
      <c r="I119" s="409"/>
      <c r="J119" s="27" t="s">
        <v>180</v>
      </c>
      <c r="K119" s="33" t="s">
        <v>327</v>
      </c>
      <c r="L119" s="277" t="s">
        <v>38</v>
      </c>
      <c r="M119" s="122">
        <v>19420</v>
      </c>
      <c r="N119" s="122">
        <v>17436</v>
      </c>
      <c r="O119" s="271">
        <f>N119/M119*100</f>
        <v>89.783728115345014</v>
      </c>
      <c r="P119" s="69"/>
      <c r="Q119" s="69"/>
      <c r="R119" s="379"/>
      <c r="S119" s="433"/>
      <c r="T119" s="60"/>
    </row>
    <row r="120" spans="1:21" ht="39.75" customHeight="1" x14ac:dyDescent="0.25">
      <c r="A120" s="444"/>
      <c r="B120" s="445"/>
      <c r="C120" s="307"/>
      <c r="D120" s="31" t="s">
        <v>6</v>
      </c>
      <c r="E120" s="48"/>
      <c r="F120" s="301"/>
      <c r="G120" s="301"/>
      <c r="H120" s="9"/>
      <c r="I120" s="9">
        <f>H118</f>
        <v>100</v>
      </c>
      <c r="J120" s="48"/>
      <c r="K120" s="31" t="s">
        <v>6</v>
      </c>
      <c r="L120" s="48"/>
      <c r="M120" s="145"/>
      <c r="N120" s="145"/>
      <c r="O120" s="9"/>
      <c r="P120" s="9">
        <f>(O119+O118)/2</f>
        <v>99.891864057672507</v>
      </c>
      <c r="Q120" s="9">
        <f>(I120+P120)/2</f>
        <v>99.945932028836253</v>
      </c>
      <c r="R120" s="380" t="s">
        <v>459</v>
      </c>
      <c r="S120" s="433"/>
      <c r="T120" s="60"/>
    </row>
    <row r="121" spans="1:21" s="18" customFormat="1" ht="102.75" customHeight="1" x14ac:dyDescent="0.25">
      <c r="A121" s="442" t="s">
        <v>78</v>
      </c>
      <c r="B121" s="382" t="s">
        <v>263</v>
      </c>
      <c r="C121" s="270" t="s">
        <v>12</v>
      </c>
      <c r="D121" s="35" t="s">
        <v>264</v>
      </c>
      <c r="E121" s="277"/>
      <c r="F121" s="21"/>
      <c r="G121" s="21"/>
      <c r="H121" s="273"/>
      <c r="I121" s="69"/>
      <c r="J121" s="270" t="s">
        <v>12</v>
      </c>
      <c r="K121" s="37" t="str">
        <f>D121</f>
        <v>Реализация дополнительных общеобразовательных предпрофессиональных программ в области искусств - фортепиано</v>
      </c>
      <c r="L121" s="280"/>
      <c r="M121" s="56"/>
      <c r="N121" s="56"/>
      <c r="O121" s="273"/>
      <c r="P121" s="124"/>
      <c r="Q121" s="273"/>
      <c r="R121" s="379"/>
      <c r="S121" s="433" t="s">
        <v>459</v>
      </c>
      <c r="T121" s="60"/>
    </row>
    <row r="122" spans="1:21" ht="116.25" customHeight="1" x14ac:dyDescent="0.25">
      <c r="A122" s="443"/>
      <c r="B122" s="383"/>
      <c r="C122" s="27" t="s">
        <v>7</v>
      </c>
      <c r="D122" s="276" t="s">
        <v>265</v>
      </c>
      <c r="E122" s="277" t="s">
        <v>25</v>
      </c>
      <c r="F122" s="21" t="s">
        <v>452</v>
      </c>
      <c r="G122" s="271">
        <v>49</v>
      </c>
      <c r="H122" s="271">
        <v>100</v>
      </c>
      <c r="I122" s="71"/>
      <c r="J122" s="27" t="s">
        <v>7</v>
      </c>
      <c r="K122" s="33" t="s">
        <v>332</v>
      </c>
      <c r="L122" s="277" t="s">
        <v>453</v>
      </c>
      <c r="M122" s="277">
        <v>17535</v>
      </c>
      <c r="N122" s="277">
        <v>17301</v>
      </c>
      <c r="O122" s="271">
        <f>N122/M122*100</f>
        <v>98.665526090675797</v>
      </c>
      <c r="P122" s="124"/>
      <c r="Q122" s="273"/>
      <c r="R122" s="379"/>
      <c r="S122" s="433"/>
      <c r="T122" s="60"/>
    </row>
    <row r="123" spans="1:21" ht="84" customHeight="1" x14ac:dyDescent="0.25">
      <c r="A123" s="443"/>
      <c r="B123" s="383"/>
      <c r="C123" s="27" t="s">
        <v>8</v>
      </c>
      <c r="D123" s="276" t="s">
        <v>34</v>
      </c>
      <c r="E123" s="277" t="s">
        <v>25</v>
      </c>
      <c r="F123" s="21" t="s">
        <v>451</v>
      </c>
      <c r="G123" s="317">
        <v>0</v>
      </c>
      <c r="H123" s="271">
        <v>100</v>
      </c>
      <c r="I123" s="71"/>
      <c r="J123" s="27"/>
      <c r="K123" s="33"/>
      <c r="L123" s="275"/>
      <c r="M123" s="277"/>
      <c r="N123" s="277"/>
      <c r="O123" s="271"/>
      <c r="P123" s="124"/>
      <c r="Q123" s="273"/>
      <c r="R123" s="379"/>
      <c r="S123" s="433"/>
      <c r="T123" s="60"/>
    </row>
    <row r="124" spans="1:21" s="22" customFormat="1" ht="33" x14ac:dyDescent="0.25">
      <c r="A124" s="443"/>
      <c r="B124" s="383"/>
      <c r="C124" s="310"/>
      <c r="D124" s="31" t="s">
        <v>6</v>
      </c>
      <c r="E124" s="48"/>
      <c r="F124" s="144"/>
      <c r="G124" s="147"/>
      <c r="H124" s="9"/>
      <c r="I124" s="9">
        <f>(H122+H123)/2</f>
        <v>100</v>
      </c>
      <c r="J124" s="48"/>
      <c r="K124" s="31" t="s">
        <v>6</v>
      </c>
      <c r="L124" s="48"/>
      <c r="M124" s="145"/>
      <c r="N124" s="145"/>
      <c r="O124" s="9"/>
      <c r="P124" s="9">
        <f>O122</f>
        <v>98.665526090675797</v>
      </c>
      <c r="Q124" s="9">
        <f>(I124+P124)/2</f>
        <v>99.332763045337899</v>
      </c>
      <c r="R124" s="449" t="s">
        <v>459</v>
      </c>
      <c r="S124" s="433"/>
      <c r="T124" s="60"/>
      <c r="U124" s="313"/>
    </row>
    <row r="125" spans="1:21" s="18" customFormat="1" ht="123" customHeight="1" x14ac:dyDescent="0.25">
      <c r="A125" s="443"/>
      <c r="B125" s="383"/>
      <c r="C125" s="270" t="s">
        <v>13</v>
      </c>
      <c r="D125" s="35" t="s">
        <v>266</v>
      </c>
      <c r="E125" s="277"/>
      <c r="F125" s="21"/>
      <c r="G125" s="21"/>
      <c r="H125" s="273"/>
      <c r="I125" s="69"/>
      <c r="J125" s="270" t="s">
        <v>13</v>
      </c>
      <c r="K125" s="37" t="str">
        <f>D125</f>
        <v>Реализация дополнительных общеобразовательных предпрофессиональных программ в области искусств - духовые и ударные инструменты</v>
      </c>
      <c r="L125" s="280"/>
      <c r="M125" s="56"/>
      <c r="N125" s="56"/>
      <c r="O125" s="273"/>
      <c r="P125" s="124"/>
      <c r="Q125" s="273"/>
      <c r="R125" s="379"/>
      <c r="S125" s="433"/>
      <c r="T125" s="60"/>
    </row>
    <row r="126" spans="1:21" ht="116.25" customHeight="1" x14ac:dyDescent="0.25">
      <c r="A126" s="443"/>
      <c r="B126" s="383"/>
      <c r="C126" s="27" t="s">
        <v>14</v>
      </c>
      <c r="D126" s="276" t="s">
        <v>265</v>
      </c>
      <c r="E126" s="277" t="s">
        <v>25</v>
      </c>
      <c r="F126" s="21" t="s">
        <v>452</v>
      </c>
      <c r="G126" s="271">
        <v>49</v>
      </c>
      <c r="H126" s="271">
        <v>100</v>
      </c>
      <c r="I126" s="71"/>
      <c r="J126" s="27" t="s">
        <v>14</v>
      </c>
      <c r="K126" s="33" t="s">
        <v>332</v>
      </c>
      <c r="L126" s="277" t="s">
        <v>453</v>
      </c>
      <c r="M126" s="277">
        <v>11357</v>
      </c>
      <c r="N126" s="277">
        <v>12168</v>
      </c>
      <c r="O126" s="271">
        <f>N126/M126*100</f>
        <v>107.14097032667078</v>
      </c>
      <c r="P126" s="124"/>
      <c r="Q126" s="273"/>
      <c r="R126" s="379"/>
      <c r="S126" s="433"/>
      <c r="T126" s="60"/>
    </row>
    <row r="127" spans="1:21" ht="74.25" customHeight="1" x14ac:dyDescent="0.25">
      <c r="A127" s="443"/>
      <c r="B127" s="383"/>
      <c r="C127" s="27" t="s">
        <v>15</v>
      </c>
      <c r="D127" s="276" t="s">
        <v>34</v>
      </c>
      <c r="E127" s="277" t="s">
        <v>25</v>
      </c>
      <c r="F127" s="21" t="s">
        <v>451</v>
      </c>
      <c r="G127" s="317">
        <v>0</v>
      </c>
      <c r="H127" s="271">
        <v>100</v>
      </c>
      <c r="I127" s="71"/>
      <c r="J127" s="277"/>
      <c r="K127" s="276"/>
      <c r="L127" s="275"/>
      <c r="M127" s="56"/>
      <c r="N127" s="56"/>
      <c r="O127" s="271"/>
      <c r="P127" s="125"/>
      <c r="Q127" s="273"/>
      <c r="R127" s="379"/>
      <c r="S127" s="433"/>
      <c r="T127" s="60"/>
    </row>
    <row r="128" spans="1:21" s="22" customFormat="1" ht="33" x14ac:dyDescent="0.25">
      <c r="A128" s="443"/>
      <c r="B128" s="383"/>
      <c r="C128" s="310"/>
      <c r="D128" s="31" t="s">
        <v>6</v>
      </c>
      <c r="E128" s="48"/>
      <c r="F128" s="144"/>
      <c r="G128" s="147"/>
      <c r="H128" s="9"/>
      <c r="I128" s="9">
        <f>(H126+H127)/2</f>
        <v>100</v>
      </c>
      <c r="J128" s="48"/>
      <c r="K128" s="31" t="s">
        <v>6</v>
      </c>
      <c r="L128" s="48"/>
      <c r="M128" s="145"/>
      <c r="N128" s="145"/>
      <c r="O128" s="9"/>
      <c r="P128" s="9">
        <f>O126</f>
        <v>107.14097032667078</v>
      </c>
      <c r="Q128" s="9">
        <f>(I128+P128)/2</f>
        <v>103.57048516333539</v>
      </c>
      <c r="R128" s="449" t="s">
        <v>31</v>
      </c>
      <c r="S128" s="433"/>
      <c r="T128" s="60"/>
      <c r="U128" s="313"/>
    </row>
    <row r="129" spans="1:21" s="18" customFormat="1" ht="97.5" customHeight="1" x14ac:dyDescent="0.25">
      <c r="A129" s="443"/>
      <c r="B129" s="383"/>
      <c r="C129" s="270" t="s">
        <v>28</v>
      </c>
      <c r="D129" s="35" t="s">
        <v>267</v>
      </c>
      <c r="E129" s="277"/>
      <c r="F129" s="21"/>
      <c r="G129" s="21"/>
      <c r="H129" s="273"/>
      <c r="I129" s="69"/>
      <c r="J129" s="270" t="str">
        <f>C129</f>
        <v>III</v>
      </c>
      <c r="K129" s="37" t="str">
        <f>D129</f>
        <v>Реализация дополнительных общеобразовательных предпрофессиональных программ в области искусств - струнные инструменты</v>
      </c>
      <c r="L129" s="280"/>
      <c r="M129" s="56"/>
      <c r="N129" s="56"/>
      <c r="O129" s="273"/>
      <c r="P129" s="124"/>
      <c r="Q129" s="273"/>
      <c r="R129" s="379"/>
      <c r="S129" s="433"/>
      <c r="T129" s="60"/>
    </row>
    <row r="130" spans="1:21" ht="117" customHeight="1" x14ac:dyDescent="0.25">
      <c r="A130" s="443"/>
      <c r="B130" s="383"/>
      <c r="C130" s="27" t="s">
        <v>29</v>
      </c>
      <c r="D130" s="276" t="s">
        <v>265</v>
      </c>
      <c r="E130" s="277" t="s">
        <v>25</v>
      </c>
      <c r="F130" s="271" t="s">
        <v>452</v>
      </c>
      <c r="G130" s="271">
        <v>49</v>
      </c>
      <c r="H130" s="271">
        <v>100</v>
      </c>
      <c r="I130" s="71"/>
      <c r="J130" s="27" t="str">
        <f>C130</f>
        <v>3.1.</v>
      </c>
      <c r="K130" s="33" t="s">
        <v>332</v>
      </c>
      <c r="L130" s="274" t="s">
        <v>453</v>
      </c>
      <c r="M130" s="277">
        <v>17727</v>
      </c>
      <c r="N130" s="277">
        <v>16185</v>
      </c>
      <c r="O130" s="271">
        <f>N130/M130*100</f>
        <v>91.301404636994405</v>
      </c>
      <c r="P130" s="126"/>
      <c r="Q130" s="273"/>
      <c r="R130" s="379"/>
      <c r="S130" s="433"/>
      <c r="T130" s="60"/>
    </row>
    <row r="131" spans="1:21" ht="66" customHeight="1" x14ac:dyDescent="0.25">
      <c r="A131" s="443"/>
      <c r="B131" s="383"/>
      <c r="C131" s="27" t="s">
        <v>30</v>
      </c>
      <c r="D131" s="276" t="s">
        <v>34</v>
      </c>
      <c r="E131" s="277" t="s">
        <v>25</v>
      </c>
      <c r="F131" s="21" t="s">
        <v>451</v>
      </c>
      <c r="G131" s="317">
        <v>0</v>
      </c>
      <c r="H131" s="271">
        <v>100</v>
      </c>
      <c r="I131" s="71"/>
      <c r="J131" s="27"/>
      <c r="K131" s="27"/>
      <c r="L131" s="275"/>
      <c r="M131" s="277"/>
      <c r="N131" s="277"/>
      <c r="O131" s="271"/>
      <c r="P131" s="126"/>
      <c r="Q131" s="273"/>
      <c r="R131" s="379"/>
      <c r="S131" s="433"/>
      <c r="T131" s="60"/>
    </row>
    <row r="132" spans="1:21" s="22" customFormat="1" ht="33" x14ac:dyDescent="0.25">
      <c r="A132" s="443"/>
      <c r="B132" s="383"/>
      <c r="C132" s="310"/>
      <c r="D132" s="31" t="s">
        <v>6</v>
      </c>
      <c r="E132" s="48"/>
      <c r="F132" s="144"/>
      <c r="G132" s="147"/>
      <c r="H132" s="9"/>
      <c r="I132" s="9">
        <f>(H130+H131)/2</f>
        <v>100</v>
      </c>
      <c r="J132" s="48"/>
      <c r="K132" s="31" t="s">
        <v>6</v>
      </c>
      <c r="L132" s="48"/>
      <c r="M132" s="145"/>
      <c r="N132" s="145"/>
      <c r="O132" s="9"/>
      <c r="P132" s="9">
        <f>O130</f>
        <v>91.301404636994405</v>
      </c>
      <c r="Q132" s="9">
        <f>(I132+P132)/2</f>
        <v>95.650702318497196</v>
      </c>
      <c r="R132" s="449" t="s">
        <v>459</v>
      </c>
      <c r="S132" s="433"/>
      <c r="T132" s="60"/>
      <c r="U132" s="313"/>
    </row>
    <row r="133" spans="1:21" s="18" customFormat="1" ht="99.75" customHeight="1" x14ac:dyDescent="0.25">
      <c r="A133" s="443"/>
      <c r="B133" s="383"/>
      <c r="C133" s="270" t="s">
        <v>42</v>
      </c>
      <c r="D133" s="35" t="s">
        <v>268</v>
      </c>
      <c r="E133" s="277"/>
      <c r="F133" s="21"/>
      <c r="G133" s="21"/>
      <c r="H133" s="273"/>
      <c r="I133" s="69"/>
      <c r="J133" s="270" t="str">
        <f>C133</f>
        <v>IV</v>
      </c>
      <c r="K133" s="37" t="str">
        <f>D133</f>
        <v>Реализация дополнительных общеобразовательных предпрофессиональных программ в области искусств - народные инструменты</v>
      </c>
      <c r="L133" s="280"/>
      <c r="M133" s="56"/>
      <c r="N133" s="56"/>
      <c r="O133" s="273"/>
      <c r="P133" s="124"/>
      <c r="Q133" s="273"/>
      <c r="R133" s="81"/>
      <c r="S133" s="433"/>
      <c r="T133" s="60"/>
    </row>
    <row r="134" spans="1:21" ht="108" customHeight="1" x14ac:dyDescent="0.25">
      <c r="A134" s="443"/>
      <c r="B134" s="383"/>
      <c r="C134" s="27" t="s">
        <v>43</v>
      </c>
      <c r="D134" s="276" t="s">
        <v>265</v>
      </c>
      <c r="E134" s="277" t="s">
        <v>25</v>
      </c>
      <c r="F134" s="271" t="s">
        <v>452</v>
      </c>
      <c r="G134" s="271">
        <v>49</v>
      </c>
      <c r="H134" s="271">
        <v>100</v>
      </c>
      <c r="I134" s="71"/>
      <c r="J134" s="27" t="str">
        <f>C134</f>
        <v>4.1.</v>
      </c>
      <c r="K134" s="33" t="s">
        <v>332</v>
      </c>
      <c r="L134" s="277" t="s">
        <v>453</v>
      </c>
      <c r="M134" s="277">
        <v>16170</v>
      </c>
      <c r="N134" s="277">
        <v>15602</v>
      </c>
      <c r="O134" s="271">
        <f>N134/M134*100</f>
        <v>96.487322201607924</v>
      </c>
      <c r="P134" s="126"/>
      <c r="Q134" s="273"/>
      <c r="R134" s="379"/>
      <c r="S134" s="433"/>
      <c r="T134" s="60"/>
    </row>
    <row r="135" spans="1:21" ht="73.5" customHeight="1" x14ac:dyDescent="0.25">
      <c r="A135" s="443"/>
      <c r="B135" s="383"/>
      <c r="C135" s="27" t="s">
        <v>145</v>
      </c>
      <c r="D135" s="276" t="s">
        <v>34</v>
      </c>
      <c r="E135" s="277" t="s">
        <v>25</v>
      </c>
      <c r="F135" s="271">
        <v>0.5</v>
      </c>
      <c r="G135" s="317">
        <v>0</v>
      </c>
      <c r="H135" s="271">
        <v>100</v>
      </c>
      <c r="I135" s="71"/>
      <c r="J135" s="27"/>
      <c r="K135" s="27"/>
      <c r="L135" s="275"/>
      <c r="M135" s="277"/>
      <c r="N135" s="277"/>
      <c r="O135" s="271"/>
      <c r="P135" s="126"/>
      <c r="Q135" s="273"/>
      <c r="R135" s="379"/>
      <c r="S135" s="433"/>
      <c r="T135" s="60"/>
    </row>
    <row r="136" spans="1:21" s="22" customFormat="1" ht="33" x14ac:dyDescent="0.25">
      <c r="A136" s="443"/>
      <c r="B136" s="383"/>
      <c r="C136" s="310"/>
      <c r="D136" s="31" t="s">
        <v>6</v>
      </c>
      <c r="E136" s="48"/>
      <c r="F136" s="144"/>
      <c r="G136" s="147"/>
      <c r="H136" s="9"/>
      <c r="I136" s="9">
        <f>(H134+H135)/2</f>
        <v>100</v>
      </c>
      <c r="J136" s="48"/>
      <c r="K136" s="31" t="s">
        <v>6</v>
      </c>
      <c r="L136" s="48"/>
      <c r="M136" s="145"/>
      <c r="N136" s="145"/>
      <c r="O136" s="9"/>
      <c r="P136" s="9">
        <f>O134</f>
        <v>96.487322201607924</v>
      </c>
      <c r="Q136" s="9">
        <f>(I136+P136)/2</f>
        <v>98.243661100803962</v>
      </c>
      <c r="R136" s="449" t="s">
        <v>459</v>
      </c>
      <c r="S136" s="433"/>
      <c r="T136" s="60"/>
      <c r="U136" s="313"/>
    </row>
    <row r="137" spans="1:21" s="18" customFormat="1" ht="75" customHeight="1" x14ac:dyDescent="0.25">
      <c r="A137" s="443"/>
      <c r="B137" s="383"/>
      <c r="C137" s="270" t="s">
        <v>172</v>
      </c>
      <c r="D137" s="35" t="s">
        <v>270</v>
      </c>
      <c r="E137" s="277"/>
      <c r="F137" s="21"/>
      <c r="G137" s="21"/>
      <c r="H137" s="273"/>
      <c r="I137" s="69"/>
      <c r="J137" s="270" t="str">
        <f>C137</f>
        <v>V</v>
      </c>
      <c r="K137" s="37" t="str">
        <f>D137</f>
        <v xml:space="preserve">Реализация дополнительных общеобразовательных общеразвивающих программ в области искусств </v>
      </c>
      <c r="L137" s="280"/>
      <c r="M137" s="56"/>
      <c r="N137" s="56"/>
      <c r="O137" s="273"/>
      <c r="P137" s="124"/>
      <c r="Q137" s="273"/>
      <c r="R137" s="379"/>
      <c r="S137" s="433"/>
      <c r="T137" s="60"/>
    </row>
    <row r="138" spans="1:21" ht="105.75" customHeight="1" x14ac:dyDescent="0.25">
      <c r="A138" s="443"/>
      <c r="B138" s="383"/>
      <c r="C138" s="27" t="s">
        <v>173</v>
      </c>
      <c r="D138" s="276" t="s">
        <v>271</v>
      </c>
      <c r="E138" s="277" t="s">
        <v>25</v>
      </c>
      <c r="F138" s="271" t="s">
        <v>452</v>
      </c>
      <c r="G138" s="21">
        <v>51</v>
      </c>
      <c r="H138" s="271">
        <v>100</v>
      </c>
      <c r="I138" s="71"/>
      <c r="J138" s="27" t="str">
        <f>C138</f>
        <v>5.1.</v>
      </c>
      <c r="K138" s="33" t="s">
        <v>332</v>
      </c>
      <c r="L138" s="277" t="s">
        <v>218</v>
      </c>
      <c r="M138" s="277">
        <v>68705</v>
      </c>
      <c r="N138" s="277">
        <v>70751</v>
      </c>
      <c r="O138" s="271">
        <f>N138/M138*100</f>
        <v>102.97794920311476</v>
      </c>
      <c r="P138" s="126"/>
      <c r="Q138" s="273"/>
      <c r="R138" s="379"/>
      <c r="S138" s="433"/>
      <c r="T138" s="60"/>
    </row>
    <row r="139" spans="1:21" ht="68.25" customHeight="1" x14ac:dyDescent="0.25">
      <c r="A139" s="443"/>
      <c r="B139" s="383"/>
      <c r="C139" s="27" t="s">
        <v>174</v>
      </c>
      <c r="D139" s="276" t="s">
        <v>34</v>
      </c>
      <c r="E139" s="277" t="s">
        <v>25</v>
      </c>
      <c r="F139" s="271">
        <v>0.5</v>
      </c>
      <c r="G139" s="317">
        <v>0</v>
      </c>
      <c r="H139" s="271">
        <v>100</v>
      </c>
      <c r="I139" s="71"/>
      <c r="J139" s="27"/>
      <c r="K139" s="33"/>
      <c r="L139" s="277"/>
      <c r="M139" s="277"/>
      <c r="N139" s="277"/>
      <c r="O139" s="271"/>
      <c r="P139" s="126"/>
      <c r="Q139" s="273"/>
      <c r="R139" s="379"/>
      <c r="S139" s="433"/>
      <c r="T139" s="60"/>
    </row>
    <row r="140" spans="1:21" ht="16.5" x14ac:dyDescent="0.25">
      <c r="A140" s="443"/>
      <c r="B140" s="383"/>
      <c r="C140" s="27" t="s">
        <v>175</v>
      </c>
      <c r="D140" s="276" t="s">
        <v>333</v>
      </c>
      <c r="E140" s="277" t="s">
        <v>38</v>
      </c>
      <c r="F140" s="271">
        <v>235</v>
      </c>
      <c r="G140" s="21">
        <v>242</v>
      </c>
      <c r="H140" s="271">
        <v>100</v>
      </c>
      <c r="I140" s="71"/>
      <c r="J140" s="27"/>
      <c r="K140" s="33"/>
      <c r="L140" s="277"/>
      <c r="M140" s="277"/>
      <c r="N140" s="277"/>
      <c r="O140" s="271"/>
      <c r="P140" s="126"/>
      <c r="Q140" s="273"/>
      <c r="R140" s="379"/>
      <c r="S140" s="433"/>
      <c r="T140" s="60"/>
    </row>
    <row r="141" spans="1:21" ht="57" customHeight="1" x14ac:dyDescent="0.25">
      <c r="A141" s="444"/>
      <c r="B141" s="445"/>
      <c r="C141" s="48"/>
      <c r="D141" s="31" t="s">
        <v>6</v>
      </c>
      <c r="E141" s="48"/>
      <c r="F141" s="323"/>
      <c r="G141" s="323"/>
      <c r="H141" s="9"/>
      <c r="I141" s="323">
        <f>(H138+H139+H140)/3</f>
        <v>100</v>
      </c>
      <c r="J141" s="48"/>
      <c r="K141" s="31" t="s">
        <v>6</v>
      </c>
      <c r="L141" s="48"/>
      <c r="M141" s="145"/>
      <c r="N141" s="145"/>
      <c r="O141" s="9"/>
      <c r="P141" s="9">
        <f>O138</f>
        <v>102.97794920311476</v>
      </c>
      <c r="Q141" s="9">
        <f>(I141+P141)/2</f>
        <v>101.48897460155737</v>
      </c>
      <c r="R141" s="449" t="s">
        <v>31</v>
      </c>
      <c r="S141" s="433"/>
      <c r="T141" s="60"/>
    </row>
    <row r="142" spans="1:21" s="18" customFormat="1" ht="83.25" customHeight="1" x14ac:dyDescent="0.25">
      <c r="A142" s="442" t="s">
        <v>79</v>
      </c>
      <c r="B142" s="382" t="s">
        <v>272</v>
      </c>
      <c r="C142" s="270" t="s">
        <v>12</v>
      </c>
      <c r="D142" s="35" t="s">
        <v>273</v>
      </c>
      <c r="E142" s="277"/>
      <c r="F142" s="21"/>
      <c r="G142" s="21"/>
      <c r="H142" s="273"/>
      <c r="I142" s="69"/>
      <c r="J142" s="270" t="s">
        <v>12</v>
      </c>
      <c r="K142" s="37" t="str">
        <f>D142</f>
        <v>Реализация дополнительных общеобразовательных предпрофессиональных программ в области искусств - живопись</v>
      </c>
      <c r="L142" s="280"/>
      <c r="M142" s="56"/>
      <c r="N142" s="56"/>
      <c r="O142" s="273"/>
      <c r="P142" s="124"/>
      <c r="Q142" s="273"/>
      <c r="R142" s="379"/>
      <c r="S142" s="433" t="s">
        <v>31</v>
      </c>
      <c r="T142" s="60"/>
    </row>
    <row r="143" spans="1:21" ht="118.5" customHeight="1" x14ac:dyDescent="0.25">
      <c r="A143" s="443"/>
      <c r="B143" s="383"/>
      <c r="C143" s="27" t="s">
        <v>7</v>
      </c>
      <c r="D143" s="276" t="s">
        <v>265</v>
      </c>
      <c r="E143" s="277" t="s">
        <v>25</v>
      </c>
      <c r="F143" s="21" t="s">
        <v>452</v>
      </c>
      <c r="G143" s="271">
        <v>70.2</v>
      </c>
      <c r="H143" s="271">
        <v>100</v>
      </c>
      <c r="I143" s="71"/>
      <c r="J143" s="27" t="s">
        <v>7</v>
      </c>
      <c r="K143" s="33" t="s">
        <v>332</v>
      </c>
      <c r="L143" s="277" t="s">
        <v>453</v>
      </c>
      <c r="M143" s="277">
        <v>59066</v>
      </c>
      <c r="N143" s="277">
        <v>59066</v>
      </c>
      <c r="O143" s="271">
        <f>N143/M143*100</f>
        <v>100</v>
      </c>
      <c r="P143" s="126"/>
      <c r="Q143" s="273"/>
      <c r="R143" s="379"/>
      <c r="S143" s="433"/>
      <c r="T143" s="60"/>
    </row>
    <row r="144" spans="1:21" ht="62.25" customHeight="1" x14ac:dyDescent="0.25">
      <c r="A144" s="443"/>
      <c r="B144" s="383"/>
      <c r="C144" s="27" t="s">
        <v>8</v>
      </c>
      <c r="D144" s="276" t="s">
        <v>34</v>
      </c>
      <c r="E144" s="277" t="s">
        <v>25</v>
      </c>
      <c r="F144" s="21" t="s">
        <v>451</v>
      </c>
      <c r="G144" s="317">
        <v>0</v>
      </c>
      <c r="H144" s="271">
        <v>100</v>
      </c>
      <c r="I144" s="71"/>
      <c r="J144" s="27"/>
      <c r="K144" s="27"/>
      <c r="L144" s="275"/>
      <c r="M144" s="277"/>
      <c r="N144" s="277"/>
      <c r="O144" s="271"/>
      <c r="P144" s="126"/>
      <c r="Q144" s="273"/>
      <c r="R144" s="379"/>
      <c r="S144" s="433"/>
      <c r="T144" s="60"/>
    </row>
    <row r="145" spans="1:21" s="22" customFormat="1" ht="33" x14ac:dyDescent="0.25">
      <c r="A145" s="443"/>
      <c r="B145" s="383"/>
      <c r="C145" s="310"/>
      <c r="D145" s="31" t="s">
        <v>6</v>
      </c>
      <c r="E145" s="48"/>
      <c r="F145" s="144"/>
      <c r="G145" s="147"/>
      <c r="H145" s="9"/>
      <c r="I145" s="9">
        <f>(H143+H144)/2</f>
        <v>100</v>
      </c>
      <c r="J145" s="48"/>
      <c r="K145" s="31" t="s">
        <v>6</v>
      </c>
      <c r="L145" s="48"/>
      <c r="M145" s="145"/>
      <c r="N145" s="145"/>
      <c r="O145" s="9"/>
      <c r="P145" s="9">
        <f>O143</f>
        <v>100</v>
      </c>
      <c r="Q145" s="9">
        <f>(I145+P145)/2</f>
        <v>100</v>
      </c>
      <c r="R145" s="449" t="s">
        <v>31</v>
      </c>
      <c r="S145" s="433"/>
      <c r="T145" s="60"/>
      <c r="U145" s="313"/>
    </row>
    <row r="146" spans="1:21" s="18" customFormat="1" ht="104.25" customHeight="1" x14ac:dyDescent="0.25">
      <c r="A146" s="443"/>
      <c r="B146" s="383"/>
      <c r="C146" s="270" t="s">
        <v>13</v>
      </c>
      <c r="D146" s="35" t="s">
        <v>274</v>
      </c>
      <c r="E146" s="277"/>
      <c r="F146" s="21"/>
      <c r="G146" s="21"/>
      <c r="H146" s="273"/>
      <c r="I146" s="69"/>
      <c r="J146" s="270" t="s">
        <v>13</v>
      </c>
      <c r="K146" s="37" t="str">
        <f>D146</f>
        <v>Реализация дополнительных общеобразовательных предпрофессиональных программ в области искусств - дизайн</v>
      </c>
      <c r="L146" s="280"/>
      <c r="M146" s="56"/>
      <c r="N146" s="56"/>
      <c r="O146" s="273"/>
      <c r="P146" s="124"/>
      <c r="Q146" s="273"/>
      <c r="R146" s="379"/>
      <c r="S146" s="433"/>
      <c r="T146" s="60"/>
    </row>
    <row r="147" spans="1:21" ht="120" customHeight="1" x14ac:dyDescent="0.25">
      <c r="A147" s="443"/>
      <c r="B147" s="383"/>
      <c r="C147" s="27" t="s">
        <v>14</v>
      </c>
      <c r="D147" s="276" t="s">
        <v>265</v>
      </c>
      <c r="E147" s="277" t="s">
        <v>25</v>
      </c>
      <c r="F147" s="21" t="s">
        <v>452</v>
      </c>
      <c r="G147" s="271">
        <v>70.2</v>
      </c>
      <c r="H147" s="271">
        <v>100</v>
      </c>
      <c r="I147" s="71"/>
      <c r="J147" s="27" t="s">
        <v>14</v>
      </c>
      <c r="K147" s="33" t="s">
        <v>332</v>
      </c>
      <c r="L147" s="277" t="s">
        <v>453</v>
      </c>
      <c r="M147" s="277">
        <v>31508</v>
      </c>
      <c r="N147" s="277">
        <v>31508</v>
      </c>
      <c r="O147" s="271">
        <f>N147/M147*100</f>
        <v>100</v>
      </c>
      <c r="P147" s="126"/>
      <c r="Q147" s="273"/>
      <c r="R147" s="379"/>
      <c r="S147" s="433"/>
      <c r="T147" s="60"/>
    </row>
    <row r="148" spans="1:21" ht="79.5" customHeight="1" x14ac:dyDescent="0.25">
      <c r="A148" s="443"/>
      <c r="B148" s="383"/>
      <c r="C148" s="27" t="s">
        <v>15</v>
      </c>
      <c r="D148" s="276" t="s">
        <v>34</v>
      </c>
      <c r="E148" s="277" t="s">
        <v>25</v>
      </c>
      <c r="F148" s="21" t="s">
        <v>451</v>
      </c>
      <c r="G148" s="317">
        <v>0</v>
      </c>
      <c r="H148" s="271">
        <v>100</v>
      </c>
      <c r="I148" s="71"/>
      <c r="J148" s="27"/>
      <c r="K148" s="27"/>
      <c r="L148" s="275"/>
      <c r="M148" s="277"/>
      <c r="N148" s="277"/>
      <c r="O148" s="271"/>
      <c r="P148" s="126"/>
      <c r="Q148" s="273"/>
      <c r="R148" s="379"/>
      <c r="S148" s="433"/>
      <c r="T148" s="60"/>
    </row>
    <row r="149" spans="1:21" s="22" customFormat="1" ht="33" x14ac:dyDescent="0.25">
      <c r="A149" s="443"/>
      <c r="B149" s="383"/>
      <c r="C149" s="310"/>
      <c r="D149" s="31" t="s">
        <v>6</v>
      </c>
      <c r="E149" s="48"/>
      <c r="F149" s="144"/>
      <c r="G149" s="147"/>
      <c r="H149" s="9"/>
      <c r="I149" s="9">
        <f>(H147+H148)/2</f>
        <v>100</v>
      </c>
      <c r="J149" s="48"/>
      <c r="K149" s="31" t="s">
        <v>6</v>
      </c>
      <c r="L149" s="48"/>
      <c r="M149" s="145"/>
      <c r="N149" s="145"/>
      <c r="O149" s="9"/>
      <c r="P149" s="9">
        <f>O147</f>
        <v>100</v>
      </c>
      <c r="Q149" s="9">
        <f>(I149+P149)/2</f>
        <v>100</v>
      </c>
      <c r="R149" s="449" t="s">
        <v>31</v>
      </c>
      <c r="S149" s="433"/>
      <c r="T149" s="60"/>
      <c r="U149" s="313"/>
    </row>
    <row r="150" spans="1:21" s="18" customFormat="1" ht="95.25" customHeight="1" x14ac:dyDescent="0.25">
      <c r="A150" s="443"/>
      <c r="B150" s="383"/>
      <c r="C150" s="270" t="s">
        <v>28</v>
      </c>
      <c r="D150" s="35" t="s">
        <v>270</v>
      </c>
      <c r="E150" s="277"/>
      <c r="F150" s="21"/>
      <c r="G150" s="21"/>
      <c r="H150" s="273"/>
      <c r="I150" s="69"/>
      <c r="J150" s="270" t="str">
        <f>C150</f>
        <v>III</v>
      </c>
      <c r="K150" s="37" t="str">
        <f>D150</f>
        <v xml:space="preserve">Реализация дополнительных общеобразовательных общеразвивающих программ в области искусств </v>
      </c>
      <c r="L150" s="280"/>
      <c r="M150" s="56"/>
      <c r="N150" s="56"/>
      <c r="O150" s="273"/>
      <c r="P150" s="124"/>
      <c r="Q150" s="273"/>
      <c r="R150" s="379"/>
      <c r="S150" s="433"/>
      <c r="T150" s="60"/>
    </row>
    <row r="151" spans="1:21" ht="118.5" customHeight="1" x14ac:dyDescent="0.25">
      <c r="A151" s="443"/>
      <c r="B151" s="383"/>
      <c r="C151" s="27" t="s">
        <v>29</v>
      </c>
      <c r="D151" s="276" t="s">
        <v>271</v>
      </c>
      <c r="E151" s="277" t="s">
        <v>25</v>
      </c>
      <c r="F151" s="21" t="s">
        <v>452</v>
      </c>
      <c r="G151" s="271">
        <v>29.8</v>
      </c>
      <c r="H151" s="271">
        <v>100</v>
      </c>
      <c r="I151" s="71"/>
      <c r="J151" s="27" t="str">
        <f>C151</f>
        <v>3.1.</v>
      </c>
      <c r="K151" s="33" t="s">
        <v>332</v>
      </c>
      <c r="L151" s="277" t="s">
        <v>453</v>
      </c>
      <c r="M151" s="277">
        <v>27572</v>
      </c>
      <c r="N151" s="277">
        <v>27572</v>
      </c>
      <c r="O151" s="271">
        <f>N151/M151*100</f>
        <v>100</v>
      </c>
      <c r="P151" s="126"/>
      <c r="Q151" s="273"/>
      <c r="R151" s="379"/>
      <c r="S151" s="433"/>
      <c r="T151" s="60"/>
    </row>
    <row r="152" spans="1:21" ht="68.25" customHeight="1" x14ac:dyDescent="0.25">
      <c r="A152" s="443"/>
      <c r="B152" s="383"/>
      <c r="C152" s="27" t="s">
        <v>30</v>
      </c>
      <c r="D152" s="276" t="s">
        <v>34</v>
      </c>
      <c r="E152" s="277" t="s">
        <v>25</v>
      </c>
      <c r="F152" s="21" t="s">
        <v>451</v>
      </c>
      <c r="G152" s="317">
        <v>0</v>
      </c>
      <c r="H152" s="271">
        <v>100</v>
      </c>
      <c r="I152" s="71"/>
      <c r="J152" s="27"/>
      <c r="K152" s="33"/>
      <c r="L152" s="275"/>
      <c r="M152" s="277"/>
      <c r="N152" s="277"/>
      <c r="O152" s="271"/>
      <c r="P152" s="126"/>
      <c r="Q152" s="273"/>
      <c r="R152" s="379"/>
      <c r="S152" s="433"/>
      <c r="T152" s="60"/>
    </row>
    <row r="153" spans="1:21" ht="68.25" customHeight="1" x14ac:dyDescent="0.25">
      <c r="A153" s="443"/>
      <c r="B153" s="383"/>
      <c r="C153" s="27" t="s">
        <v>52</v>
      </c>
      <c r="D153" s="276" t="s">
        <v>333</v>
      </c>
      <c r="E153" s="277" t="s">
        <v>38</v>
      </c>
      <c r="F153" s="127">
        <v>70</v>
      </c>
      <c r="G153" s="21">
        <v>75</v>
      </c>
      <c r="H153" s="271">
        <v>100</v>
      </c>
      <c r="I153" s="71"/>
      <c r="J153" s="27"/>
      <c r="K153" s="33"/>
      <c r="L153" s="277"/>
      <c r="M153" s="277"/>
      <c r="N153" s="277"/>
      <c r="O153" s="271"/>
      <c r="P153" s="126"/>
      <c r="Q153" s="273"/>
      <c r="R153" s="379"/>
      <c r="S153" s="433"/>
      <c r="T153" s="60"/>
    </row>
    <row r="154" spans="1:21" ht="43.5" customHeight="1" x14ac:dyDescent="0.25">
      <c r="A154" s="444"/>
      <c r="B154" s="445"/>
      <c r="C154" s="48"/>
      <c r="D154" s="31" t="s">
        <v>6</v>
      </c>
      <c r="E154" s="48"/>
      <c r="F154" s="323"/>
      <c r="G154" s="323"/>
      <c r="H154" s="9"/>
      <c r="I154" s="323">
        <f>(H151+H152+H153)/3</f>
        <v>100</v>
      </c>
      <c r="J154" s="48"/>
      <c r="K154" s="31" t="s">
        <v>6</v>
      </c>
      <c r="L154" s="48"/>
      <c r="M154" s="145"/>
      <c r="N154" s="145"/>
      <c r="O154" s="9"/>
      <c r="P154" s="9">
        <f>O151</f>
        <v>100</v>
      </c>
      <c r="Q154" s="9">
        <f>(I154+P154)/2</f>
        <v>100</v>
      </c>
      <c r="R154" s="380" t="s">
        <v>31</v>
      </c>
      <c r="S154" s="433"/>
      <c r="T154" s="60"/>
    </row>
    <row r="155" spans="1:21" s="18" customFormat="1" ht="101.25" customHeight="1" x14ac:dyDescent="0.25">
      <c r="A155" s="442" t="s">
        <v>80</v>
      </c>
      <c r="B155" s="382" t="s">
        <v>275</v>
      </c>
      <c r="C155" s="270" t="s">
        <v>12</v>
      </c>
      <c r="D155" s="35" t="s">
        <v>264</v>
      </c>
      <c r="E155" s="277"/>
      <c r="F155" s="21"/>
      <c r="G155" s="21"/>
      <c r="H155" s="273"/>
      <c r="I155" s="69"/>
      <c r="J155" s="270" t="s">
        <v>12</v>
      </c>
      <c r="K155" s="37" t="str">
        <f>D155</f>
        <v>Реализация дополнительных общеобразовательных предпрофессиональных программ в области искусств - фортепиано</v>
      </c>
      <c r="L155" s="277"/>
      <c r="M155" s="56"/>
      <c r="N155" s="56"/>
      <c r="O155" s="273"/>
      <c r="P155" s="124"/>
      <c r="Q155" s="273"/>
      <c r="R155" s="379"/>
      <c r="S155" s="433" t="s">
        <v>459</v>
      </c>
      <c r="T155" s="60"/>
    </row>
    <row r="156" spans="1:21" ht="115.5" x14ac:dyDescent="0.25">
      <c r="A156" s="443"/>
      <c r="B156" s="383"/>
      <c r="C156" s="27" t="s">
        <v>7</v>
      </c>
      <c r="D156" s="276" t="s">
        <v>265</v>
      </c>
      <c r="E156" s="277" t="s">
        <v>25</v>
      </c>
      <c r="F156" s="21" t="s">
        <v>452</v>
      </c>
      <c r="G156" s="271">
        <v>56</v>
      </c>
      <c r="H156" s="271">
        <v>100</v>
      </c>
      <c r="I156" s="71"/>
      <c r="J156" s="27" t="s">
        <v>7</v>
      </c>
      <c r="K156" s="33" t="s">
        <v>332</v>
      </c>
      <c r="L156" s="277" t="s">
        <v>453</v>
      </c>
      <c r="M156" s="277">
        <v>12441</v>
      </c>
      <c r="N156" s="277">
        <v>11088</v>
      </c>
      <c r="O156" s="271">
        <f>N156/M156*100</f>
        <v>89.124668435013263</v>
      </c>
      <c r="P156" s="126"/>
      <c r="Q156" s="273"/>
      <c r="R156" s="379"/>
      <c r="S156" s="433"/>
      <c r="T156" s="60"/>
    </row>
    <row r="157" spans="1:21" ht="63" customHeight="1" x14ac:dyDescent="0.25">
      <c r="A157" s="443"/>
      <c r="B157" s="383"/>
      <c r="C157" s="27" t="s">
        <v>8</v>
      </c>
      <c r="D157" s="276" t="s">
        <v>34</v>
      </c>
      <c r="E157" s="277" t="s">
        <v>25</v>
      </c>
      <c r="F157" s="21" t="s">
        <v>451</v>
      </c>
      <c r="G157" s="21">
        <v>0</v>
      </c>
      <c r="H157" s="271">
        <v>100</v>
      </c>
      <c r="I157" s="71"/>
      <c r="J157" s="27"/>
      <c r="K157" s="27"/>
      <c r="L157" s="275"/>
      <c r="M157" s="277"/>
      <c r="N157" s="277"/>
      <c r="O157" s="271"/>
      <c r="P157" s="126"/>
      <c r="Q157" s="273"/>
      <c r="R157" s="379"/>
      <c r="S157" s="433"/>
      <c r="T157" s="60"/>
    </row>
    <row r="158" spans="1:21" s="22" customFormat="1" ht="33" x14ac:dyDescent="0.25">
      <c r="A158" s="443"/>
      <c r="B158" s="383"/>
      <c r="C158" s="310"/>
      <c r="D158" s="31" t="s">
        <v>6</v>
      </c>
      <c r="E158" s="48"/>
      <c r="F158" s="144"/>
      <c r="G158" s="147"/>
      <c r="H158" s="9"/>
      <c r="I158" s="9">
        <f>(H156+H157)/2</f>
        <v>100</v>
      </c>
      <c r="J158" s="48"/>
      <c r="K158" s="31" t="s">
        <v>6</v>
      </c>
      <c r="L158" s="48"/>
      <c r="M158" s="145"/>
      <c r="N158" s="145"/>
      <c r="O158" s="9"/>
      <c r="P158" s="9">
        <f>O156</f>
        <v>89.124668435013263</v>
      </c>
      <c r="Q158" s="9">
        <f>(I158+P158)/2</f>
        <v>94.562334217506631</v>
      </c>
      <c r="R158" s="449" t="s">
        <v>459</v>
      </c>
      <c r="S158" s="433"/>
      <c r="T158" s="60"/>
      <c r="U158" s="313"/>
    </row>
    <row r="159" spans="1:21" s="18" customFormat="1" ht="110.25" customHeight="1" x14ac:dyDescent="0.25">
      <c r="A159" s="443"/>
      <c r="B159" s="383"/>
      <c r="C159" s="270" t="s">
        <v>13</v>
      </c>
      <c r="D159" s="35" t="s">
        <v>266</v>
      </c>
      <c r="E159" s="277"/>
      <c r="F159" s="21"/>
      <c r="G159" s="21"/>
      <c r="H159" s="273"/>
      <c r="I159" s="69"/>
      <c r="J159" s="270" t="s">
        <v>13</v>
      </c>
      <c r="K159" s="37" t="str">
        <f>D159</f>
        <v>Реализация дополнительных общеобразовательных предпрофессиональных программ в области искусств - духовые и ударные инструменты</v>
      </c>
      <c r="L159" s="277"/>
      <c r="M159" s="56"/>
      <c r="N159" s="56"/>
      <c r="O159" s="273"/>
      <c r="P159" s="124"/>
      <c r="Q159" s="273"/>
      <c r="R159" s="379"/>
      <c r="S159" s="433"/>
      <c r="T159" s="60"/>
    </row>
    <row r="160" spans="1:21" ht="115.5" x14ac:dyDescent="0.25">
      <c r="A160" s="443"/>
      <c r="B160" s="383"/>
      <c r="C160" s="27" t="s">
        <v>14</v>
      </c>
      <c r="D160" s="276" t="s">
        <v>265</v>
      </c>
      <c r="E160" s="277" t="s">
        <v>25</v>
      </c>
      <c r="F160" s="21" t="s">
        <v>452</v>
      </c>
      <c r="G160" s="271">
        <v>56</v>
      </c>
      <c r="H160" s="271">
        <v>100</v>
      </c>
      <c r="I160" s="71"/>
      <c r="J160" s="27" t="s">
        <v>14</v>
      </c>
      <c r="K160" s="33" t="s">
        <v>332</v>
      </c>
      <c r="L160" s="277" t="s">
        <v>453</v>
      </c>
      <c r="M160" s="277">
        <v>4933</v>
      </c>
      <c r="N160" s="277">
        <v>6930</v>
      </c>
      <c r="O160" s="271">
        <v>110</v>
      </c>
      <c r="P160" s="126"/>
      <c r="Q160" s="273"/>
      <c r="R160" s="379"/>
      <c r="S160" s="433"/>
      <c r="T160" s="60"/>
    </row>
    <row r="161" spans="1:21" ht="60" customHeight="1" x14ac:dyDescent="0.25">
      <c r="A161" s="443"/>
      <c r="B161" s="383"/>
      <c r="C161" s="27" t="s">
        <v>15</v>
      </c>
      <c r="D161" s="276" t="s">
        <v>34</v>
      </c>
      <c r="E161" s="277" t="s">
        <v>25</v>
      </c>
      <c r="F161" s="21" t="s">
        <v>451</v>
      </c>
      <c r="G161" s="21">
        <v>0</v>
      </c>
      <c r="H161" s="271">
        <v>100</v>
      </c>
      <c r="I161" s="71"/>
      <c r="J161" s="27"/>
      <c r="K161" s="27"/>
      <c r="L161" s="275"/>
      <c r="M161" s="277"/>
      <c r="N161" s="277"/>
      <c r="O161" s="271"/>
      <c r="P161" s="126"/>
      <c r="Q161" s="273"/>
      <c r="R161" s="379"/>
      <c r="S161" s="433"/>
      <c r="T161" s="60"/>
    </row>
    <row r="162" spans="1:21" s="22" customFormat="1" ht="33" x14ac:dyDescent="0.25">
      <c r="A162" s="443"/>
      <c r="B162" s="383"/>
      <c r="C162" s="310"/>
      <c r="D162" s="31" t="s">
        <v>6</v>
      </c>
      <c r="E162" s="48"/>
      <c r="F162" s="144"/>
      <c r="G162" s="147"/>
      <c r="H162" s="9"/>
      <c r="I162" s="9">
        <f>(H160+H161)/2</f>
        <v>100</v>
      </c>
      <c r="J162" s="48"/>
      <c r="K162" s="31" t="s">
        <v>6</v>
      </c>
      <c r="L162" s="48"/>
      <c r="M162" s="145"/>
      <c r="N162" s="145"/>
      <c r="O162" s="9"/>
      <c r="P162" s="9">
        <f>O160</f>
        <v>110</v>
      </c>
      <c r="Q162" s="9">
        <f>(I162+P162)/2</f>
        <v>105</v>
      </c>
      <c r="R162" s="449" t="s">
        <v>31</v>
      </c>
      <c r="S162" s="433"/>
      <c r="T162" s="60"/>
      <c r="U162" s="313"/>
    </row>
    <row r="163" spans="1:21" s="18" customFormat="1" ht="96" customHeight="1" x14ac:dyDescent="0.25">
      <c r="A163" s="443"/>
      <c r="B163" s="383"/>
      <c r="C163" s="270" t="s">
        <v>28</v>
      </c>
      <c r="D163" s="35" t="s">
        <v>267</v>
      </c>
      <c r="E163" s="277"/>
      <c r="F163" s="21"/>
      <c r="G163" s="21"/>
      <c r="H163" s="273"/>
      <c r="I163" s="69"/>
      <c r="J163" s="270" t="str">
        <f>C163</f>
        <v>III</v>
      </c>
      <c r="K163" s="37" t="str">
        <f>D163</f>
        <v>Реализация дополнительных общеобразовательных предпрофессиональных программ в области искусств - струнные инструменты</v>
      </c>
      <c r="L163" s="277"/>
      <c r="M163" s="56"/>
      <c r="N163" s="56"/>
      <c r="O163" s="273"/>
      <c r="P163" s="124"/>
      <c r="Q163" s="273"/>
      <c r="R163" s="379"/>
      <c r="S163" s="433"/>
      <c r="T163" s="60"/>
    </row>
    <row r="164" spans="1:21" ht="115.5" x14ac:dyDescent="0.25">
      <c r="A164" s="443"/>
      <c r="B164" s="383"/>
      <c r="C164" s="27" t="s">
        <v>29</v>
      </c>
      <c r="D164" s="276" t="s">
        <v>265</v>
      </c>
      <c r="E164" s="277" t="s">
        <v>25</v>
      </c>
      <c r="F164" s="271" t="s">
        <v>452</v>
      </c>
      <c r="G164" s="271">
        <v>56</v>
      </c>
      <c r="H164" s="271">
        <v>100</v>
      </c>
      <c r="I164" s="71"/>
      <c r="J164" s="27" t="str">
        <f>C164</f>
        <v>3.1.</v>
      </c>
      <c r="K164" s="33" t="s">
        <v>332</v>
      </c>
      <c r="L164" s="277" t="s">
        <v>453</v>
      </c>
      <c r="M164" s="277">
        <v>7508</v>
      </c>
      <c r="N164" s="277">
        <v>7392</v>
      </c>
      <c r="O164" s="271">
        <f>N164/M164*100</f>
        <v>98.454981353223232</v>
      </c>
      <c r="P164" s="126"/>
      <c r="Q164" s="273"/>
      <c r="R164" s="379"/>
      <c r="S164" s="433"/>
      <c r="T164" s="60"/>
    </row>
    <row r="165" spans="1:21" ht="64.5" customHeight="1" x14ac:dyDescent="0.25">
      <c r="A165" s="443"/>
      <c r="B165" s="383"/>
      <c r="C165" s="27" t="s">
        <v>30</v>
      </c>
      <c r="D165" s="276" t="s">
        <v>34</v>
      </c>
      <c r="E165" s="277" t="s">
        <v>25</v>
      </c>
      <c r="F165" s="21" t="s">
        <v>451</v>
      </c>
      <c r="G165" s="21">
        <v>0</v>
      </c>
      <c r="H165" s="271">
        <v>100</v>
      </c>
      <c r="I165" s="71"/>
      <c r="J165" s="27"/>
      <c r="K165" s="27"/>
      <c r="L165" s="275"/>
      <c r="M165" s="277"/>
      <c r="N165" s="277"/>
      <c r="O165" s="271"/>
      <c r="P165" s="126"/>
      <c r="Q165" s="273"/>
      <c r="R165" s="379"/>
      <c r="S165" s="433"/>
      <c r="T165" s="60"/>
    </row>
    <row r="166" spans="1:21" s="22" customFormat="1" ht="33" x14ac:dyDescent="0.25">
      <c r="A166" s="443"/>
      <c r="B166" s="383"/>
      <c r="C166" s="310"/>
      <c r="D166" s="31" t="s">
        <v>6</v>
      </c>
      <c r="E166" s="48"/>
      <c r="F166" s="144"/>
      <c r="G166" s="147"/>
      <c r="H166" s="9"/>
      <c r="I166" s="9">
        <f>(H164+H165)/2</f>
        <v>100</v>
      </c>
      <c r="J166" s="48"/>
      <c r="K166" s="31" t="s">
        <v>6</v>
      </c>
      <c r="L166" s="48"/>
      <c r="M166" s="145"/>
      <c r="N166" s="145"/>
      <c r="O166" s="9"/>
      <c r="P166" s="9">
        <f>O164</f>
        <v>98.454981353223232</v>
      </c>
      <c r="Q166" s="9">
        <f>(I166+P166)/2</f>
        <v>99.227490676611609</v>
      </c>
      <c r="R166" s="449" t="s">
        <v>459</v>
      </c>
      <c r="S166" s="433"/>
      <c r="T166" s="60"/>
      <c r="U166" s="313"/>
    </row>
    <row r="167" spans="1:21" s="18" customFormat="1" ht="102" customHeight="1" x14ac:dyDescent="0.25">
      <c r="A167" s="443"/>
      <c r="B167" s="383"/>
      <c r="C167" s="270" t="s">
        <v>42</v>
      </c>
      <c r="D167" s="35" t="s">
        <v>268</v>
      </c>
      <c r="E167" s="277"/>
      <c r="F167" s="21"/>
      <c r="G167" s="21"/>
      <c r="H167" s="273"/>
      <c r="I167" s="69"/>
      <c r="J167" s="270" t="str">
        <f>C167</f>
        <v>IV</v>
      </c>
      <c r="K167" s="37" t="str">
        <f>D167</f>
        <v>Реализация дополнительных общеобразовательных предпрофессиональных программ в области искусств - народные инструменты</v>
      </c>
      <c r="L167" s="277"/>
      <c r="M167" s="56"/>
      <c r="N167" s="56"/>
      <c r="O167" s="273"/>
      <c r="P167" s="124"/>
      <c r="Q167" s="273"/>
      <c r="R167" s="379"/>
      <c r="S167" s="433"/>
      <c r="T167" s="60"/>
    </row>
    <row r="168" spans="1:21" ht="115.5" x14ac:dyDescent="0.25">
      <c r="A168" s="443"/>
      <c r="B168" s="383"/>
      <c r="C168" s="27" t="s">
        <v>43</v>
      </c>
      <c r="D168" s="276" t="s">
        <v>265</v>
      </c>
      <c r="E168" s="277" t="s">
        <v>25</v>
      </c>
      <c r="F168" s="271" t="s">
        <v>452</v>
      </c>
      <c r="G168" s="271">
        <v>56</v>
      </c>
      <c r="H168" s="271">
        <v>100</v>
      </c>
      <c r="I168" s="71"/>
      <c r="J168" s="27" t="str">
        <f>C168</f>
        <v>4.1.</v>
      </c>
      <c r="K168" s="33" t="s">
        <v>332</v>
      </c>
      <c r="L168" s="274" t="s">
        <v>453</v>
      </c>
      <c r="M168" s="277">
        <v>7772</v>
      </c>
      <c r="N168" s="277">
        <v>7392</v>
      </c>
      <c r="O168" s="271">
        <f>N168/M168*100</f>
        <v>95.110653628409679</v>
      </c>
      <c r="P168" s="126"/>
      <c r="Q168" s="273"/>
      <c r="R168" s="379"/>
      <c r="S168" s="433"/>
      <c r="T168" s="60"/>
    </row>
    <row r="169" spans="1:21" ht="62.25" customHeight="1" x14ac:dyDescent="0.25">
      <c r="A169" s="443"/>
      <c r="B169" s="383"/>
      <c r="C169" s="27" t="s">
        <v>145</v>
      </c>
      <c r="D169" s="276" t="s">
        <v>34</v>
      </c>
      <c r="E169" s="277" t="s">
        <v>25</v>
      </c>
      <c r="F169" s="271">
        <v>0.5</v>
      </c>
      <c r="G169" s="21">
        <v>0</v>
      </c>
      <c r="H169" s="271">
        <v>100</v>
      </c>
      <c r="I169" s="71"/>
      <c r="J169" s="27"/>
      <c r="K169" s="27"/>
      <c r="L169" s="275"/>
      <c r="M169" s="277"/>
      <c r="N169" s="277"/>
      <c r="O169" s="271"/>
      <c r="P169" s="126"/>
      <c r="Q169" s="273"/>
      <c r="R169" s="379"/>
      <c r="S169" s="433"/>
      <c r="T169" s="60"/>
    </row>
    <row r="170" spans="1:21" s="22" customFormat="1" ht="33" x14ac:dyDescent="0.25">
      <c r="A170" s="443"/>
      <c r="B170" s="383"/>
      <c r="C170" s="310"/>
      <c r="D170" s="31" t="s">
        <v>6</v>
      </c>
      <c r="E170" s="48"/>
      <c r="F170" s="144"/>
      <c r="G170" s="147"/>
      <c r="H170" s="9"/>
      <c r="I170" s="9">
        <f>(H168+H169)/2</f>
        <v>100</v>
      </c>
      <c r="J170" s="48"/>
      <c r="K170" s="31" t="s">
        <v>6</v>
      </c>
      <c r="L170" s="48"/>
      <c r="M170" s="145"/>
      <c r="N170" s="145"/>
      <c r="O170" s="9"/>
      <c r="P170" s="9">
        <f>O168</f>
        <v>95.110653628409679</v>
      </c>
      <c r="Q170" s="9">
        <f>(I170+P170)/2</f>
        <v>97.555326814204847</v>
      </c>
      <c r="R170" s="449" t="s">
        <v>459</v>
      </c>
      <c r="S170" s="433"/>
      <c r="T170" s="60"/>
      <c r="U170" s="313"/>
    </row>
    <row r="171" spans="1:21" s="18" customFormat="1" ht="109.5" customHeight="1" x14ac:dyDescent="0.25">
      <c r="A171" s="443"/>
      <c r="B171" s="383"/>
      <c r="C171" s="270" t="s">
        <v>172</v>
      </c>
      <c r="D171" s="35" t="s">
        <v>269</v>
      </c>
      <c r="E171" s="277"/>
      <c r="F171" s="21"/>
      <c r="G171" s="21"/>
      <c r="H171" s="273"/>
      <c r="I171" s="69"/>
      <c r="J171" s="270" t="str">
        <f>C171</f>
        <v>V</v>
      </c>
      <c r="K171" s="37" t="str">
        <f>D171</f>
        <v>Реализация дополнительных общеобразовательных предпрофессиональных программ в области искусств - инструменты эстрадного оркестра</v>
      </c>
      <c r="L171" s="277"/>
      <c r="M171" s="56"/>
      <c r="N171" s="56"/>
      <c r="O171" s="273"/>
      <c r="P171" s="124"/>
      <c r="Q171" s="273"/>
      <c r="R171" s="379"/>
      <c r="S171" s="433"/>
      <c r="T171" s="60"/>
    </row>
    <row r="172" spans="1:21" ht="112.5" customHeight="1" x14ac:dyDescent="0.25">
      <c r="A172" s="443"/>
      <c r="B172" s="383"/>
      <c r="C172" s="27" t="s">
        <v>173</v>
      </c>
      <c r="D172" s="276" t="s">
        <v>271</v>
      </c>
      <c r="E172" s="277" t="s">
        <v>25</v>
      </c>
      <c r="F172" s="271" t="s">
        <v>452</v>
      </c>
      <c r="G172" s="271">
        <v>56</v>
      </c>
      <c r="H172" s="271">
        <v>100</v>
      </c>
      <c r="I172" s="71"/>
      <c r="J172" s="27" t="str">
        <f>C172</f>
        <v>5.1.</v>
      </c>
      <c r="K172" s="33" t="s">
        <v>332</v>
      </c>
      <c r="L172" s="277" t="s">
        <v>453</v>
      </c>
      <c r="M172" s="277">
        <v>5792</v>
      </c>
      <c r="N172" s="277">
        <v>5610</v>
      </c>
      <c r="O172" s="271">
        <f>N172/M172*100</f>
        <v>96.857734806629836</v>
      </c>
      <c r="P172" s="126"/>
      <c r="Q172" s="273"/>
      <c r="R172" s="379"/>
      <c r="S172" s="433"/>
      <c r="T172" s="60"/>
    </row>
    <row r="173" spans="1:21" ht="49.5" x14ac:dyDescent="0.25">
      <c r="A173" s="443"/>
      <c r="B173" s="383"/>
      <c r="C173" s="27" t="s">
        <v>174</v>
      </c>
      <c r="D173" s="276" t="s">
        <v>34</v>
      </c>
      <c r="E173" s="277" t="s">
        <v>25</v>
      </c>
      <c r="F173" s="271">
        <v>0.5</v>
      </c>
      <c r="G173" s="21">
        <v>0</v>
      </c>
      <c r="H173" s="271">
        <v>100</v>
      </c>
      <c r="I173" s="71"/>
      <c r="J173" s="27"/>
      <c r="K173" s="27"/>
      <c r="L173" s="275"/>
      <c r="M173" s="277"/>
      <c r="N173" s="277"/>
      <c r="O173" s="271"/>
      <c r="P173" s="126"/>
      <c r="Q173" s="273"/>
      <c r="R173" s="379"/>
      <c r="S173" s="433"/>
      <c r="T173" s="60"/>
    </row>
    <row r="174" spans="1:21" s="22" customFormat="1" ht="33" x14ac:dyDescent="0.25">
      <c r="A174" s="443"/>
      <c r="B174" s="383"/>
      <c r="C174" s="310"/>
      <c r="D174" s="31" t="s">
        <v>6</v>
      </c>
      <c r="E174" s="48"/>
      <c r="F174" s="144"/>
      <c r="G174" s="147"/>
      <c r="H174" s="9"/>
      <c r="I174" s="9">
        <f>(H172+H173)/2</f>
        <v>100</v>
      </c>
      <c r="J174" s="48"/>
      <c r="K174" s="31" t="s">
        <v>6</v>
      </c>
      <c r="L174" s="48"/>
      <c r="M174" s="145"/>
      <c r="N174" s="145"/>
      <c r="O174" s="9"/>
      <c r="P174" s="9">
        <f>O172</f>
        <v>96.857734806629836</v>
      </c>
      <c r="Q174" s="9">
        <f>(I174+P174)/2</f>
        <v>98.428867403314911</v>
      </c>
      <c r="R174" s="449" t="s">
        <v>459</v>
      </c>
      <c r="S174" s="433"/>
      <c r="T174" s="60"/>
      <c r="U174" s="313"/>
    </row>
    <row r="175" spans="1:21" s="18" customFormat="1" ht="79.5" customHeight="1" x14ac:dyDescent="0.25">
      <c r="A175" s="443"/>
      <c r="B175" s="383"/>
      <c r="C175" s="270" t="s">
        <v>178</v>
      </c>
      <c r="D175" s="35" t="s">
        <v>270</v>
      </c>
      <c r="E175" s="277"/>
      <c r="F175" s="21"/>
      <c r="G175" s="21"/>
      <c r="H175" s="273"/>
      <c r="I175" s="69"/>
      <c r="J175" s="270" t="str">
        <f>C175</f>
        <v>VI</v>
      </c>
      <c r="K175" s="37" t="str">
        <f>D175</f>
        <v xml:space="preserve">Реализация дополнительных общеобразовательных общеразвивающих программ в области искусств </v>
      </c>
      <c r="L175" s="277"/>
      <c r="M175" s="56"/>
      <c r="N175" s="56"/>
      <c r="O175" s="273"/>
      <c r="P175" s="124"/>
      <c r="Q175" s="273"/>
      <c r="R175" s="379"/>
      <c r="S175" s="433"/>
      <c r="T175" s="60"/>
    </row>
    <row r="176" spans="1:21" ht="115.5" customHeight="1" x14ac:dyDescent="0.25">
      <c r="A176" s="443"/>
      <c r="B176" s="383"/>
      <c r="C176" s="27" t="s">
        <v>179</v>
      </c>
      <c r="D176" s="276" t="s">
        <v>271</v>
      </c>
      <c r="E176" s="277" t="s">
        <v>25</v>
      </c>
      <c r="F176" s="271" t="s">
        <v>452</v>
      </c>
      <c r="G176" s="271">
        <v>43.8</v>
      </c>
      <c r="H176" s="271">
        <v>100</v>
      </c>
      <c r="I176" s="71"/>
      <c r="J176" s="27" t="str">
        <f>C176</f>
        <v>6.1.</v>
      </c>
      <c r="K176" s="33" t="s">
        <v>332</v>
      </c>
      <c r="L176" s="277" t="s">
        <v>218</v>
      </c>
      <c r="M176" s="277">
        <v>20146</v>
      </c>
      <c r="N176" s="277">
        <v>19170</v>
      </c>
      <c r="O176" s="271">
        <f>N176/M176*100</f>
        <v>95.155365829445046</v>
      </c>
      <c r="P176" s="126"/>
      <c r="Q176" s="273"/>
      <c r="R176" s="379"/>
      <c r="S176" s="433"/>
      <c r="T176" s="60"/>
    </row>
    <row r="177" spans="1:21" ht="46.5" customHeight="1" x14ac:dyDescent="0.25">
      <c r="A177" s="443"/>
      <c r="B177" s="383"/>
      <c r="C177" s="27" t="s">
        <v>180</v>
      </c>
      <c r="D177" s="276" t="s">
        <v>34</v>
      </c>
      <c r="E177" s="277" t="s">
        <v>25</v>
      </c>
      <c r="F177" s="271">
        <v>0.5</v>
      </c>
      <c r="G177" s="21">
        <v>0</v>
      </c>
      <c r="H177" s="271">
        <v>100</v>
      </c>
      <c r="I177" s="71"/>
      <c r="J177" s="27"/>
      <c r="K177" s="33"/>
      <c r="L177" s="277"/>
      <c r="M177" s="277"/>
      <c r="N177" s="277"/>
      <c r="O177" s="271"/>
      <c r="P177" s="126"/>
      <c r="Q177" s="273"/>
      <c r="R177" s="379"/>
      <c r="S177" s="433"/>
      <c r="T177" s="60"/>
    </row>
    <row r="178" spans="1:21" ht="16.5" x14ac:dyDescent="0.25">
      <c r="A178" s="443"/>
      <c r="B178" s="383"/>
      <c r="C178" s="27" t="s">
        <v>334</v>
      </c>
      <c r="D178" s="276" t="s">
        <v>333</v>
      </c>
      <c r="E178" s="277" t="s">
        <v>38</v>
      </c>
      <c r="F178" s="127">
        <v>133</v>
      </c>
      <c r="G178" s="21">
        <v>127</v>
      </c>
      <c r="H178" s="271">
        <f>G178/F178*100</f>
        <v>95.488721804511272</v>
      </c>
      <c r="I178" s="69"/>
      <c r="J178" s="27"/>
      <c r="K178" s="33"/>
      <c r="L178" s="277"/>
      <c r="M178" s="277"/>
      <c r="N178" s="277"/>
      <c r="O178" s="271"/>
      <c r="P178" s="126"/>
      <c r="Q178" s="273"/>
      <c r="R178" s="379"/>
      <c r="S178" s="433"/>
      <c r="T178" s="60"/>
    </row>
    <row r="179" spans="1:21" ht="47.25" customHeight="1" x14ac:dyDescent="0.25">
      <c r="A179" s="444"/>
      <c r="B179" s="445"/>
      <c r="C179" s="15"/>
      <c r="D179" s="34" t="s">
        <v>6</v>
      </c>
      <c r="E179" s="265"/>
      <c r="F179" s="36"/>
      <c r="G179" s="36"/>
      <c r="H179" s="16"/>
      <c r="I179" s="36">
        <f>(H176+H177+H178)/3</f>
        <v>98.496240601503757</v>
      </c>
      <c r="J179" s="265"/>
      <c r="K179" s="34" t="s">
        <v>6</v>
      </c>
      <c r="L179" s="265"/>
      <c r="M179" s="265"/>
      <c r="N179" s="265"/>
      <c r="O179" s="16"/>
      <c r="P179" s="16">
        <f>O176</f>
        <v>95.155365829445046</v>
      </c>
      <c r="Q179" s="16">
        <f>(I179+P179)/2</f>
        <v>96.825803215474394</v>
      </c>
      <c r="R179" s="449" t="s">
        <v>459</v>
      </c>
      <c r="S179" s="433"/>
      <c r="T179" s="60"/>
    </row>
    <row r="180" spans="1:21" s="18" customFormat="1" ht="88.5" customHeight="1" x14ac:dyDescent="0.25">
      <c r="A180" s="442" t="s">
        <v>81</v>
      </c>
      <c r="B180" s="382" t="s">
        <v>276</v>
      </c>
      <c r="C180" s="270" t="s">
        <v>12</v>
      </c>
      <c r="D180" s="35" t="s">
        <v>264</v>
      </c>
      <c r="E180" s="277"/>
      <c r="F180" s="21"/>
      <c r="G180" s="21"/>
      <c r="H180" s="273"/>
      <c r="I180" s="69"/>
      <c r="J180" s="270" t="s">
        <v>12</v>
      </c>
      <c r="K180" s="37" t="str">
        <f>D180</f>
        <v>Реализация дополнительных общеобразовательных предпрофессиональных программ в области искусств - фортепиано</v>
      </c>
      <c r="L180" s="277"/>
      <c r="M180" s="56"/>
      <c r="N180" s="56"/>
      <c r="O180" s="273"/>
      <c r="P180" s="124"/>
      <c r="Q180" s="273"/>
      <c r="R180" s="379"/>
      <c r="S180" s="433" t="s">
        <v>459</v>
      </c>
      <c r="T180" s="60"/>
    </row>
    <row r="181" spans="1:21" ht="111.75" customHeight="1" x14ac:dyDescent="0.25">
      <c r="A181" s="443"/>
      <c r="B181" s="383"/>
      <c r="C181" s="27" t="s">
        <v>7</v>
      </c>
      <c r="D181" s="276" t="s">
        <v>265</v>
      </c>
      <c r="E181" s="277" t="s">
        <v>25</v>
      </c>
      <c r="F181" s="21" t="s">
        <v>452</v>
      </c>
      <c r="G181" s="271">
        <v>80</v>
      </c>
      <c r="H181" s="271">
        <v>100</v>
      </c>
      <c r="I181" s="71"/>
      <c r="J181" s="27" t="s">
        <v>7</v>
      </c>
      <c r="K181" s="27" t="s">
        <v>90</v>
      </c>
      <c r="L181" s="277" t="s">
        <v>453</v>
      </c>
      <c r="M181" s="277">
        <v>9293</v>
      </c>
      <c r="N181" s="277">
        <v>9186</v>
      </c>
      <c r="O181" s="271">
        <f>N181/M181*100</f>
        <v>98.848595717206507</v>
      </c>
      <c r="P181" s="126"/>
      <c r="Q181" s="273"/>
      <c r="R181" s="379"/>
      <c r="S181" s="433"/>
      <c r="T181" s="60"/>
    </row>
    <row r="182" spans="1:21" ht="68.25" customHeight="1" x14ac:dyDescent="0.25">
      <c r="A182" s="443"/>
      <c r="B182" s="383"/>
      <c r="C182" s="27" t="s">
        <v>8</v>
      </c>
      <c r="D182" s="276" t="s">
        <v>34</v>
      </c>
      <c r="E182" s="277" t="s">
        <v>25</v>
      </c>
      <c r="F182" s="21" t="s">
        <v>451</v>
      </c>
      <c r="G182" s="21">
        <v>0</v>
      </c>
      <c r="H182" s="271">
        <v>100</v>
      </c>
      <c r="I182" s="71"/>
      <c r="J182" s="27"/>
      <c r="K182" s="27"/>
      <c r="L182" s="275"/>
      <c r="M182" s="277"/>
      <c r="N182" s="277"/>
      <c r="O182" s="271"/>
      <c r="P182" s="126"/>
      <c r="Q182" s="273"/>
      <c r="R182" s="379"/>
      <c r="S182" s="433"/>
      <c r="T182" s="60"/>
    </row>
    <row r="183" spans="1:21" s="22" customFormat="1" ht="33" x14ac:dyDescent="0.25">
      <c r="A183" s="443"/>
      <c r="B183" s="383"/>
      <c r="C183" s="310"/>
      <c r="D183" s="31" t="s">
        <v>6</v>
      </c>
      <c r="E183" s="48"/>
      <c r="F183" s="144"/>
      <c r="G183" s="147"/>
      <c r="H183" s="9"/>
      <c r="I183" s="9">
        <f>(H181+H182)/2</f>
        <v>100</v>
      </c>
      <c r="J183" s="48"/>
      <c r="K183" s="31" t="s">
        <v>6</v>
      </c>
      <c r="L183" s="48"/>
      <c r="M183" s="145"/>
      <c r="N183" s="145"/>
      <c r="O183" s="9"/>
      <c r="P183" s="9">
        <f>O181</f>
        <v>98.848595717206507</v>
      </c>
      <c r="Q183" s="9">
        <f>(I183+P183)/2</f>
        <v>99.424297858603254</v>
      </c>
      <c r="R183" s="449" t="s">
        <v>459</v>
      </c>
      <c r="S183" s="433"/>
      <c r="T183" s="60"/>
      <c r="U183" s="313"/>
    </row>
    <row r="184" spans="1:21" s="18" customFormat="1" ht="115.5" customHeight="1" x14ac:dyDescent="0.25">
      <c r="A184" s="443"/>
      <c r="B184" s="383"/>
      <c r="C184" s="270" t="s">
        <v>13</v>
      </c>
      <c r="D184" s="35" t="s">
        <v>266</v>
      </c>
      <c r="E184" s="277"/>
      <c r="F184" s="21"/>
      <c r="G184" s="21"/>
      <c r="H184" s="273"/>
      <c r="I184" s="69"/>
      <c r="J184" s="270" t="s">
        <v>13</v>
      </c>
      <c r="K184" s="37" t="str">
        <f>D184</f>
        <v>Реализация дополнительных общеобразовательных предпрофессиональных программ в области искусств - духовые и ударные инструменты</v>
      </c>
      <c r="L184" s="277"/>
      <c r="M184" s="56"/>
      <c r="N184" s="56"/>
      <c r="O184" s="273"/>
      <c r="P184" s="124"/>
      <c r="Q184" s="273"/>
      <c r="R184" s="379"/>
      <c r="S184" s="433"/>
      <c r="T184" s="60"/>
    </row>
    <row r="185" spans="1:21" ht="117.75" customHeight="1" x14ac:dyDescent="0.25">
      <c r="A185" s="443"/>
      <c r="B185" s="383"/>
      <c r="C185" s="27" t="s">
        <v>14</v>
      </c>
      <c r="D185" s="276" t="s">
        <v>265</v>
      </c>
      <c r="E185" s="277" t="s">
        <v>25</v>
      </c>
      <c r="F185" s="21" t="s">
        <v>452</v>
      </c>
      <c r="G185" s="271">
        <v>80</v>
      </c>
      <c r="H185" s="271">
        <v>100</v>
      </c>
      <c r="I185" s="71"/>
      <c r="J185" s="27" t="s">
        <v>14</v>
      </c>
      <c r="K185" s="27" t="s">
        <v>90</v>
      </c>
      <c r="L185" s="277" t="s">
        <v>453</v>
      </c>
      <c r="M185" s="277">
        <v>15558</v>
      </c>
      <c r="N185" s="277">
        <v>15460</v>
      </c>
      <c r="O185" s="271">
        <f>N185/M185*100</f>
        <v>99.370098984445292</v>
      </c>
      <c r="P185" s="126"/>
      <c r="Q185" s="273"/>
      <c r="R185" s="379"/>
      <c r="S185" s="433"/>
      <c r="T185" s="60"/>
    </row>
    <row r="186" spans="1:21" ht="72.75" customHeight="1" x14ac:dyDescent="0.25">
      <c r="A186" s="443"/>
      <c r="B186" s="383"/>
      <c r="C186" s="27" t="s">
        <v>15</v>
      </c>
      <c r="D186" s="276" t="s">
        <v>34</v>
      </c>
      <c r="E186" s="277" t="s">
        <v>25</v>
      </c>
      <c r="F186" s="21" t="s">
        <v>451</v>
      </c>
      <c r="G186" s="21">
        <v>0</v>
      </c>
      <c r="H186" s="271">
        <v>100</v>
      </c>
      <c r="I186" s="71"/>
      <c r="J186" s="27"/>
      <c r="K186" s="27"/>
      <c r="L186" s="275"/>
      <c r="M186" s="277"/>
      <c r="N186" s="277"/>
      <c r="O186" s="271"/>
      <c r="P186" s="126"/>
      <c r="Q186" s="273"/>
      <c r="R186" s="379"/>
      <c r="S186" s="433"/>
      <c r="T186" s="60"/>
    </row>
    <row r="187" spans="1:21" s="22" customFormat="1" ht="33" x14ac:dyDescent="0.25">
      <c r="A187" s="443"/>
      <c r="B187" s="383"/>
      <c r="C187" s="310"/>
      <c r="D187" s="31" t="s">
        <v>6</v>
      </c>
      <c r="E187" s="48"/>
      <c r="F187" s="144"/>
      <c r="G187" s="147"/>
      <c r="H187" s="9"/>
      <c r="I187" s="9">
        <f>(H185+H186)/2</f>
        <v>100</v>
      </c>
      <c r="J187" s="48"/>
      <c r="K187" s="31" t="s">
        <v>6</v>
      </c>
      <c r="L187" s="48"/>
      <c r="M187" s="145"/>
      <c r="N187" s="145"/>
      <c r="O187" s="9"/>
      <c r="P187" s="9">
        <f>O185</f>
        <v>99.370098984445292</v>
      </c>
      <c r="Q187" s="9">
        <f>(I187+P187)/2</f>
        <v>99.685049492222646</v>
      </c>
      <c r="R187" s="449" t="s">
        <v>459</v>
      </c>
      <c r="S187" s="433"/>
      <c r="T187" s="60"/>
      <c r="U187" s="313"/>
    </row>
    <row r="188" spans="1:21" s="18" customFormat="1" ht="99" customHeight="1" x14ac:dyDescent="0.25">
      <c r="A188" s="443"/>
      <c r="B188" s="383"/>
      <c r="C188" s="270" t="s">
        <v>28</v>
      </c>
      <c r="D188" s="35" t="s">
        <v>267</v>
      </c>
      <c r="E188" s="277"/>
      <c r="F188" s="21"/>
      <c r="G188" s="21"/>
      <c r="H188" s="273"/>
      <c r="I188" s="69"/>
      <c r="J188" s="270" t="str">
        <f>C188</f>
        <v>III</v>
      </c>
      <c r="K188" s="37" t="str">
        <f>D188</f>
        <v>Реализация дополнительных общеобразовательных предпрофессиональных программ в области искусств - струнные инструменты</v>
      </c>
      <c r="L188" s="277"/>
      <c r="M188" s="56"/>
      <c r="N188" s="56"/>
      <c r="O188" s="273"/>
      <c r="P188" s="124"/>
      <c r="Q188" s="273"/>
      <c r="R188" s="379"/>
      <c r="S188" s="433"/>
      <c r="T188" s="60"/>
    </row>
    <row r="189" spans="1:21" ht="110.25" customHeight="1" x14ac:dyDescent="0.25">
      <c r="A189" s="443"/>
      <c r="B189" s="383"/>
      <c r="C189" s="27" t="s">
        <v>29</v>
      </c>
      <c r="D189" s="276" t="s">
        <v>265</v>
      </c>
      <c r="E189" s="277" t="s">
        <v>25</v>
      </c>
      <c r="F189" s="271" t="s">
        <v>452</v>
      </c>
      <c r="G189" s="271">
        <v>80</v>
      </c>
      <c r="H189" s="271">
        <v>100</v>
      </c>
      <c r="I189" s="71"/>
      <c r="J189" s="27" t="str">
        <f>C189</f>
        <v>3.1.</v>
      </c>
      <c r="K189" s="27" t="s">
        <v>90</v>
      </c>
      <c r="L189" s="274" t="s">
        <v>453</v>
      </c>
      <c r="M189" s="277">
        <v>10527</v>
      </c>
      <c r="N189" s="277">
        <v>10416</v>
      </c>
      <c r="O189" s="271">
        <f>N189/M189*100</f>
        <v>98.945568538045023</v>
      </c>
      <c r="P189" s="126"/>
      <c r="Q189" s="273"/>
      <c r="R189" s="379"/>
      <c r="S189" s="433"/>
      <c r="T189" s="60"/>
    </row>
    <row r="190" spans="1:21" ht="62.25" customHeight="1" x14ac:dyDescent="0.25">
      <c r="A190" s="443"/>
      <c r="B190" s="383"/>
      <c r="C190" s="27" t="s">
        <v>30</v>
      </c>
      <c r="D190" s="276" t="s">
        <v>34</v>
      </c>
      <c r="E190" s="277" t="s">
        <v>25</v>
      </c>
      <c r="F190" s="21" t="s">
        <v>451</v>
      </c>
      <c r="G190" s="21">
        <v>0</v>
      </c>
      <c r="H190" s="271">
        <v>100</v>
      </c>
      <c r="I190" s="71"/>
      <c r="J190" s="27"/>
      <c r="K190" s="27"/>
      <c r="L190" s="275"/>
      <c r="M190" s="277"/>
      <c r="N190" s="277"/>
      <c r="O190" s="271"/>
      <c r="P190" s="126"/>
      <c r="Q190" s="273"/>
      <c r="R190" s="379"/>
      <c r="S190" s="433"/>
      <c r="T190" s="60"/>
    </row>
    <row r="191" spans="1:21" s="22" customFormat="1" ht="33" x14ac:dyDescent="0.25">
      <c r="A191" s="443"/>
      <c r="B191" s="383"/>
      <c r="C191" s="310"/>
      <c r="D191" s="31" t="s">
        <v>6</v>
      </c>
      <c r="E191" s="48"/>
      <c r="F191" s="144"/>
      <c r="G191" s="147"/>
      <c r="H191" s="9"/>
      <c r="I191" s="9">
        <f>(H189+H190)/2</f>
        <v>100</v>
      </c>
      <c r="J191" s="48"/>
      <c r="K191" s="31" t="s">
        <v>6</v>
      </c>
      <c r="L191" s="48"/>
      <c r="M191" s="145"/>
      <c r="N191" s="145"/>
      <c r="O191" s="9"/>
      <c r="P191" s="9">
        <f>O189</f>
        <v>98.945568538045023</v>
      </c>
      <c r="Q191" s="9">
        <f>(I191+P191)/2</f>
        <v>99.472784269022512</v>
      </c>
      <c r="R191" s="449" t="s">
        <v>459</v>
      </c>
      <c r="S191" s="433"/>
      <c r="T191" s="60"/>
      <c r="U191" s="313"/>
    </row>
    <row r="192" spans="1:21" s="18" customFormat="1" ht="106.5" customHeight="1" x14ac:dyDescent="0.25">
      <c r="A192" s="443"/>
      <c r="B192" s="383"/>
      <c r="C192" s="270" t="s">
        <v>42</v>
      </c>
      <c r="D192" s="35" t="s">
        <v>268</v>
      </c>
      <c r="E192" s="277"/>
      <c r="F192" s="21"/>
      <c r="G192" s="21"/>
      <c r="H192" s="273"/>
      <c r="I192" s="69"/>
      <c r="J192" s="270" t="str">
        <f>C192</f>
        <v>IV</v>
      </c>
      <c r="K192" s="37" t="str">
        <f>D192</f>
        <v>Реализация дополнительных общеобразовательных предпрофессиональных программ в области искусств - народные инструменты</v>
      </c>
      <c r="L192" s="277"/>
      <c r="M192" s="56"/>
      <c r="N192" s="56"/>
      <c r="O192" s="273"/>
      <c r="P192" s="124"/>
      <c r="Q192" s="273"/>
      <c r="R192" s="379"/>
      <c r="S192" s="433"/>
      <c r="T192" s="60"/>
    </row>
    <row r="193" spans="1:21" ht="111" customHeight="1" x14ac:dyDescent="0.25">
      <c r="A193" s="443"/>
      <c r="B193" s="383"/>
      <c r="C193" s="27" t="s">
        <v>43</v>
      </c>
      <c r="D193" s="276" t="s">
        <v>265</v>
      </c>
      <c r="E193" s="277" t="s">
        <v>25</v>
      </c>
      <c r="F193" s="271" t="s">
        <v>452</v>
      </c>
      <c r="G193" s="271">
        <v>80</v>
      </c>
      <c r="H193" s="271">
        <v>100</v>
      </c>
      <c r="I193" s="71"/>
      <c r="J193" s="27" t="str">
        <f>C193</f>
        <v>4.1.</v>
      </c>
      <c r="K193" s="27" t="s">
        <v>90</v>
      </c>
      <c r="L193" s="277" t="s">
        <v>453</v>
      </c>
      <c r="M193" s="277">
        <v>17617</v>
      </c>
      <c r="N193" s="277">
        <v>17537</v>
      </c>
      <c r="O193" s="271">
        <f>N193/M193*100</f>
        <v>99.545893171368562</v>
      </c>
      <c r="P193" s="126"/>
      <c r="Q193" s="273"/>
      <c r="R193" s="379"/>
      <c r="S193" s="433"/>
      <c r="T193" s="60"/>
    </row>
    <row r="194" spans="1:21" ht="59.25" customHeight="1" x14ac:dyDescent="0.25">
      <c r="A194" s="443"/>
      <c r="B194" s="383"/>
      <c r="C194" s="27" t="s">
        <v>145</v>
      </c>
      <c r="D194" s="276" t="s">
        <v>34</v>
      </c>
      <c r="E194" s="277" t="s">
        <v>25</v>
      </c>
      <c r="F194" s="271">
        <v>0.5</v>
      </c>
      <c r="G194" s="21">
        <v>0</v>
      </c>
      <c r="H194" s="271">
        <v>100</v>
      </c>
      <c r="I194" s="71"/>
      <c r="J194" s="27"/>
      <c r="K194" s="27"/>
      <c r="L194" s="275"/>
      <c r="M194" s="277"/>
      <c r="N194" s="277"/>
      <c r="O194" s="271"/>
      <c r="P194" s="126"/>
      <c r="Q194" s="273"/>
      <c r="R194" s="379"/>
      <c r="S194" s="433"/>
      <c r="T194" s="60"/>
    </row>
    <row r="195" spans="1:21" s="22" customFormat="1" ht="33" x14ac:dyDescent="0.25">
      <c r="A195" s="443"/>
      <c r="B195" s="383"/>
      <c r="C195" s="310"/>
      <c r="D195" s="31" t="s">
        <v>6</v>
      </c>
      <c r="E195" s="48"/>
      <c r="F195" s="144"/>
      <c r="G195" s="147"/>
      <c r="H195" s="9"/>
      <c r="I195" s="9">
        <f>(H193+H194)/2</f>
        <v>100</v>
      </c>
      <c r="J195" s="48"/>
      <c r="K195" s="31" t="s">
        <v>6</v>
      </c>
      <c r="L195" s="48"/>
      <c r="M195" s="145"/>
      <c r="N195" s="145"/>
      <c r="O195" s="9"/>
      <c r="P195" s="9">
        <f>O193</f>
        <v>99.545893171368562</v>
      </c>
      <c r="Q195" s="9">
        <f>(I195+P195)/2</f>
        <v>99.772946585684281</v>
      </c>
      <c r="R195" s="449" t="s">
        <v>459</v>
      </c>
      <c r="S195" s="433"/>
      <c r="T195" s="60"/>
      <c r="U195" s="313"/>
    </row>
    <row r="196" spans="1:21" s="18" customFormat="1" ht="112.5" customHeight="1" x14ac:dyDescent="0.25">
      <c r="A196" s="443"/>
      <c r="B196" s="383"/>
      <c r="C196" s="270" t="s">
        <v>172</v>
      </c>
      <c r="D196" s="35" t="s">
        <v>580</v>
      </c>
      <c r="E196" s="277"/>
      <c r="F196" s="21"/>
      <c r="G196" s="21"/>
      <c r="H196" s="273"/>
      <c r="I196" s="69"/>
      <c r="J196" s="270" t="str">
        <f>C196</f>
        <v>V</v>
      </c>
      <c r="K196" s="37" t="str">
        <f>D196</f>
        <v>Реализация дополнительных общеобразовательных предпрофессиональных программ в области искусств - хореографическое творчество</v>
      </c>
      <c r="L196" s="277"/>
      <c r="M196" s="56"/>
      <c r="N196" s="56"/>
      <c r="O196" s="273"/>
      <c r="P196" s="124"/>
      <c r="Q196" s="273"/>
      <c r="R196" s="379"/>
      <c r="S196" s="433"/>
      <c r="T196" s="60"/>
    </row>
    <row r="197" spans="1:21" ht="111.75" customHeight="1" x14ac:dyDescent="0.25">
      <c r="A197" s="443"/>
      <c r="B197" s="383"/>
      <c r="C197" s="27" t="s">
        <v>173</v>
      </c>
      <c r="D197" s="276" t="s">
        <v>265</v>
      </c>
      <c r="E197" s="277" t="s">
        <v>25</v>
      </c>
      <c r="F197" s="271" t="s">
        <v>452</v>
      </c>
      <c r="G197" s="271">
        <v>80</v>
      </c>
      <c r="H197" s="271">
        <v>100</v>
      </c>
      <c r="I197" s="71"/>
      <c r="J197" s="27" t="str">
        <f>C197</f>
        <v>5.1.</v>
      </c>
      <c r="K197" s="27" t="s">
        <v>90</v>
      </c>
      <c r="L197" s="277" t="s">
        <v>453</v>
      </c>
      <c r="M197" s="277">
        <v>22310</v>
      </c>
      <c r="N197" s="277">
        <v>22310</v>
      </c>
      <c r="O197" s="271">
        <f>N197/M197*100</f>
        <v>100</v>
      </c>
      <c r="P197" s="126"/>
      <c r="Q197" s="273"/>
      <c r="R197" s="379"/>
      <c r="S197" s="433"/>
      <c r="T197" s="60"/>
    </row>
    <row r="198" spans="1:21" ht="74.25" customHeight="1" x14ac:dyDescent="0.25">
      <c r="A198" s="443"/>
      <c r="B198" s="383"/>
      <c r="C198" s="27" t="s">
        <v>174</v>
      </c>
      <c r="D198" s="276" t="s">
        <v>34</v>
      </c>
      <c r="E198" s="277" t="s">
        <v>25</v>
      </c>
      <c r="F198" s="271">
        <v>0.5</v>
      </c>
      <c r="G198" s="21">
        <v>0</v>
      </c>
      <c r="H198" s="271">
        <v>100</v>
      </c>
      <c r="I198" s="71"/>
      <c r="J198" s="27"/>
      <c r="K198" s="27"/>
      <c r="L198" s="275"/>
      <c r="M198" s="277"/>
      <c r="N198" s="277"/>
      <c r="O198" s="271"/>
      <c r="P198" s="126"/>
      <c r="Q198" s="273"/>
      <c r="R198" s="379"/>
      <c r="S198" s="433"/>
      <c r="T198" s="60"/>
    </row>
    <row r="199" spans="1:21" s="22" customFormat="1" ht="33" x14ac:dyDescent="0.25">
      <c r="A199" s="443"/>
      <c r="B199" s="383"/>
      <c r="C199" s="310"/>
      <c r="D199" s="31" t="s">
        <v>6</v>
      </c>
      <c r="E199" s="48"/>
      <c r="F199" s="144"/>
      <c r="G199" s="147"/>
      <c r="H199" s="9"/>
      <c r="I199" s="9">
        <f>(H197+H198)/2</f>
        <v>100</v>
      </c>
      <c r="J199" s="48"/>
      <c r="K199" s="31" t="s">
        <v>6</v>
      </c>
      <c r="L199" s="48"/>
      <c r="M199" s="145"/>
      <c r="N199" s="145"/>
      <c r="O199" s="9"/>
      <c r="P199" s="9">
        <f>O197</f>
        <v>100</v>
      </c>
      <c r="Q199" s="9">
        <f>(I199+P199)/2</f>
        <v>100</v>
      </c>
      <c r="R199" s="449" t="s">
        <v>31</v>
      </c>
      <c r="S199" s="433"/>
      <c r="T199" s="60"/>
      <c r="U199" s="313"/>
    </row>
    <row r="200" spans="1:21" s="18" customFormat="1" ht="108.75" customHeight="1" x14ac:dyDescent="0.25">
      <c r="A200" s="443"/>
      <c r="B200" s="383"/>
      <c r="C200" s="270" t="s">
        <v>178</v>
      </c>
      <c r="D200" s="35" t="s">
        <v>273</v>
      </c>
      <c r="E200" s="277"/>
      <c r="F200" s="21"/>
      <c r="G200" s="21"/>
      <c r="H200" s="273"/>
      <c r="I200" s="69"/>
      <c r="J200" s="270" t="str">
        <f>C200</f>
        <v>VI</v>
      </c>
      <c r="K200" s="37" t="str">
        <f>D200</f>
        <v>Реализация дополнительных общеобразовательных предпрофессиональных программ в области искусств - живопись</v>
      </c>
      <c r="L200" s="277"/>
      <c r="M200" s="56"/>
      <c r="N200" s="56"/>
      <c r="O200" s="273"/>
      <c r="P200" s="124"/>
      <c r="Q200" s="273"/>
      <c r="R200" s="379"/>
      <c r="S200" s="433"/>
      <c r="T200" s="60"/>
    </row>
    <row r="201" spans="1:21" ht="109.5" customHeight="1" x14ac:dyDescent="0.25">
      <c r="A201" s="443"/>
      <c r="B201" s="383"/>
      <c r="C201" s="27" t="s">
        <v>179</v>
      </c>
      <c r="D201" s="276" t="s">
        <v>265</v>
      </c>
      <c r="E201" s="277" t="s">
        <v>25</v>
      </c>
      <c r="F201" s="271" t="s">
        <v>452</v>
      </c>
      <c r="G201" s="271">
        <v>80</v>
      </c>
      <c r="H201" s="271">
        <v>100</v>
      </c>
      <c r="I201" s="71"/>
      <c r="J201" s="27" t="str">
        <f>C201</f>
        <v>6.1.</v>
      </c>
      <c r="K201" s="27" t="s">
        <v>90</v>
      </c>
      <c r="L201" s="277" t="s">
        <v>453</v>
      </c>
      <c r="M201" s="277">
        <v>37168</v>
      </c>
      <c r="N201" s="277">
        <v>37168</v>
      </c>
      <c r="O201" s="271">
        <f>N201/M201*100</f>
        <v>100</v>
      </c>
      <c r="P201" s="126"/>
      <c r="Q201" s="273"/>
      <c r="R201" s="379"/>
      <c r="S201" s="433"/>
      <c r="T201" s="60"/>
    </row>
    <row r="202" spans="1:21" ht="74.25" customHeight="1" x14ac:dyDescent="0.25">
      <c r="A202" s="443"/>
      <c r="B202" s="383"/>
      <c r="C202" s="27" t="s">
        <v>180</v>
      </c>
      <c r="D202" s="276" t="s">
        <v>34</v>
      </c>
      <c r="E202" s="277" t="s">
        <v>25</v>
      </c>
      <c r="F202" s="271">
        <v>0.5</v>
      </c>
      <c r="G202" s="21">
        <v>0</v>
      </c>
      <c r="H202" s="271">
        <v>100</v>
      </c>
      <c r="I202" s="71"/>
      <c r="J202" s="27"/>
      <c r="K202" s="27"/>
      <c r="L202" s="275"/>
      <c r="M202" s="277"/>
      <c r="N202" s="277"/>
      <c r="O202" s="271"/>
      <c r="P202" s="126"/>
      <c r="Q202" s="273"/>
      <c r="R202" s="379"/>
      <c r="S202" s="433"/>
      <c r="T202" s="60"/>
    </row>
    <row r="203" spans="1:21" s="22" customFormat="1" ht="33" x14ac:dyDescent="0.25">
      <c r="A203" s="443"/>
      <c r="B203" s="383"/>
      <c r="C203" s="310"/>
      <c r="D203" s="31" t="s">
        <v>6</v>
      </c>
      <c r="E203" s="48"/>
      <c r="F203" s="144"/>
      <c r="G203" s="147"/>
      <c r="H203" s="9"/>
      <c r="I203" s="9">
        <f>(H201+H202)/2</f>
        <v>100</v>
      </c>
      <c r="J203" s="48"/>
      <c r="K203" s="31" t="s">
        <v>6</v>
      </c>
      <c r="L203" s="48"/>
      <c r="M203" s="145"/>
      <c r="N203" s="145"/>
      <c r="O203" s="9"/>
      <c r="P203" s="9">
        <f>O201</f>
        <v>100</v>
      </c>
      <c r="Q203" s="9">
        <f>(I203+P203)/2</f>
        <v>100</v>
      </c>
      <c r="R203" s="449" t="s">
        <v>31</v>
      </c>
      <c r="S203" s="433"/>
      <c r="T203" s="60"/>
      <c r="U203" s="313"/>
    </row>
    <row r="204" spans="1:21" s="18" customFormat="1" ht="114.75" customHeight="1" x14ac:dyDescent="0.25">
      <c r="A204" s="443"/>
      <c r="B204" s="383"/>
      <c r="C204" s="270" t="s">
        <v>223</v>
      </c>
      <c r="D204" s="35" t="s">
        <v>274</v>
      </c>
      <c r="E204" s="277"/>
      <c r="F204" s="21"/>
      <c r="G204" s="21"/>
      <c r="H204" s="273"/>
      <c r="I204" s="69"/>
      <c r="J204" s="270" t="str">
        <f>C204</f>
        <v>VII</v>
      </c>
      <c r="K204" s="37" t="str">
        <f>D204</f>
        <v>Реализация дополнительных общеобразовательных предпрофессиональных программ в области искусств - дизайн</v>
      </c>
      <c r="L204" s="277"/>
      <c r="M204" s="56"/>
      <c r="N204" s="56"/>
      <c r="O204" s="273"/>
      <c r="P204" s="124"/>
      <c r="Q204" s="273"/>
      <c r="R204" s="379"/>
      <c r="S204" s="433"/>
      <c r="T204" s="60"/>
    </row>
    <row r="205" spans="1:21" ht="119.25" customHeight="1" x14ac:dyDescent="0.25">
      <c r="A205" s="443"/>
      <c r="B205" s="383"/>
      <c r="C205" s="27" t="s">
        <v>224</v>
      </c>
      <c r="D205" s="276" t="s">
        <v>265</v>
      </c>
      <c r="E205" s="277" t="s">
        <v>25</v>
      </c>
      <c r="F205" s="271" t="s">
        <v>452</v>
      </c>
      <c r="G205" s="271">
        <v>80</v>
      </c>
      <c r="H205" s="271">
        <v>100</v>
      </c>
      <c r="I205" s="71"/>
      <c r="J205" s="27" t="str">
        <f>C205</f>
        <v>7.1.</v>
      </c>
      <c r="K205" s="27" t="s">
        <v>90</v>
      </c>
      <c r="L205" s="277" t="s">
        <v>453</v>
      </c>
      <c r="M205" s="277">
        <v>6805</v>
      </c>
      <c r="N205" s="277">
        <v>6805</v>
      </c>
      <c r="O205" s="271">
        <f>N205/M205*100</f>
        <v>100</v>
      </c>
      <c r="P205" s="126"/>
      <c r="Q205" s="273"/>
      <c r="R205" s="379"/>
      <c r="S205" s="433"/>
      <c r="T205" s="60"/>
    </row>
    <row r="206" spans="1:21" ht="74.25" customHeight="1" x14ac:dyDescent="0.25">
      <c r="A206" s="443"/>
      <c r="B206" s="383"/>
      <c r="C206" s="27" t="s">
        <v>232</v>
      </c>
      <c r="D206" s="276" t="s">
        <v>34</v>
      </c>
      <c r="E206" s="277" t="s">
        <v>25</v>
      </c>
      <c r="F206" s="271">
        <v>0.5</v>
      </c>
      <c r="G206" s="21">
        <v>0</v>
      </c>
      <c r="H206" s="271">
        <v>100</v>
      </c>
      <c r="I206" s="71"/>
      <c r="J206" s="27"/>
      <c r="K206" s="27"/>
      <c r="L206" s="275"/>
      <c r="M206" s="277"/>
      <c r="N206" s="277"/>
      <c r="O206" s="271"/>
      <c r="P206" s="126"/>
      <c r="Q206" s="273"/>
      <c r="R206" s="379"/>
      <c r="S206" s="433"/>
      <c r="T206" s="60"/>
    </row>
    <row r="207" spans="1:21" s="22" customFormat="1" ht="33" x14ac:dyDescent="0.25">
      <c r="A207" s="443"/>
      <c r="B207" s="383"/>
      <c r="C207" s="310"/>
      <c r="D207" s="31" t="s">
        <v>6</v>
      </c>
      <c r="E207" s="48"/>
      <c r="F207" s="144"/>
      <c r="G207" s="147"/>
      <c r="H207" s="9"/>
      <c r="I207" s="9">
        <f>(H205+H206)/2</f>
        <v>100</v>
      </c>
      <c r="J207" s="48"/>
      <c r="K207" s="31" t="s">
        <v>6</v>
      </c>
      <c r="L207" s="48"/>
      <c r="M207" s="145"/>
      <c r="N207" s="145"/>
      <c r="O207" s="9"/>
      <c r="P207" s="9">
        <f>O205</f>
        <v>100</v>
      </c>
      <c r="Q207" s="9">
        <f>(I207+P207)/2</f>
        <v>100</v>
      </c>
      <c r="R207" s="449" t="s">
        <v>31</v>
      </c>
      <c r="S207" s="433"/>
      <c r="T207" s="60"/>
      <c r="U207" s="313"/>
    </row>
    <row r="208" spans="1:21" s="18" customFormat="1" ht="105.75" customHeight="1" x14ac:dyDescent="0.25">
      <c r="A208" s="443"/>
      <c r="B208" s="383"/>
      <c r="C208" s="270" t="s">
        <v>225</v>
      </c>
      <c r="D208" s="35" t="s">
        <v>581</v>
      </c>
      <c r="E208" s="277"/>
      <c r="F208" s="21"/>
      <c r="G208" s="21"/>
      <c r="H208" s="273"/>
      <c r="I208" s="69"/>
      <c r="J208" s="270" t="str">
        <f>C208</f>
        <v>VIII</v>
      </c>
      <c r="K208" s="37" t="str">
        <f>D208</f>
        <v>Реализация дополнительных общеобразовательных общеразвивающих программ</v>
      </c>
      <c r="L208" s="277"/>
      <c r="M208" s="56"/>
      <c r="N208" s="56"/>
      <c r="O208" s="273"/>
      <c r="P208" s="124"/>
      <c r="Q208" s="273"/>
      <c r="R208" s="379"/>
      <c r="S208" s="433"/>
      <c r="T208" s="60"/>
    </row>
    <row r="209" spans="1:21" ht="107.25" customHeight="1" x14ac:dyDescent="0.25">
      <c r="A209" s="443"/>
      <c r="B209" s="383"/>
      <c r="C209" s="27" t="s">
        <v>226</v>
      </c>
      <c r="D209" s="276" t="s">
        <v>271</v>
      </c>
      <c r="E209" s="277" t="s">
        <v>25</v>
      </c>
      <c r="F209" s="271" t="s">
        <v>452</v>
      </c>
      <c r="G209" s="271">
        <v>20</v>
      </c>
      <c r="H209" s="271">
        <v>100</v>
      </c>
      <c r="I209" s="71"/>
      <c r="J209" s="27" t="str">
        <f>C209</f>
        <v>8.1.</v>
      </c>
      <c r="K209" s="33" t="s">
        <v>332</v>
      </c>
      <c r="L209" s="277" t="s">
        <v>218</v>
      </c>
      <c r="M209" s="277">
        <v>21210</v>
      </c>
      <c r="N209" s="277">
        <v>20769</v>
      </c>
      <c r="O209" s="271">
        <f>N209/M209*100</f>
        <v>97.920792079207914</v>
      </c>
      <c r="P209" s="126"/>
      <c r="Q209" s="273"/>
      <c r="R209" s="379"/>
      <c r="S209" s="433"/>
      <c r="T209" s="60"/>
    </row>
    <row r="210" spans="1:21" ht="78.75" customHeight="1" x14ac:dyDescent="0.25">
      <c r="A210" s="443"/>
      <c r="B210" s="383"/>
      <c r="C210" s="27" t="s">
        <v>277</v>
      </c>
      <c r="D210" s="276" t="s">
        <v>34</v>
      </c>
      <c r="E210" s="277" t="s">
        <v>25</v>
      </c>
      <c r="F210" s="271">
        <v>0.5</v>
      </c>
      <c r="G210" s="21">
        <v>0</v>
      </c>
      <c r="H210" s="271">
        <v>100</v>
      </c>
      <c r="I210" s="71"/>
      <c r="J210" s="27"/>
      <c r="K210" s="33"/>
      <c r="L210" s="277"/>
      <c r="M210" s="277"/>
      <c r="N210" s="277"/>
      <c r="O210" s="271"/>
      <c r="P210" s="126"/>
      <c r="Q210" s="273"/>
      <c r="R210" s="379"/>
      <c r="S210" s="433"/>
      <c r="T210" s="60"/>
    </row>
    <row r="211" spans="1:21" ht="78.75" customHeight="1" x14ac:dyDescent="0.25">
      <c r="A211" s="443"/>
      <c r="B211" s="383"/>
      <c r="C211" s="27" t="s">
        <v>306</v>
      </c>
      <c r="D211" s="276" t="s">
        <v>333</v>
      </c>
      <c r="E211" s="277" t="s">
        <v>38</v>
      </c>
      <c r="F211" s="127">
        <v>86</v>
      </c>
      <c r="G211" s="21">
        <v>84</v>
      </c>
      <c r="H211" s="271">
        <f>G211/F211*100</f>
        <v>97.674418604651152</v>
      </c>
      <c r="I211" s="71"/>
      <c r="J211" s="27"/>
      <c r="K211" s="33"/>
      <c r="L211" s="277"/>
      <c r="M211" s="277"/>
      <c r="N211" s="277"/>
      <c r="O211" s="271"/>
      <c r="P211" s="126"/>
      <c r="Q211" s="273"/>
      <c r="R211" s="379"/>
      <c r="S211" s="433"/>
      <c r="T211" s="60"/>
    </row>
    <row r="212" spans="1:21" ht="45.75" customHeight="1" x14ac:dyDescent="0.25">
      <c r="A212" s="444"/>
      <c r="B212" s="445"/>
      <c r="C212" s="48"/>
      <c r="D212" s="31" t="s">
        <v>6</v>
      </c>
      <c r="E212" s="48"/>
      <c r="F212" s="323"/>
      <c r="G212" s="323"/>
      <c r="H212" s="9"/>
      <c r="I212" s="323">
        <f>(H209+H210+H211)/3</f>
        <v>99.224806201550379</v>
      </c>
      <c r="J212" s="48"/>
      <c r="K212" s="31" t="s">
        <v>6</v>
      </c>
      <c r="L212" s="48"/>
      <c r="M212" s="48"/>
      <c r="N212" s="48"/>
      <c r="O212" s="9"/>
      <c r="P212" s="9">
        <f>O209</f>
        <v>97.920792079207914</v>
      </c>
      <c r="Q212" s="9">
        <f>(I212+P212)/2</f>
        <v>98.572799140379146</v>
      </c>
      <c r="R212" s="380" t="s">
        <v>459</v>
      </c>
      <c r="S212" s="433"/>
      <c r="T212" s="60"/>
    </row>
    <row r="213" spans="1:21" s="18" customFormat="1" ht="90" customHeight="1" x14ac:dyDescent="0.25">
      <c r="A213" s="442" t="s">
        <v>82</v>
      </c>
      <c r="B213" s="382" t="s">
        <v>278</v>
      </c>
      <c r="C213" s="280" t="s">
        <v>12</v>
      </c>
      <c r="D213" s="35" t="s">
        <v>264</v>
      </c>
      <c r="E213" s="277"/>
      <c r="F213" s="21"/>
      <c r="G213" s="21"/>
      <c r="H213" s="273"/>
      <c r="I213" s="69"/>
      <c r="J213" s="270" t="s">
        <v>12</v>
      </c>
      <c r="K213" s="276" t="s">
        <v>458</v>
      </c>
      <c r="L213" s="277"/>
      <c r="M213" s="56"/>
      <c r="N213" s="56"/>
      <c r="O213" s="273"/>
      <c r="P213" s="124"/>
      <c r="Q213" s="273"/>
      <c r="R213" s="379"/>
      <c r="S213" s="434" t="s">
        <v>459</v>
      </c>
      <c r="T213" s="60"/>
    </row>
    <row r="214" spans="1:21" ht="115.5" x14ac:dyDescent="0.25">
      <c r="A214" s="443"/>
      <c r="B214" s="383"/>
      <c r="C214" s="277" t="s">
        <v>7</v>
      </c>
      <c r="D214" s="276" t="s">
        <v>265</v>
      </c>
      <c r="E214" s="277" t="s">
        <v>25</v>
      </c>
      <c r="F214" s="21" t="s">
        <v>452</v>
      </c>
      <c r="G214" s="271">
        <v>86</v>
      </c>
      <c r="H214" s="271">
        <v>100</v>
      </c>
      <c r="I214" s="71"/>
      <c r="J214" s="27" t="s">
        <v>7</v>
      </c>
      <c r="K214" s="276" t="s">
        <v>458</v>
      </c>
      <c r="L214" s="277" t="s">
        <v>453</v>
      </c>
      <c r="M214" s="277">
        <v>13052</v>
      </c>
      <c r="N214" s="277">
        <v>13008</v>
      </c>
      <c r="O214" s="271">
        <f>N214/M214*100</f>
        <v>99.662886913882929</v>
      </c>
      <c r="P214" s="126"/>
      <c r="Q214" s="273"/>
      <c r="R214" s="379"/>
      <c r="S214" s="434"/>
      <c r="T214" s="60"/>
    </row>
    <row r="215" spans="1:21" ht="49.5" x14ac:dyDescent="0.25">
      <c r="A215" s="443"/>
      <c r="B215" s="383"/>
      <c r="C215" s="277" t="s">
        <v>8</v>
      </c>
      <c r="D215" s="276" t="s">
        <v>34</v>
      </c>
      <c r="E215" s="277" t="s">
        <v>25</v>
      </c>
      <c r="F215" s="21" t="s">
        <v>451</v>
      </c>
      <c r="G215" s="21">
        <v>0</v>
      </c>
      <c r="H215" s="271">
        <v>100</v>
      </c>
      <c r="I215" s="71"/>
      <c r="J215" s="27"/>
      <c r="K215" s="27"/>
      <c r="L215" s="275"/>
      <c r="M215" s="277"/>
      <c r="N215" s="277"/>
      <c r="O215" s="271"/>
      <c r="P215" s="126"/>
      <c r="Q215" s="273"/>
      <c r="R215" s="379"/>
      <c r="S215" s="434"/>
      <c r="T215" s="60"/>
    </row>
    <row r="216" spans="1:21" s="22" customFormat="1" ht="33" x14ac:dyDescent="0.25">
      <c r="A216" s="443"/>
      <c r="B216" s="383"/>
      <c r="C216" s="310"/>
      <c r="D216" s="31" t="s">
        <v>6</v>
      </c>
      <c r="E216" s="48"/>
      <c r="F216" s="144"/>
      <c r="G216" s="147"/>
      <c r="H216" s="9"/>
      <c r="I216" s="9">
        <f>(H214+H215)/2</f>
        <v>100</v>
      </c>
      <c r="J216" s="48"/>
      <c r="K216" s="31" t="s">
        <v>6</v>
      </c>
      <c r="L216" s="48"/>
      <c r="M216" s="145"/>
      <c r="N216" s="145"/>
      <c r="O216" s="9"/>
      <c r="P216" s="9">
        <f>O214</f>
        <v>99.662886913882929</v>
      </c>
      <c r="Q216" s="9">
        <f>(I216+P216)/2</f>
        <v>99.831443456941457</v>
      </c>
      <c r="R216" s="380" t="s">
        <v>459</v>
      </c>
      <c r="S216" s="433"/>
      <c r="T216" s="60"/>
      <c r="U216" s="313"/>
    </row>
    <row r="217" spans="1:21" s="18" customFormat="1" ht="111.75" customHeight="1" x14ac:dyDescent="0.25">
      <c r="A217" s="443"/>
      <c r="B217" s="383"/>
      <c r="C217" s="280" t="s">
        <v>13</v>
      </c>
      <c r="D217" s="35" t="s">
        <v>266</v>
      </c>
      <c r="E217" s="277"/>
      <c r="F217" s="21"/>
      <c r="G217" s="21"/>
      <c r="H217" s="273"/>
      <c r="I217" s="69"/>
      <c r="J217" s="270" t="s">
        <v>13</v>
      </c>
      <c r="K217" s="37" t="str">
        <f>D217</f>
        <v>Реализация дополнительных общеобразовательных предпрофессиональных программ в области искусств - духовые и ударные инструменты</v>
      </c>
      <c r="L217" s="277"/>
      <c r="M217" s="56"/>
      <c r="N217" s="56"/>
      <c r="O217" s="273"/>
      <c r="P217" s="124"/>
      <c r="Q217" s="273"/>
      <c r="R217" s="379"/>
      <c r="S217" s="434"/>
      <c r="T217" s="60"/>
    </row>
    <row r="218" spans="1:21" ht="115.5" x14ac:dyDescent="0.25">
      <c r="A218" s="443"/>
      <c r="B218" s="383"/>
      <c r="C218" s="277" t="s">
        <v>14</v>
      </c>
      <c r="D218" s="276" t="s">
        <v>265</v>
      </c>
      <c r="E218" s="277" t="s">
        <v>25</v>
      </c>
      <c r="F218" s="21" t="s">
        <v>452</v>
      </c>
      <c r="G218" s="271">
        <v>86</v>
      </c>
      <c r="H218" s="271">
        <v>100</v>
      </c>
      <c r="I218" s="71"/>
      <c r="J218" s="27" t="s">
        <v>14</v>
      </c>
      <c r="K218" s="276" t="s">
        <v>458</v>
      </c>
      <c r="L218" s="277" t="s">
        <v>453</v>
      </c>
      <c r="M218" s="277">
        <v>17224</v>
      </c>
      <c r="N218" s="277">
        <v>16382</v>
      </c>
      <c r="O218" s="271">
        <f>N218/M218*100</f>
        <v>95.111472364143054</v>
      </c>
      <c r="P218" s="126"/>
      <c r="Q218" s="273"/>
      <c r="R218" s="379"/>
      <c r="S218" s="434"/>
      <c r="T218" s="60"/>
    </row>
    <row r="219" spans="1:21" ht="58.5" customHeight="1" x14ac:dyDescent="0.25">
      <c r="A219" s="443"/>
      <c r="B219" s="383"/>
      <c r="C219" s="277" t="s">
        <v>15</v>
      </c>
      <c r="D219" s="276" t="s">
        <v>34</v>
      </c>
      <c r="E219" s="277" t="s">
        <v>25</v>
      </c>
      <c r="F219" s="21" t="s">
        <v>451</v>
      </c>
      <c r="G219" s="21">
        <v>0</v>
      </c>
      <c r="H219" s="271">
        <v>100</v>
      </c>
      <c r="I219" s="71"/>
      <c r="J219" s="27"/>
      <c r="K219" s="27"/>
      <c r="L219" s="275"/>
      <c r="M219" s="277"/>
      <c r="N219" s="277"/>
      <c r="O219" s="271"/>
      <c r="P219" s="126"/>
      <c r="Q219" s="273"/>
      <c r="R219" s="379"/>
      <c r="S219" s="434"/>
      <c r="T219" s="60"/>
    </row>
    <row r="220" spans="1:21" s="22" customFormat="1" ht="33" x14ac:dyDescent="0.25">
      <c r="A220" s="443"/>
      <c r="B220" s="383"/>
      <c r="C220" s="310"/>
      <c r="D220" s="31" t="s">
        <v>6</v>
      </c>
      <c r="E220" s="48"/>
      <c r="F220" s="144"/>
      <c r="G220" s="147"/>
      <c r="H220" s="9"/>
      <c r="I220" s="9">
        <f>(H218+H219)/2</f>
        <v>100</v>
      </c>
      <c r="J220" s="48"/>
      <c r="K220" s="31" t="s">
        <v>6</v>
      </c>
      <c r="L220" s="48"/>
      <c r="M220" s="145"/>
      <c r="N220" s="145"/>
      <c r="O220" s="9"/>
      <c r="P220" s="9">
        <f>O218</f>
        <v>95.111472364143054</v>
      </c>
      <c r="Q220" s="9">
        <f>(I220+P220)/2</f>
        <v>97.555736182071527</v>
      </c>
      <c r="R220" s="380" t="s">
        <v>459</v>
      </c>
      <c r="S220" s="433"/>
      <c r="T220" s="60"/>
      <c r="U220" s="313"/>
    </row>
    <row r="221" spans="1:21" s="18" customFormat="1" ht="106.5" customHeight="1" x14ac:dyDescent="0.25">
      <c r="A221" s="443"/>
      <c r="B221" s="383"/>
      <c r="C221" s="280" t="s">
        <v>28</v>
      </c>
      <c r="D221" s="35" t="s">
        <v>267</v>
      </c>
      <c r="E221" s="277"/>
      <c r="F221" s="21"/>
      <c r="G221" s="21"/>
      <c r="H221" s="273"/>
      <c r="I221" s="69"/>
      <c r="J221" s="270" t="str">
        <f>C221</f>
        <v>III</v>
      </c>
      <c r="K221" s="37" t="str">
        <f>D221</f>
        <v>Реализация дополнительных общеобразовательных предпрофессиональных программ в области искусств - струнные инструменты</v>
      </c>
      <c r="L221" s="277"/>
      <c r="M221" s="56"/>
      <c r="N221" s="56"/>
      <c r="O221" s="273"/>
      <c r="P221" s="124"/>
      <c r="Q221" s="273"/>
      <c r="R221" s="379"/>
      <c r="S221" s="434"/>
      <c r="T221" s="60"/>
    </row>
    <row r="222" spans="1:21" ht="115.5" x14ac:dyDescent="0.25">
      <c r="A222" s="443"/>
      <c r="B222" s="383"/>
      <c r="C222" s="277" t="s">
        <v>29</v>
      </c>
      <c r="D222" s="276" t="s">
        <v>265</v>
      </c>
      <c r="E222" s="277" t="s">
        <v>25</v>
      </c>
      <c r="F222" s="271" t="s">
        <v>452</v>
      </c>
      <c r="G222" s="271">
        <v>86</v>
      </c>
      <c r="H222" s="271">
        <v>100</v>
      </c>
      <c r="I222" s="71"/>
      <c r="J222" s="27" t="str">
        <f>C222</f>
        <v>3.1.</v>
      </c>
      <c r="K222" s="276" t="s">
        <v>458</v>
      </c>
      <c r="L222" s="277" t="s">
        <v>453</v>
      </c>
      <c r="M222" s="277">
        <v>15699</v>
      </c>
      <c r="N222" s="277">
        <v>15603</v>
      </c>
      <c r="O222" s="271">
        <f>N222/M222*100</f>
        <v>99.388496082553019</v>
      </c>
      <c r="P222" s="126"/>
      <c r="Q222" s="273"/>
      <c r="R222" s="379"/>
      <c r="S222" s="434"/>
      <c r="T222" s="60"/>
    </row>
    <row r="223" spans="1:21" ht="64.5" customHeight="1" x14ac:dyDescent="0.25">
      <c r="A223" s="443"/>
      <c r="B223" s="383"/>
      <c r="C223" s="277" t="s">
        <v>30</v>
      </c>
      <c r="D223" s="276" t="s">
        <v>34</v>
      </c>
      <c r="E223" s="277" t="s">
        <v>25</v>
      </c>
      <c r="F223" s="21" t="s">
        <v>451</v>
      </c>
      <c r="G223" s="21">
        <v>0</v>
      </c>
      <c r="H223" s="271">
        <v>100</v>
      </c>
      <c r="I223" s="71"/>
      <c r="J223" s="27"/>
      <c r="K223" s="27"/>
      <c r="L223" s="275"/>
      <c r="M223" s="277"/>
      <c r="N223" s="277"/>
      <c r="O223" s="271"/>
      <c r="P223" s="126"/>
      <c r="Q223" s="273"/>
      <c r="R223" s="379"/>
      <c r="S223" s="434"/>
      <c r="T223" s="60"/>
    </row>
    <row r="224" spans="1:21" s="22" customFormat="1" ht="33" x14ac:dyDescent="0.25">
      <c r="A224" s="443"/>
      <c r="B224" s="383"/>
      <c r="C224" s="310"/>
      <c r="D224" s="31" t="s">
        <v>6</v>
      </c>
      <c r="E224" s="48"/>
      <c r="F224" s="144"/>
      <c r="G224" s="147"/>
      <c r="H224" s="9"/>
      <c r="I224" s="9">
        <f>(H222+H223)/2</f>
        <v>100</v>
      </c>
      <c r="J224" s="48"/>
      <c r="K224" s="31" t="s">
        <v>6</v>
      </c>
      <c r="L224" s="48"/>
      <c r="M224" s="145"/>
      <c r="N224" s="145"/>
      <c r="O224" s="9"/>
      <c r="P224" s="9">
        <f>O222</f>
        <v>99.388496082553019</v>
      </c>
      <c r="Q224" s="9">
        <f>(I224+P224)/2</f>
        <v>99.694248041276509</v>
      </c>
      <c r="R224" s="380" t="s">
        <v>459</v>
      </c>
      <c r="S224" s="433"/>
      <c r="T224" s="60"/>
      <c r="U224" s="313"/>
    </row>
    <row r="225" spans="1:21" s="18" customFormat="1" ht="82.5" x14ac:dyDescent="0.25">
      <c r="A225" s="443"/>
      <c r="B225" s="383"/>
      <c r="C225" s="280" t="s">
        <v>42</v>
      </c>
      <c r="D225" s="35" t="s">
        <v>268</v>
      </c>
      <c r="E225" s="277"/>
      <c r="F225" s="21"/>
      <c r="G225" s="21"/>
      <c r="H225" s="273"/>
      <c r="I225" s="69"/>
      <c r="J225" s="270" t="str">
        <f>C225</f>
        <v>IV</v>
      </c>
      <c r="K225" s="37" t="str">
        <f>D225</f>
        <v>Реализация дополнительных общеобразовательных предпрофессиональных программ в области искусств - народные инструменты</v>
      </c>
      <c r="L225" s="277"/>
      <c r="M225" s="56"/>
      <c r="N225" s="56"/>
      <c r="O225" s="273"/>
      <c r="P225" s="124"/>
      <c r="Q225" s="273"/>
      <c r="R225" s="379"/>
      <c r="S225" s="434"/>
      <c r="T225" s="60"/>
    </row>
    <row r="226" spans="1:21" ht="115.5" x14ac:dyDescent="0.25">
      <c r="A226" s="443"/>
      <c r="B226" s="383"/>
      <c r="C226" s="277" t="s">
        <v>43</v>
      </c>
      <c r="D226" s="276" t="s">
        <v>265</v>
      </c>
      <c r="E226" s="277" t="s">
        <v>25</v>
      </c>
      <c r="F226" s="271" t="s">
        <v>452</v>
      </c>
      <c r="G226" s="271">
        <v>86</v>
      </c>
      <c r="H226" s="271">
        <v>100</v>
      </c>
      <c r="I226" s="71"/>
      <c r="J226" s="27" t="str">
        <f>C226</f>
        <v>4.1.</v>
      </c>
      <c r="K226" s="276" t="s">
        <v>458</v>
      </c>
      <c r="L226" s="277" t="s">
        <v>453</v>
      </c>
      <c r="M226" s="277">
        <v>21082</v>
      </c>
      <c r="N226" s="277">
        <v>20994</v>
      </c>
      <c r="O226" s="271">
        <f>N226/M226*100</f>
        <v>99.582582297694714</v>
      </c>
      <c r="P226" s="126"/>
      <c r="Q226" s="273"/>
      <c r="R226" s="379"/>
      <c r="S226" s="434"/>
      <c r="T226" s="60"/>
    </row>
    <row r="227" spans="1:21" ht="49.5" x14ac:dyDescent="0.25">
      <c r="A227" s="443"/>
      <c r="B227" s="383"/>
      <c r="C227" s="277" t="s">
        <v>145</v>
      </c>
      <c r="D227" s="276" t="s">
        <v>34</v>
      </c>
      <c r="E227" s="277" t="s">
        <v>25</v>
      </c>
      <c r="F227" s="271">
        <v>0.5</v>
      </c>
      <c r="G227" s="21">
        <v>0</v>
      </c>
      <c r="H227" s="271">
        <v>100</v>
      </c>
      <c r="I227" s="71"/>
      <c r="J227" s="27"/>
      <c r="K227" s="27"/>
      <c r="L227" s="275"/>
      <c r="M227" s="277"/>
      <c r="N227" s="277"/>
      <c r="O227" s="271"/>
      <c r="P227" s="126"/>
      <c r="Q227" s="273"/>
      <c r="R227" s="379"/>
      <c r="S227" s="434"/>
      <c r="T227" s="60"/>
    </row>
    <row r="228" spans="1:21" s="22" customFormat="1" ht="33" x14ac:dyDescent="0.25">
      <c r="A228" s="443"/>
      <c r="B228" s="383"/>
      <c r="C228" s="310"/>
      <c r="D228" s="31" t="s">
        <v>6</v>
      </c>
      <c r="E228" s="48"/>
      <c r="F228" s="144"/>
      <c r="G228" s="147"/>
      <c r="H228" s="9"/>
      <c r="I228" s="9">
        <f>(H226+H227)/2</f>
        <v>100</v>
      </c>
      <c r="J228" s="48"/>
      <c r="K228" s="31" t="s">
        <v>6</v>
      </c>
      <c r="L228" s="48"/>
      <c r="M228" s="145"/>
      <c r="N228" s="145"/>
      <c r="O228" s="9"/>
      <c r="P228" s="9">
        <f>O226</f>
        <v>99.582582297694714</v>
      </c>
      <c r="Q228" s="9">
        <f>(I228+P228)/2</f>
        <v>99.791291148847364</v>
      </c>
      <c r="R228" s="380" t="s">
        <v>459</v>
      </c>
      <c r="S228" s="433"/>
      <c r="T228" s="60"/>
      <c r="U228" s="313"/>
    </row>
    <row r="229" spans="1:21" s="18" customFormat="1" ht="91.5" customHeight="1" x14ac:dyDescent="0.25">
      <c r="A229" s="443"/>
      <c r="B229" s="383"/>
      <c r="C229" s="280" t="s">
        <v>172</v>
      </c>
      <c r="D229" s="35" t="s">
        <v>580</v>
      </c>
      <c r="E229" s="277"/>
      <c r="F229" s="21"/>
      <c r="G229" s="21"/>
      <c r="H229" s="273"/>
      <c r="I229" s="69"/>
      <c r="J229" s="270" t="str">
        <f>C229</f>
        <v>V</v>
      </c>
      <c r="K229" s="37" t="str">
        <f>D229</f>
        <v>Реализация дополнительных общеобразовательных предпрофессиональных программ в области искусств - хореографическое творчество</v>
      </c>
      <c r="L229" s="277"/>
      <c r="M229" s="56"/>
      <c r="N229" s="56"/>
      <c r="O229" s="273"/>
      <c r="P229" s="124"/>
      <c r="Q229" s="273"/>
      <c r="R229" s="379"/>
      <c r="S229" s="434"/>
      <c r="T229" s="60"/>
    </row>
    <row r="230" spans="1:21" ht="107.25" customHeight="1" x14ac:dyDescent="0.25">
      <c r="A230" s="443"/>
      <c r="B230" s="383"/>
      <c r="C230" s="277" t="s">
        <v>173</v>
      </c>
      <c r="D230" s="276" t="s">
        <v>265</v>
      </c>
      <c r="E230" s="277" t="s">
        <v>25</v>
      </c>
      <c r="F230" s="271" t="s">
        <v>452</v>
      </c>
      <c r="G230" s="271">
        <v>86</v>
      </c>
      <c r="H230" s="271">
        <v>100</v>
      </c>
      <c r="I230" s="71"/>
      <c r="J230" s="27" t="str">
        <f>C230</f>
        <v>5.1.</v>
      </c>
      <c r="K230" s="276" t="s">
        <v>458</v>
      </c>
      <c r="L230" s="274" t="s">
        <v>453</v>
      </c>
      <c r="M230" s="277">
        <v>29398</v>
      </c>
      <c r="N230" s="277">
        <v>27152</v>
      </c>
      <c r="O230" s="271">
        <f>N230/M230*100</f>
        <v>92.360024491461999</v>
      </c>
      <c r="P230" s="126"/>
      <c r="Q230" s="273"/>
      <c r="R230" s="379"/>
      <c r="S230" s="434"/>
      <c r="T230" s="60"/>
    </row>
    <row r="231" spans="1:21" ht="49.5" x14ac:dyDescent="0.25">
      <c r="A231" s="443"/>
      <c r="B231" s="383"/>
      <c r="C231" s="277" t="s">
        <v>174</v>
      </c>
      <c r="D231" s="276" t="s">
        <v>34</v>
      </c>
      <c r="E231" s="277" t="s">
        <v>25</v>
      </c>
      <c r="F231" s="271">
        <v>0.5</v>
      </c>
      <c r="G231" s="21">
        <v>0</v>
      </c>
      <c r="H231" s="271">
        <v>100</v>
      </c>
      <c r="I231" s="71"/>
      <c r="J231" s="27"/>
      <c r="K231" s="27"/>
      <c r="L231" s="275"/>
      <c r="M231" s="277"/>
      <c r="N231" s="277"/>
      <c r="O231" s="271"/>
      <c r="P231" s="126"/>
      <c r="Q231" s="273"/>
      <c r="R231" s="379"/>
      <c r="S231" s="434"/>
      <c r="T231" s="60"/>
    </row>
    <row r="232" spans="1:21" s="22" customFormat="1" ht="33" x14ac:dyDescent="0.25">
      <c r="A232" s="443"/>
      <c r="B232" s="383"/>
      <c r="C232" s="310"/>
      <c r="D232" s="31" t="s">
        <v>6</v>
      </c>
      <c r="E232" s="48"/>
      <c r="F232" s="144"/>
      <c r="G232" s="147"/>
      <c r="H232" s="9"/>
      <c r="I232" s="9">
        <f>(H230+H231)/2</f>
        <v>100</v>
      </c>
      <c r="J232" s="48"/>
      <c r="K232" s="31" t="s">
        <v>6</v>
      </c>
      <c r="L232" s="48"/>
      <c r="M232" s="145"/>
      <c r="N232" s="145"/>
      <c r="O232" s="9"/>
      <c r="P232" s="9">
        <f>O230</f>
        <v>92.360024491461999</v>
      </c>
      <c r="Q232" s="9">
        <f>(I232+P232)/2</f>
        <v>96.180012245731007</v>
      </c>
      <c r="R232" s="380" t="s">
        <v>459</v>
      </c>
      <c r="S232" s="433"/>
      <c r="T232" s="60"/>
      <c r="U232" s="313"/>
    </row>
    <row r="233" spans="1:21" s="18" customFormat="1" ht="96" customHeight="1" x14ac:dyDescent="0.25">
      <c r="A233" s="443"/>
      <c r="B233" s="383"/>
      <c r="C233" s="280" t="s">
        <v>178</v>
      </c>
      <c r="D233" s="35" t="s">
        <v>273</v>
      </c>
      <c r="E233" s="277"/>
      <c r="F233" s="21"/>
      <c r="G233" s="21"/>
      <c r="H233" s="273"/>
      <c r="I233" s="69"/>
      <c r="J233" s="270" t="str">
        <f>C233</f>
        <v>VI</v>
      </c>
      <c r="K233" s="37" t="str">
        <f>D233</f>
        <v>Реализация дополнительных общеобразовательных предпрофессиональных программ в области искусств - живопись</v>
      </c>
      <c r="L233" s="277"/>
      <c r="M233" s="56"/>
      <c r="N233" s="56"/>
      <c r="O233" s="273"/>
      <c r="P233" s="124"/>
      <c r="Q233" s="273"/>
      <c r="R233" s="379"/>
      <c r="S233" s="434"/>
      <c r="T233" s="60"/>
    </row>
    <row r="234" spans="1:21" ht="115.5" x14ac:dyDescent="0.25">
      <c r="A234" s="443"/>
      <c r="B234" s="383"/>
      <c r="C234" s="277" t="s">
        <v>179</v>
      </c>
      <c r="D234" s="276" t="s">
        <v>265</v>
      </c>
      <c r="E234" s="277" t="s">
        <v>25</v>
      </c>
      <c r="F234" s="271" t="s">
        <v>452</v>
      </c>
      <c r="G234" s="271">
        <v>86</v>
      </c>
      <c r="H234" s="271">
        <v>100</v>
      </c>
      <c r="I234" s="71"/>
      <c r="J234" s="27" t="str">
        <f>C234</f>
        <v>6.1.</v>
      </c>
      <c r="K234" s="276" t="s">
        <v>458</v>
      </c>
      <c r="L234" s="277" t="s">
        <v>453</v>
      </c>
      <c r="M234" s="277">
        <v>62360</v>
      </c>
      <c r="N234" s="277">
        <v>64155</v>
      </c>
      <c r="O234" s="271">
        <f>N234/M234*100</f>
        <v>102.8784477228993</v>
      </c>
      <c r="P234" s="126"/>
      <c r="Q234" s="273"/>
      <c r="R234" s="379"/>
      <c r="S234" s="434"/>
      <c r="T234" s="60"/>
    </row>
    <row r="235" spans="1:21" ht="49.5" x14ac:dyDescent="0.25">
      <c r="A235" s="443"/>
      <c r="B235" s="383"/>
      <c r="C235" s="277" t="s">
        <v>180</v>
      </c>
      <c r="D235" s="276" t="s">
        <v>34</v>
      </c>
      <c r="E235" s="277" t="s">
        <v>25</v>
      </c>
      <c r="F235" s="271">
        <v>0.5</v>
      </c>
      <c r="G235" s="21">
        <v>0</v>
      </c>
      <c r="H235" s="271">
        <v>100</v>
      </c>
      <c r="I235" s="71"/>
      <c r="J235" s="27"/>
      <c r="K235" s="27"/>
      <c r="L235" s="275"/>
      <c r="M235" s="277"/>
      <c r="N235" s="277"/>
      <c r="O235" s="271"/>
      <c r="P235" s="126"/>
      <c r="Q235" s="273"/>
      <c r="R235" s="379"/>
      <c r="S235" s="434"/>
      <c r="T235" s="60"/>
    </row>
    <row r="236" spans="1:21" s="22" customFormat="1" ht="33" x14ac:dyDescent="0.25">
      <c r="A236" s="443"/>
      <c r="B236" s="383"/>
      <c r="C236" s="310"/>
      <c r="D236" s="31" t="s">
        <v>6</v>
      </c>
      <c r="E236" s="48"/>
      <c r="F236" s="144"/>
      <c r="G236" s="147"/>
      <c r="H236" s="9"/>
      <c r="I236" s="9">
        <f>(H234+H235)/2</f>
        <v>100</v>
      </c>
      <c r="J236" s="48"/>
      <c r="K236" s="31" t="s">
        <v>6</v>
      </c>
      <c r="L236" s="48"/>
      <c r="M236" s="145"/>
      <c r="N236" s="145"/>
      <c r="O236" s="9"/>
      <c r="P236" s="9">
        <f>O234</f>
        <v>102.8784477228993</v>
      </c>
      <c r="Q236" s="9">
        <f>(I236+P236)/2</f>
        <v>101.43922386144965</v>
      </c>
      <c r="R236" s="449" t="s">
        <v>31</v>
      </c>
      <c r="S236" s="433"/>
      <c r="T236" s="60"/>
      <c r="U236" s="313"/>
    </row>
    <row r="237" spans="1:21" s="18" customFormat="1" ht="96" customHeight="1" x14ac:dyDescent="0.25">
      <c r="A237" s="443"/>
      <c r="B237" s="383"/>
      <c r="C237" s="280" t="s">
        <v>223</v>
      </c>
      <c r="D237" s="35" t="s">
        <v>274</v>
      </c>
      <c r="E237" s="277"/>
      <c r="F237" s="21"/>
      <c r="G237" s="21"/>
      <c r="H237" s="273"/>
      <c r="I237" s="69"/>
      <c r="J237" s="270" t="str">
        <f>C237</f>
        <v>VII</v>
      </c>
      <c r="K237" s="37" t="str">
        <f>D237</f>
        <v>Реализация дополнительных общеобразовательных предпрофессиональных программ в области искусств - дизайн</v>
      </c>
      <c r="L237" s="277"/>
      <c r="M237" s="56"/>
      <c r="N237" s="56"/>
      <c r="O237" s="273"/>
      <c r="P237" s="124"/>
      <c r="Q237" s="273"/>
      <c r="R237" s="379"/>
      <c r="S237" s="434"/>
      <c r="T237" s="60"/>
    </row>
    <row r="238" spans="1:21" ht="115.5" x14ac:dyDescent="0.25">
      <c r="A238" s="443"/>
      <c r="B238" s="383"/>
      <c r="C238" s="277" t="s">
        <v>224</v>
      </c>
      <c r="D238" s="276" t="s">
        <v>265</v>
      </c>
      <c r="E238" s="277" t="s">
        <v>25</v>
      </c>
      <c r="F238" s="271" t="s">
        <v>452</v>
      </c>
      <c r="G238" s="271">
        <v>86</v>
      </c>
      <c r="H238" s="271">
        <v>100</v>
      </c>
      <c r="I238" s="71"/>
      <c r="J238" s="27" t="str">
        <f>C238</f>
        <v>7.1.</v>
      </c>
      <c r="K238" s="27" t="s">
        <v>458</v>
      </c>
      <c r="L238" s="277" t="s">
        <v>453</v>
      </c>
      <c r="M238" s="277">
        <v>19350</v>
      </c>
      <c r="N238" s="277">
        <v>19226</v>
      </c>
      <c r="O238" s="271">
        <f>N238/M238*100</f>
        <v>99.359173126614991</v>
      </c>
      <c r="P238" s="126"/>
      <c r="Q238" s="273"/>
      <c r="R238" s="379"/>
      <c r="S238" s="434"/>
      <c r="T238" s="60"/>
    </row>
    <row r="239" spans="1:21" ht="49.5" x14ac:dyDescent="0.25">
      <c r="A239" s="443"/>
      <c r="B239" s="383"/>
      <c r="C239" s="277" t="s">
        <v>232</v>
      </c>
      <c r="D239" s="276" t="s">
        <v>34</v>
      </c>
      <c r="E239" s="277" t="s">
        <v>25</v>
      </c>
      <c r="F239" s="271">
        <v>0.5</v>
      </c>
      <c r="G239" s="21">
        <v>0</v>
      </c>
      <c r="H239" s="271">
        <v>100</v>
      </c>
      <c r="I239" s="71"/>
      <c r="J239" s="27"/>
      <c r="K239" s="27"/>
      <c r="L239" s="275"/>
      <c r="M239" s="277"/>
      <c r="N239" s="277"/>
      <c r="O239" s="271"/>
      <c r="P239" s="126"/>
      <c r="Q239" s="273"/>
      <c r="R239" s="379"/>
      <c r="S239" s="434"/>
      <c r="T239" s="60"/>
    </row>
    <row r="240" spans="1:21" s="22" customFormat="1" ht="33" x14ac:dyDescent="0.25">
      <c r="A240" s="443"/>
      <c r="B240" s="383"/>
      <c r="C240" s="310"/>
      <c r="D240" s="31" t="s">
        <v>6</v>
      </c>
      <c r="E240" s="48"/>
      <c r="F240" s="144"/>
      <c r="G240" s="147"/>
      <c r="H240" s="9"/>
      <c r="I240" s="9">
        <f>(H238+H239)/2</f>
        <v>100</v>
      </c>
      <c r="J240" s="48"/>
      <c r="K240" s="31" t="s">
        <v>6</v>
      </c>
      <c r="L240" s="48"/>
      <c r="M240" s="145"/>
      <c r="N240" s="145"/>
      <c r="O240" s="9"/>
      <c r="P240" s="9">
        <f>O238</f>
        <v>99.359173126614991</v>
      </c>
      <c r="Q240" s="9">
        <f>(I240+P240)/2</f>
        <v>99.679586563307495</v>
      </c>
      <c r="R240" s="380" t="s">
        <v>459</v>
      </c>
      <c r="S240" s="433"/>
      <c r="T240" s="60"/>
      <c r="U240" s="313"/>
    </row>
    <row r="241" spans="1:21" s="18" customFormat="1" ht="98.25" customHeight="1" x14ac:dyDescent="0.25">
      <c r="A241" s="443"/>
      <c r="B241" s="383"/>
      <c r="C241" s="280" t="s">
        <v>225</v>
      </c>
      <c r="D241" s="35" t="s">
        <v>454</v>
      </c>
      <c r="E241" s="277"/>
      <c r="F241" s="21"/>
      <c r="G241" s="21"/>
      <c r="H241" s="273"/>
      <c r="I241" s="69"/>
      <c r="J241" s="270" t="str">
        <f>C241</f>
        <v>VIII</v>
      </c>
      <c r="K241" s="37" t="str">
        <f>D241</f>
        <v>Реализация дополнительных общеобразовательных предпрофессиональных программ в области искусств - искусство театра</v>
      </c>
      <c r="L241" s="277"/>
      <c r="M241" s="56"/>
      <c r="N241" s="56"/>
      <c r="O241" s="273"/>
      <c r="P241" s="124"/>
      <c r="Q241" s="273"/>
      <c r="R241" s="379"/>
      <c r="S241" s="434"/>
      <c r="T241" s="60"/>
    </row>
    <row r="242" spans="1:21" ht="118.5" customHeight="1" x14ac:dyDescent="0.25">
      <c r="A242" s="443"/>
      <c r="B242" s="383"/>
      <c r="C242" s="277" t="s">
        <v>226</v>
      </c>
      <c r="D242" s="276" t="s">
        <v>265</v>
      </c>
      <c r="E242" s="277" t="s">
        <v>25</v>
      </c>
      <c r="F242" s="271" t="s">
        <v>452</v>
      </c>
      <c r="G242" s="271">
        <v>86</v>
      </c>
      <c r="H242" s="271">
        <v>100</v>
      </c>
      <c r="I242" s="71"/>
      <c r="J242" s="27" t="str">
        <f>C242</f>
        <v>8.1.</v>
      </c>
      <c r="K242" s="33" t="s">
        <v>332</v>
      </c>
      <c r="L242" s="277" t="s">
        <v>453</v>
      </c>
      <c r="M242" s="277">
        <v>13542</v>
      </c>
      <c r="N242" s="277">
        <v>14668</v>
      </c>
      <c r="O242" s="271">
        <f>N242/M242*100</f>
        <v>108.31487224929847</v>
      </c>
      <c r="P242" s="126"/>
      <c r="Q242" s="273"/>
      <c r="R242" s="379"/>
      <c r="S242" s="434"/>
      <c r="T242" s="60"/>
    </row>
    <row r="243" spans="1:21" ht="62.25" customHeight="1" x14ac:dyDescent="0.25">
      <c r="A243" s="443"/>
      <c r="B243" s="383"/>
      <c r="C243" s="277" t="s">
        <v>277</v>
      </c>
      <c r="D243" s="276" t="s">
        <v>34</v>
      </c>
      <c r="E243" s="277" t="s">
        <v>25</v>
      </c>
      <c r="F243" s="271">
        <v>0.5</v>
      </c>
      <c r="G243" s="21">
        <v>0</v>
      </c>
      <c r="H243" s="271">
        <v>100</v>
      </c>
      <c r="I243" s="71"/>
      <c r="J243" s="27" t="str">
        <f>C243</f>
        <v>8.2.</v>
      </c>
      <c r="K243" s="33"/>
      <c r="L243" s="275"/>
      <c r="M243" s="277"/>
      <c r="N243" s="277"/>
      <c r="O243" s="271"/>
      <c r="P243" s="126"/>
      <c r="Q243" s="273"/>
      <c r="R243" s="379"/>
      <c r="S243" s="434"/>
      <c r="T243" s="60"/>
    </row>
    <row r="244" spans="1:21" s="22" customFormat="1" ht="33" x14ac:dyDescent="0.25">
      <c r="A244" s="443"/>
      <c r="B244" s="383"/>
      <c r="C244" s="310"/>
      <c r="D244" s="31" t="s">
        <v>6</v>
      </c>
      <c r="E244" s="48"/>
      <c r="F244" s="144"/>
      <c r="G244" s="147"/>
      <c r="H244" s="9"/>
      <c r="I244" s="9">
        <f>(H242+H243)/2</f>
        <v>100</v>
      </c>
      <c r="J244" s="48"/>
      <c r="K244" s="31" t="s">
        <v>6</v>
      </c>
      <c r="L244" s="48"/>
      <c r="M244" s="145"/>
      <c r="N244" s="145"/>
      <c r="O244" s="9"/>
      <c r="P244" s="9">
        <f>O242</f>
        <v>108.31487224929847</v>
      </c>
      <c r="Q244" s="9">
        <f>(I244+P244)/2</f>
        <v>104.15743612464924</v>
      </c>
      <c r="R244" s="449" t="s">
        <v>31</v>
      </c>
      <c r="S244" s="433"/>
      <c r="T244" s="60"/>
      <c r="U244" s="313"/>
    </row>
    <row r="245" spans="1:21" s="238" customFormat="1" ht="66" x14ac:dyDescent="0.25">
      <c r="A245" s="443"/>
      <c r="B245" s="383"/>
      <c r="C245" s="280" t="s">
        <v>455</v>
      </c>
      <c r="D245" s="35" t="s">
        <v>582</v>
      </c>
      <c r="E245" s="277"/>
      <c r="F245" s="324"/>
      <c r="G245" s="271"/>
      <c r="H245" s="273"/>
      <c r="I245" s="273"/>
      <c r="J245" s="270" t="str">
        <f t="shared" ref="J245" si="27">C245</f>
        <v>IX</v>
      </c>
      <c r="K245" s="37" t="str">
        <f>D245</f>
        <v>Реализация дополнительных общеобразовательных предпрофессиональных программ - хоровое пение</v>
      </c>
      <c r="L245" s="277"/>
      <c r="M245" s="56"/>
      <c r="N245" s="56"/>
      <c r="O245" s="273"/>
      <c r="P245" s="273"/>
      <c r="Q245" s="273"/>
      <c r="R245" s="450"/>
      <c r="S245" s="434"/>
      <c r="T245" s="60"/>
      <c r="U245" s="325"/>
    </row>
    <row r="246" spans="1:21" s="238" customFormat="1" ht="115.5" x14ac:dyDescent="0.25">
      <c r="A246" s="443"/>
      <c r="B246" s="383"/>
      <c r="C246" s="277" t="s">
        <v>456</v>
      </c>
      <c r="D246" s="276" t="s">
        <v>265</v>
      </c>
      <c r="E246" s="277" t="s">
        <v>25</v>
      </c>
      <c r="F246" s="271" t="s">
        <v>583</v>
      </c>
      <c r="G246" s="271">
        <v>86</v>
      </c>
      <c r="H246" s="271">
        <v>100</v>
      </c>
      <c r="I246" s="71"/>
      <c r="J246" s="27" t="str">
        <f>C246</f>
        <v>9.1.</v>
      </c>
      <c r="K246" s="33" t="s">
        <v>458</v>
      </c>
      <c r="L246" s="277" t="s">
        <v>453</v>
      </c>
      <c r="M246" s="277">
        <v>1532</v>
      </c>
      <c r="N246" s="277">
        <v>1680</v>
      </c>
      <c r="O246" s="271">
        <f>N246/M246*100</f>
        <v>109.66057441253263</v>
      </c>
      <c r="P246" s="273"/>
      <c r="Q246" s="273"/>
      <c r="R246" s="450"/>
      <c r="S246" s="434"/>
      <c r="T246" s="60"/>
      <c r="U246" s="325"/>
    </row>
    <row r="247" spans="1:21" s="238" customFormat="1" ht="49.5" x14ac:dyDescent="0.25">
      <c r="A247" s="443"/>
      <c r="B247" s="383"/>
      <c r="C247" s="277" t="s">
        <v>457</v>
      </c>
      <c r="D247" s="276" t="s">
        <v>34</v>
      </c>
      <c r="E247" s="277" t="s">
        <v>25</v>
      </c>
      <c r="F247" s="271" t="s">
        <v>584</v>
      </c>
      <c r="G247" s="271">
        <v>0</v>
      </c>
      <c r="H247" s="271">
        <v>100</v>
      </c>
      <c r="I247" s="71"/>
      <c r="J247" s="27"/>
      <c r="K247" s="33"/>
      <c r="L247" s="277"/>
      <c r="M247" s="277"/>
      <c r="N247" s="277"/>
      <c r="O247" s="271"/>
      <c r="P247" s="273"/>
      <c r="Q247" s="273"/>
      <c r="R247" s="450"/>
      <c r="S247" s="434"/>
      <c r="T247" s="60"/>
      <c r="U247" s="325"/>
    </row>
    <row r="248" spans="1:21" s="22" customFormat="1" ht="33" x14ac:dyDescent="0.25">
      <c r="A248" s="443"/>
      <c r="B248" s="383"/>
      <c r="C248" s="310"/>
      <c r="D248" s="31" t="s">
        <v>6</v>
      </c>
      <c r="E248" s="48"/>
      <c r="F248" s="144"/>
      <c r="G248" s="147"/>
      <c r="H248" s="9"/>
      <c r="I248" s="9">
        <f>(H246+H247)/2</f>
        <v>100</v>
      </c>
      <c r="J248" s="48"/>
      <c r="K248" s="31" t="s">
        <v>6</v>
      </c>
      <c r="L248" s="48"/>
      <c r="M248" s="145"/>
      <c r="N248" s="145"/>
      <c r="O248" s="9"/>
      <c r="P248" s="9">
        <f>O246</f>
        <v>109.66057441253263</v>
      </c>
      <c r="Q248" s="9">
        <f>(I248+P248)/2</f>
        <v>104.83028720626632</v>
      </c>
      <c r="R248" s="449" t="s">
        <v>31</v>
      </c>
      <c r="S248" s="433"/>
      <c r="T248" s="60"/>
      <c r="U248" s="313"/>
    </row>
    <row r="249" spans="1:21" ht="96" customHeight="1" x14ac:dyDescent="0.25">
      <c r="A249" s="443"/>
      <c r="B249" s="383"/>
      <c r="C249" s="280" t="s">
        <v>500</v>
      </c>
      <c r="D249" s="35" t="s">
        <v>270</v>
      </c>
      <c r="E249" s="277"/>
      <c r="F249" s="21"/>
      <c r="G249" s="21"/>
      <c r="H249" s="273"/>
      <c r="I249" s="69"/>
      <c r="J249" s="270" t="str">
        <f t="shared" ref="J249" si="28">C249</f>
        <v>X</v>
      </c>
      <c r="K249" s="37" t="str">
        <f>D249</f>
        <v xml:space="preserve">Реализация дополнительных общеобразовательных общеразвивающих программ в области искусств </v>
      </c>
      <c r="L249" s="277"/>
      <c r="M249" s="56"/>
      <c r="N249" s="56"/>
      <c r="O249" s="273"/>
      <c r="P249" s="124"/>
      <c r="Q249" s="273"/>
      <c r="R249" s="379"/>
      <c r="S249" s="434"/>
      <c r="T249" s="60"/>
    </row>
    <row r="250" spans="1:21" ht="88.5" customHeight="1" x14ac:dyDescent="0.25">
      <c r="A250" s="443"/>
      <c r="B250" s="383"/>
      <c r="C250" s="277" t="s">
        <v>501</v>
      </c>
      <c r="D250" s="276" t="s">
        <v>271</v>
      </c>
      <c r="E250" s="277" t="s">
        <v>25</v>
      </c>
      <c r="F250" s="271" t="s">
        <v>583</v>
      </c>
      <c r="G250" s="271">
        <v>14</v>
      </c>
      <c r="H250" s="271">
        <v>93.3</v>
      </c>
      <c r="I250" s="71"/>
      <c r="J250" s="277" t="str">
        <f>C250</f>
        <v>10.1.</v>
      </c>
      <c r="K250" s="276" t="s">
        <v>458</v>
      </c>
      <c r="L250" s="277" t="s">
        <v>218</v>
      </c>
      <c r="M250" s="277">
        <v>32878</v>
      </c>
      <c r="N250" s="277">
        <v>32690</v>
      </c>
      <c r="O250" s="271">
        <f>N250/M250*100</f>
        <v>99.428189062595052</v>
      </c>
      <c r="P250" s="126"/>
      <c r="Q250" s="273"/>
      <c r="R250" s="379"/>
      <c r="S250" s="434"/>
      <c r="T250" s="60"/>
    </row>
    <row r="251" spans="1:21" ht="62.25" customHeight="1" x14ac:dyDescent="0.25">
      <c r="A251" s="443"/>
      <c r="B251" s="383"/>
      <c r="C251" s="277" t="s">
        <v>563</v>
      </c>
      <c r="D251" s="276" t="s">
        <v>34</v>
      </c>
      <c r="E251" s="277" t="s">
        <v>25</v>
      </c>
      <c r="F251" s="271">
        <v>0.5</v>
      </c>
      <c r="G251" s="21">
        <v>0</v>
      </c>
      <c r="H251" s="271">
        <v>100</v>
      </c>
      <c r="I251" s="71"/>
      <c r="J251" s="277"/>
      <c r="K251" s="276"/>
      <c r="L251" s="277"/>
      <c r="M251" s="277"/>
      <c r="N251" s="277"/>
      <c r="O251" s="271"/>
      <c r="P251" s="126"/>
      <c r="Q251" s="273"/>
      <c r="R251" s="379"/>
      <c r="S251" s="434"/>
      <c r="T251" s="60"/>
    </row>
    <row r="252" spans="1:21" ht="62.25" customHeight="1" x14ac:dyDescent="0.25">
      <c r="A252" s="443"/>
      <c r="B252" s="383"/>
      <c r="C252" s="277" t="s">
        <v>585</v>
      </c>
      <c r="D252" s="276" t="s">
        <v>333</v>
      </c>
      <c r="E252" s="277" t="s">
        <v>38</v>
      </c>
      <c r="F252" s="127">
        <v>116</v>
      </c>
      <c r="G252" s="21">
        <v>98</v>
      </c>
      <c r="H252" s="271">
        <f>G252/F252*100</f>
        <v>84.482758620689651</v>
      </c>
      <c r="I252" s="71"/>
      <c r="J252" s="277"/>
      <c r="K252" s="276"/>
      <c r="L252" s="277"/>
      <c r="M252" s="277"/>
      <c r="N252" s="277"/>
      <c r="O252" s="271"/>
      <c r="P252" s="126"/>
      <c r="Q252" s="273"/>
      <c r="R252" s="379"/>
      <c r="S252" s="434"/>
      <c r="T252" s="60"/>
    </row>
    <row r="253" spans="1:21" ht="45.75" customHeight="1" x14ac:dyDescent="0.25">
      <c r="A253" s="444"/>
      <c r="B253" s="445"/>
      <c r="C253" s="290"/>
      <c r="D253" s="288" t="s">
        <v>6</v>
      </c>
      <c r="E253" s="290"/>
      <c r="F253" s="323"/>
      <c r="G253" s="323"/>
      <c r="H253" s="9"/>
      <c r="I253" s="323">
        <f>(H250+H251+H252)/3</f>
        <v>92.594252873563221</v>
      </c>
      <c r="J253" s="290"/>
      <c r="K253" s="288" t="s">
        <v>6</v>
      </c>
      <c r="L253" s="290"/>
      <c r="M253" s="326"/>
      <c r="N253" s="326"/>
      <c r="O253" s="289"/>
      <c r="P253" s="289">
        <f>O250</f>
        <v>99.428189062595052</v>
      </c>
      <c r="Q253" s="289">
        <f>(I253+P253)/2</f>
        <v>96.01122096807913</v>
      </c>
      <c r="R253" s="449" t="s">
        <v>459</v>
      </c>
      <c r="S253" s="433"/>
      <c r="T253" s="60"/>
    </row>
    <row r="254" spans="1:21" s="18" customFormat="1" ht="103.5" customHeight="1" x14ac:dyDescent="0.25">
      <c r="A254" s="442" t="s">
        <v>83</v>
      </c>
      <c r="B254" s="382" t="s">
        <v>279</v>
      </c>
      <c r="C254" s="270" t="s">
        <v>12</v>
      </c>
      <c r="D254" s="35" t="s">
        <v>580</v>
      </c>
      <c r="E254" s="277"/>
      <c r="F254" s="21"/>
      <c r="G254" s="21"/>
      <c r="H254" s="273"/>
      <c r="I254" s="69"/>
      <c r="J254" s="270" t="str">
        <f>C254</f>
        <v>I</v>
      </c>
      <c r="K254" s="37" t="str">
        <f>D254</f>
        <v>Реализация дополнительных общеобразовательных предпрофессиональных программ в области искусств - хореографическое творчество</v>
      </c>
      <c r="L254" s="277"/>
      <c r="M254" s="56"/>
      <c r="N254" s="56"/>
      <c r="O254" s="273"/>
      <c r="P254" s="124"/>
      <c r="Q254" s="273"/>
      <c r="R254" s="379"/>
      <c r="S254" s="438" t="s">
        <v>459</v>
      </c>
      <c r="T254" s="60"/>
    </row>
    <row r="255" spans="1:21" ht="119.25" customHeight="1" x14ac:dyDescent="0.25">
      <c r="A255" s="443"/>
      <c r="B255" s="383"/>
      <c r="C255" s="27" t="s">
        <v>7</v>
      </c>
      <c r="D255" s="276" t="s">
        <v>265</v>
      </c>
      <c r="E255" s="277" t="s">
        <v>25</v>
      </c>
      <c r="F255" s="271" t="s">
        <v>452</v>
      </c>
      <c r="G255" s="271">
        <v>29</v>
      </c>
      <c r="H255" s="271">
        <v>100</v>
      </c>
      <c r="I255" s="71"/>
      <c r="J255" s="27" t="str">
        <f>C255</f>
        <v>1.1.</v>
      </c>
      <c r="K255" s="27" t="s">
        <v>90</v>
      </c>
      <c r="L255" s="277" t="s">
        <v>453</v>
      </c>
      <c r="M255" s="277">
        <v>31317</v>
      </c>
      <c r="N255" s="277">
        <v>31503</v>
      </c>
      <c r="O255" s="271">
        <f>N255/M255*100</f>
        <v>100.59392662132389</v>
      </c>
      <c r="P255" s="126"/>
      <c r="Q255" s="273"/>
      <c r="R255" s="379"/>
      <c r="S255" s="438"/>
      <c r="T255" s="60"/>
    </row>
    <row r="256" spans="1:21" ht="64.5" customHeight="1" x14ac:dyDescent="0.25">
      <c r="A256" s="443"/>
      <c r="B256" s="383"/>
      <c r="C256" s="27" t="s">
        <v>8</v>
      </c>
      <c r="D256" s="276" t="s">
        <v>34</v>
      </c>
      <c r="E256" s="277" t="s">
        <v>25</v>
      </c>
      <c r="F256" s="271">
        <v>0.5</v>
      </c>
      <c r="G256" s="21">
        <v>0</v>
      </c>
      <c r="H256" s="271">
        <v>100</v>
      </c>
      <c r="I256" s="71"/>
      <c r="J256" s="27"/>
      <c r="K256" s="27"/>
      <c r="L256" s="275"/>
      <c r="M256" s="277"/>
      <c r="N256" s="277"/>
      <c r="O256" s="271"/>
      <c r="P256" s="126"/>
      <c r="Q256" s="273"/>
      <c r="R256" s="379"/>
      <c r="S256" s="438"/>
      <c r="T256" s="60"/>
    </row>
    <row r="257" spans="1:21" s="22" customFormat="1" ht="33" x14ac:dyDescent="0.25">
      <c r="A257" s="443"/>
      <c r="B257" s="383"/>
      <c r="C257" s="310"/>
      <c r="D257" s="31" t="s">
        <v>6</v>
      </c>
      <c r="E257" s="48"/>
      <c r="F257" s="144"/>
      <c r="G257" s="147"/>
      <c r="H257" s="9"/>
      <c r="I257" s="9">
        <f>(H255+H256)/2</f>
        <v>100</v>
      </c>
      <c r="J257" s="48"/>
      <c r="K257" s="31" t="s">
        <v>6</v>
      </c>
      <c r="L257" s="48"/>
      <c r="M257" s="145"/>
      <c r="N257" s="145"/>
      <c r="O257" s="9"/>
      <c r="P257" s="9">
        <f>O255</f>
        <v>100.59392662132389</v>
      </c>
      <c r="Q257" s="9">
        <f>(I257+P257)/2</f>
        <v>100.29696331066194</v>
      </c>
      <c r="R257" s="449" t="s">
        <v>31</v>
      </c>
      <c r="S257" s="438"/>
      <c r="T257" s="60"/>
      <c r="U257" s="313"/>
    </row>
    <row r="258" spans="1:21" s="18" customFormat="1" ht="81" customHeight="1" x14ac:dyDescent="0.25">
      <c r="A258" s="443"/>
      <c r="B258" s="383"/>
      <c r="C258" s="270" t="s">
        <v>13</v>
      </c>
      <c r="D258" s="35" t="s">
        <v>270</v>
      </c>
      <c r="E258" s="277"/>
      <c r="F258" s="21"/>
      <c r="G258" s="21"/>
      <c r="H258" s="273"/>
      <c r="I258" s="69"/>
      <c r="J258" s="270" t="str">
        <f>C258</f>
        <v>II</v>
      </c>
      <c r="K258" s="37" t="str">
        <f>D258</f>
        <v xml:space="preserve">Реализация дополнительных общеобразовательных общеразвивающих программ в области искусств </v>
      </c>
      <c r="L258" s="277"/>
      <c r="M258" s="56"/>
      <c r="N258" s="56"/>
      <c r="O258" s="273"/>
      <c r="P258" s="124"/>
      <c r="Q258" s="273"/>
      <c r="R258" s="379"/>
      <c r="S258" s="438"/>
      <c r="T258" s="60"/>
    </row>
    <row r="259" spans="1:21" ht="120" customHeight="1" x14ac:dyDescent="0.25">
      <c r="A259" s="443"/>
      <c r="B259" s="383"/>
      <c r="C259" s="27" t="s">
        <v>14</v>
      </c>
      <c r="D259" s="276" t="s">
        <v>271</v>
      </c>
      <c r="E259" s="277" t="s">
        <v>25</v>
      </c>
      <c r="F259" s="271" t="s">
        <v>583</v>
      </c>
      <c r="G259" s="271">
        <v>71</v>
      </c>
      <c r="H259" s="271">
        <v>100</v>
      </c>
      <c r="I259" s="71"/>
      <c r="J259" s="27" t="str">
        <f>C259</f>
        <v>2.1.</v>
      </c>
      <c r="K259" s="33" t="s">
        <v>332</v>
      </c>
      <c r="L259" s="277" t="s">
        <v>218</v>
      </c>
      <c r="M259" s="277">
        <v>54249</v>
      </c>
      <c r="N259" s="277">
        <v>54102</v>
      </c>
      <c r="O259" s="271">
        <f>N259/M259*100</f>
        <v>99.729027263175368</v>
      </c>
      <c r="P259" s="126"/>
      <c r="Q259" s="273"/>
      <c r="R259" s="379"/>
      <c r="S259" s="438"/>
      <c r="T259" s="60"/>
    </row>
    <row r="260" spans="1:21" ht="51" customHeight="1" x14ac:dyDescent="0.25">
      <c r="A260" s="443"/>
      <c r="B260" s="383"/>
      <c r="C260" s="27" t="s">
        <v>15</v>
      </c>
      <c r="D260" s="276" t="s">
        <v>34</v>
      </c>
      <c r="E260" s="277" t="s">
        <v>25</v>
      </c>
      <c r="F260" s="271">
        <v>0.5</v>
      </c>
      <c r="G260" s="21">
        <v>0</v>
      </c>
      <c r="H260" s="271">
        <v>100</v>
      </c>
      <c r="I260" s="71"/>
      <c r="J260" s="27"/>
      <c r="K260" s="33"/>
      <c r="L260" s="277"/>
      <c r="M260" s="277"/>
      <c r="N260" s="277"/>
      <c r="O260" s="271"/>
      <c r="P260" s="126"/>
      <c r="Q260" s="273"/>
      <c r="R260" s="379"/>
      <c r="S260" s="438"/>
      <c r="T260" s="60"/>
    </row>
    <row r="261" spans="1:21" s="58" customFormat="1" ht="51" customHeight="1" x14ac:dyDescent="0.25">
      <c r="A261" s="443"/>
      <c r="B261" s="383"/>
      <c r="C261" s="27" t="s">
        <v>39</v>
      </c>
      <c r="D261" s="276" t="s">
        <v>333</v>
      </c>
      <c r="E261" s="277" t="s">
        <v>38</v>
      </c>
      <c r="F261" s="127">
        <v>156</v>
      </c>
      <c r="G261" s="21">
        <v>156</v>
      </c>
      <c r="H261" s="271">
        <v>100</v>
      </c>
      <c r="I261" s="71"/>
      <c r="J261" s="27"/>
      <c r="K261" s="33"/>
      <c r="L261" s="277"/>
      <c r="M261" s="277"/>
      <c r="N261" s="277"/>
      <c r="O261" s="271"/>
      <c r="P261" s="126"/>
      <c r="Q261" s="273"/>
      <c r="R261" s="379"/>
      <c r="S261" s="438"/>
      <c r="T261" s="60"/>
    </row>
    <row r="262" spans="1:21" s="58" customFormat="1" ht="44.25" customHeight="1" x14ac:dyDescent="0.25">
      <c r="A262" s="444"/>
      <c r="B262" s="445"/>
      <c r="C262" s="48"/>
      <c r="D262" s="31" t="s">
        <v>6</v>
      </c>
      <c r="E262" s="48"/>
      <c r="F262" s="323"/>
      <c r="G262" s="323"/>
      <c r="H262" s="9"/>
      <c r="I262" s="323">
        <f>(H259+H260+H261)/3</f>
        <v>100</v>
      </c>
      <c r="J262" s="282"/>
      <c r="K262" s="31" t="s">
        <v>6</v>
      </c>
      <c r="L262" s="282"/>
      <c r="M262" s="282"/>
      <c r="N262" s="282"/>
      <c r="O262" s="323"/>
      <c r="P262" s="9">
        <f>O259</f>
        <v>99.729027263175368</v>
      </c>
      <c r="Q262" s="9">
        <f>(I262+P262)/2</f>
        <v>99.864513631587684</v>
      </c>
      <c r="R262" s="449" t="s">
        <v>459</v>
      </c>
      <c r="S262" s="438"/>
      <c r="T262" s="60"/>
    </row>
  </sheetData>
  <autoFilter ref="A11:T262"/>
  <mergeCells count="151">
    <mergeCell ref="C8:C9"/>
    <mergeCell ref="A213:A253"/>
    <mergeCell ref="B213:B253"/>
    <mergeCell ref="Q98:Q99"/>
    <mergeCell ref="R98:R99"/>
    <mergeCell ref="C114:C115"/>
    <mergeCell ref="D114:D115"/>
    <mergeCell ref="E114:E115"/>
    <mergeCell ref="F114:F115"/>
    <mergeCell ref="G114:G115"/>
    <mergeCell ref="A97:A120"/>
    <mergeCell ref="B97:B120"/>
    <mergeCell ref="M98:M99"/>
    <mergeCell ref="H114:H115"/>
    <mergeCell ref="S56:S72"/>
    <mergeCell ref="Q74:Q75"/>
    <mergeCell ref="S254:S262"/>
    <mergeCell ref="J98:J99"/>
    <mergeCell ref="K98:K99"/>
    <mergeCell ref="L98:L99"/>
    <mergeCell ref="S97:S120"/>
    <mergeCell ref="S121:S141"/>
    <mergeCell ref="S73:S96"/>
    <mergeCell ref="S142:S154"/>
    <mergeCell ref="S155:S179"/>
    <mergeCell ref="A254:A262"/>
    <mergeCell ref="B254:B262"/>
    <mergeCell ref="S180:S212"/>
    <mergeCell ref="S213:S253"/>
    <mergeCell ref="S20:S32"/>
    <mergeCell ref="A142:A154"/>
    <mergeCell ref="B142:B154"/>
    <mergeCell ref="A155:A179"/>
    <mergeCell ref="B155:B179"/>
    <mergeCell ref="A180:A212"/>
    <mergeCell ref="B180:B212"/>
    <mergeCell ref="E118:E119"/>
    <mergeCell ref="F118:F119"/>
    <mergeCell ref="G118:G119"/>
    <mergeCell ref="H118:H119"/>
    <mergeCell ref="I118:I119"/>
    <mergeCell ref="A121:A141"/>
    <mergeCell ref="B121:B141"/>
    <mergeCell ref="N98:N99"/>
    <mergeCell ref="O98:O99"/>
    <mergeCell ref="P98:P99"/>
    <mergeCell ref="S33:S55"/>
    <mergeCell ref="C66:C67"/>
    <mergeCell ref="N74:N75"/>
    <mergeCell ref="O74:O75"/>
    <mergeCell ref="P74:P75"/>
    <mergeCell ref="C94:C95"/>
    <mergeCell ref="D94:D95"/>
    <mergeCell ref="E94:E95"/>
    <mergeCell ref="F94:F95"/>
    <mergeCell ref="I114:I115"/>
    <mergeCell ref="C118:C119"/>
    <mergeCell ref="D118:D119"/>
    <mergeCell ref="K74:K75"/>
    <mergeCell ref="L74:L75"/>
    <mergeCell ref="J74:J75"/>
    <mergeCell ref="C90:C91"/>
    <mergeCell ref="D90:D91"/>
    <mergeCell ref="E90:E91"/>
    <mergeCell ref="F90:F91"/>
    <mergeCell ref="G90:G91"/>
    <mergeCell ref="H90:H91"/>
    <mergeCell ref="I90:I91"/>
    <mergeCell ref="G94:G95"/>
    <mergeCell ref="H94:H95"/>
    <mergeCell ref="I94:I95"/>
    <mergeCell ref="A56:A72"/>
    <mergeCell ref="B56:B72"/>
    <mergeCell ref="D66:D67"/>
    <mergeCell ref="E66:E67"/>
    <mergeCell ref="F66:F67"/>
    <mergeCell ref="G66:G67"/>
    <mergeCell ref="A73:A96"/>
    <mergeCell ref="B73:B96"/>
    <mergeCell ref="M74:M75"/>
    <mergeCell ref="C70:C71"/>
    <mergeCell ref="F53:F54"/>
    <mergeCell ref="G53:G54"/>
    <mergeCell ref="H53:H54"/>
    <mergeCell ref="I53:I54"/>
    <mergeCell ref="H66:H67"/>
    <mergeCell ref="I66:I67"/>
    <mergeCell ref="D70:D71"/>
    <mergeCell ref="E70:E71"/>
    <mergeCell ref="F70:F71"/>
    <mergeCell ref="G70:G71"/>
    <mergeCell ref="H70:H71"/>
    <mergeCell ref="I70:I71"/>
    <mergeCell ref="Q34:Q35"/>
    <mergeCell ref="C42:C43"/>
    <mergeCell ref="D42:D43"/>
    <mergeCell ref="E42:E43"/>
    <mergeCell ref="F42:F43"/>
    <mergeCell ref="G42:G43"/>
    <mergeCell ref="H42:H43"/>
    <mergeCell ref="I42:I43"/>
    <mergeCell ref="A33:A55"/>
    <mergeCell ref="B33:B55"/>
    <mergeCell ref="M34:M35"/>
    <mergeCell ref="N34:N35"/>
    <mergeCell ref="O34:O35"/>
    <mergeCell ref="P34:P35"/>
    <mergeCell ref="C49:C50"/>
    <mergeCell ref="D49:D50"/>
    <mergeCell ref="E49:E50"/>
    <mergeCell ref="F49:F50"/>
    <mergeCell ref="G49:G50"/>
    <mergeCell ref="H49:H50"/>
    <mergeCell ref="I49:I50"/>
    <mergeCell ref="C53:C54"/>
    <mergeCell ref="D53:D54"/>
    <mergeCell ref="E53:E54"/>
    <mergeCell ref="M21:M22"/>
    <mergeCell ref="N21:N22"/>
    <mergeCell ref="O21:O22"/>
    <mergeCell ref="P21:P22"/>
    <mergeCell ref="Q21:Q22"/>
    <mergeCell ref="R21:R22"/>
    <mergeCell ref="A20:A32"/>
    <mergeCell ref="B20:B32"/>
    <mergeCell ref="J21:J22"/>
    <mergeCell ref="K21:K22"/>
    <mergeCell ref="L21:L22"/>
    <mergeCell ref="A12:A19"/>
    <mergeCell ref="B12:B19"/>
    <mergeCell ref="M13:M14"/>
    <mergeCell ref="N13:N14"/>
    <mergeCell ref="O13:O14"/>
    <mergeCell ref="P13:P14"/>
    <mergeCell ref="Q13:Q14"/>
    <mergeCell ref="R13:R14"/>
    <mergeCell ref="B2:Q2"/>
    <mergeCell ref="B3:Q3"/>
    <mergeCell ref="B4:Q4"/>
    <mergeCell ref="B5:Q5"/>
    <mergeCell ref="B6:Q6"/>
    <mergeCell ref="A8:A10"/>
    <mergeCell ref="B8:B10"/>
    <mergeCell ref="D9:I9"/>
    <mergeCell ref="J9:P9"/>
    <mergeCell ref="Q9:S9"/>
    <mergeCell ref="S12:S19"/>
    <mergeCell ref="J13:J14"/>
    <mergeCell ref="K13:K14"/>
    <mergeCell ref="L13:L14"/>
    <mergeCell ref="D8:S8"/>
  </mergeCells>
  <pageMargins left="0.70866141732283472" right="0.19685039370078741" top="0.19685039370078741" bottom="0.19685039370078741" header="0.31496062992125984" footer="0.31496062992125984"/>
  <pageSetup paperSize="9" scale="3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354"/>
  <sheetViews>
    <sheetView view="pageBreakPreview" topLeftCell="A334" zoomScale="65" zoomScaleNormal="100" zoomScaleSheetLayoutView="65" workbookViewId="0">
      <selection activeCell="H344" sqref="H344"/>
    </sheetView>
  </sheetViews>
  <sheetFormatPr defaultRowHeight="18.75" x14ac:dyDescent="0.3"/>
  <cols>
    <col min="1" max="1" width="9.140625" style="501"/>
    <col min="2" max="2" width="29.5703125" style="307" customWidth="1"/>
    <col min="3" max="3" width="9.140625" style="25"/>
    <col min="4" max="4" width="38.140625" style="143" customWidth="1"/>
    <col min="5" max="5" width="18.85546875" style="25" customWidth="1"/>
    <col min="6" max="6" width="16.140625" style="25" customWidth="1"/>
    <col min="7" max="7" width="18" style="25" customWidth="1"/>
    <col min="8" max="8" width="17.7109375" style="25" customWidth="1"/>
    <col min="9" max="9" width="15.42578125" style="25" customWidth="1"/>
    <col min="10" max="10" width="12.5703125" style="25" customWidth="1"/>
    <col min="11" max="11" width="40.7109375" style="143" customWidth="1"/>
    <col min="12" max="12" width="16.5703125" style="25" customWidth="1"/>
    <col min="13" max="14" width="21" style="25" customWidth="1"/>
    <col min="15" max="15" width="13.42578125" style="25" customWidth="1"/>
    <col min="16" max="16" width="18.42578125" style="25" customWidth="1"/>
    <col min="17" max="17" width="14.42578125" style="25" customWidth="1"/>
    <col min="18" max="18" width="24" style="25" customWidth="1"/>
    <col min="19" max="19" width="21.7109375" style="487" customWidth="1"/>
    <col min="21" max="21" width="9.140625" style="75"/>
  </cols>
  <sheetData>
    <row r="1" spans="1:21" x14ac:dyDescent="0.3">
      <c r="A1" s="506"/>
      <c r="B1" s="507"/>
      <c r="C1" s="507"/>
      <c r="D1" s="508"/>
      <c r="E1" s="507"/>
      <c r="F1" s="509"/>
      <c r="G1" s="509"/>
      <c r="H1" s="509"/>
      <c r="I1" s="507"/>
      <c r="J1" s="507"/>
      <c r="K1" s="508"/>
      <c r="L1" s="507"/>
      <c r="M1" s="507"/>
      <c r="N1" s="507"/>
      <c r="O1" s="507"/>
      <c r="P1" s="507"/>
      <c r="Q1" s="507"/>
      <c r="R1" s="507"/>
      <c r="S1" s="510"/>
    </row>
    <row r="2" spans="1:21" ht="20.25" x14ac:dyDescent="0.3">
      <c r="A2" s="506"/>
      <c r="B2" s="511" t="s">
        <v>0</v>
      </c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07"/>
      <c r="S2" s="510"/>
    </row>
    <row r="3" spans="1:21" ht="16.5" customHeight="1" x14ac:dyDescent="0.3">
      <c r="A3" s="506"/>
      <c r="B3" s="511" t="s">
        <v>313</v>
      </c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07"/>
      <c r="S3" s="510"/>
    </row>
    <row r="4" spans="1:21" ht="24" customHeight="1" x14ac:dyDescent="0.3">
      <c r="A4" s="506"/>
      <c r="B4" s="516" t="s">
        <v>309</v>
      </c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07"/>
      <c r="S4" s="510"/>
    </row>
    <row r="5" spans="1:21" x14ac:dyDescent="0.3">
      <c r="A5" s="506"/>
      <c r="B5" s="512" t="s">
        <v>33</v>
      </c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3"/>
      <c r="S5" s="510"/>
    </row>
    <row r="6" spans="1:21" ht="20.25" x14ac:dyDescent="0.3">
      <c r="A6" s="506"/>
      <c r="B6" s="511" t="s">
        <v>551</v>
      </c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07"/>
      <c r="S6" s="510"/>
    </row>
    <row r="7" spans="1:21" x14ac:dyDescent="0.3">
      <c r="A7" s="506"/>
      <c r="B7" s="235"/>
      <c r="C7" s="235"/>
      <c r="D7" s="514"/>
      <c r="E7" s="235"/>
      <c r="F7" s="515"/>
      <c r="G7" s="235"/>
      <c r="H7" s="235"/>
      <c r="I7" s="235"/>
      <c r="J7" s="235"/>
      <c r="K7" s="514"/>
      <c r="L7" s="235"/>
      <c r="M7" s="235"/>
      <c r="N7" s="235"/>
      <c r="O7" s="235"/>
      <c r="P7" s="235"/>
      <c r="Q7" s="235"/>
      <c r="R7" s="507"/>
      <c r="S7" s="510"/>
    </row>
    <row r="8" spans="1:21" ht="16.5" customHeight="1" x14ac:dyDescent="0.25">
      <c r="A8" s="413" t="s">
        <v>1</v>
      </c>
      <c r="B8" s="413" t="s">
        <v>1</v>
      </c>
      <c r="C8" s="381"/>
      <c r="D8" s="439" t="s">
        <v>2</v>
      </c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21" ht="16.5" customHeight="1" x14ac:dyDescent="0.25">
      <c r="A9" s="413"/>
      <c r="B9" s="413"/>
      <c r="C9" s="381"/>
      <c r="D9" s="439" t="s">
        <v>70</v>
      </c>
      <c r="E9" s="439"/>
      <c r="F9" s="439"/>
      <c r="G9" s="439"/>
      <c r="H9" s="439"/>
      <c r="I9" s="439"/>
      <c r="J9" s="439" t="s">
        <v>71</v>
      </c>
      <c r="K9" s="440"/>
      <c r="L9" s="440"/>
      <c r="M9" s="440"/>
      <c r="N9" s="440"/>
      <c r="O9" s="440"/>
      <c r="P9" s="440"/>
      <c r="Q9" s="387" t="s">
        <v>24</v>
      </c>
      <c r="R9" s="387"/>
      <c r="S9" s="388"/>
    </row>
    <row r="10" spans="1:21" ht="66" x14ac:dyDescent="0.25">
      <c r="A10" s="413"/>
      <c r="B10" s="413"/>
      <c r="C10" s="381" t="s">
        <v>1</v>
      </c>
      <c r="D10" s="129" t="s">
        <v>5</v>
      </c>
      <c r="E10" s="113" t="s">
        <v>11</v>
      </c>
      <c r="F10" s="130" t="s">
        <v>16</v>
      </c>
      <c r="G10" s="130" t="s">
        <v>17</v>
      </c>
      <c r="H10" s="130" t="s">
        <v>18</v>
      </c>
      <c r="I10" s="130" t="s">
        <v>19</v>
      </c>
      <c r="J10" s="381" t="s">
        <v>1</v>
      </c>
      <c r="K10" s="129" t="s">
        <v>5</v>
      </c>
      <c r="L10" s="113" t="s">
        <v>11</v>
      </c>
      <c r="M10" s="130" t="s">
        <v>20</v>
      </c>
      <c r="N10" s="130" t="s">
        <v>21</v>
      </c>
      <c r="O10" s="130" t="s">
        <v>23</v>
      </c>
      <c r="P10" s="130" t="s">
        <v>22</v>
      </c>
      <c r="Q10" s="42" t="s">
        <v>62</v>
      </c>
      <c r="R10" s="377" t="s">
        <v>552</v>
      </c>
      <c r="S10" s="380" t="s">
        <v>553</v>
      </c>
    </row>
    <row r="11" spans="1:21" s="228" customFormat="1" ht="16.5" customHeight="1" x14ac:dyDescent="0.25">
      <c r="A11" s="502">
        <v>1</v>
      </c>
      <c r="B11" s="488">
        <v>2</v>
      </c>
      <c r="C11" s="492">
        <v>3</v>
      </c>
      <c r="D11" s="227">
        <v>4</v>
      </c>
      <c r="E11" s="132">
        <v>5</v>
      </c>
      <c r="F11" s="131">
        <v>6</v>
      </c>
      <c r="G11" s="227">
        <v>7</v>
      </c>
      <c r="H11" s="132">
        <v>8</v>
      </c>
      <c r="I11" s="131">
        <v>9</v>
      </c>
      <c r="J11" s="132">
        <v>10</v>
      </c>
      <c r="K11" s="131">
        <v>11</v>
      </c>
      <c r="L11" s="227">
        <v>12</v>
      </c>
      <c r="M11" s="132">
        <v>13</v>
      </c>
      <c r="N11" s="131">
        <v>14</v>
      </c>
      <c r="O11" s="132">
        <v>15</v>
      </c>
      <c r="P11" s="227">
        <v>16</v>
      </c>
      <c r="Q11" s="227">
        <v>17</v>
      </c>
      <c r="R11" s="131">
        <v>18</v>
      </c>
      <c r="S11" s="488">
        <v>19</v>
      </c>
      <c r="U11" s="74"/>
    </row>
    <row r="12" spans="1:21" ht="66" x14ac:dyDescent="0.25">
      <c r="A12" s="446" t="s">
        <v>67</v>
      </c>
      <c r="B12" s="413" t="s">
        <v>352</v>
      </c>
      <c r="C12" s="491" t="s">
        <v>12</v>
      </c>
      <c r="D12" s="37" t="s">
        <v>436</v>
      </c>
      <c r="E12" s="270"/>
      <c r="F12" s="107"/>
      <c r="G12" s="26"/>
      <c r="H12" s="26"/>
      <c r="I12" s="26"/>
      <c r="J12" s="270" t="s">
        <v>12</v>
      </c>
      <c r="K12" s="37" t="str">
        <f>D12</f>
        <v xml:space="preserve">Спортивная подготовка по олимпийским видам спорта бокс (этап начальной подготовки) </v>
      </c>
      <c r="L12" s="27"/>
      <c r="M12" s="38"/>
      <c r="N12" s="38"/>
      <c r="O12" s="26"/>
      <c r="P12" s="111"/>
      <c r="Q12" s="26"/>
      <c r="R12" s="293"/>
      <c r="S12" s="489" t="s">
        <v>31</v>
      </c>
    </row>
    <row r="13" spans="1:21" ht="82.5" x14ac:dyDescent="0.25">
      <c r="A13" s="446"/>
      <c r="B13" s="413"/>
      <c r="C13" s="493" t="s">
        <v>7</v>
      </c>
      <c r="D13" s="33" t="s">
        <v>230</v>
      </c>
      <c r="E13" s="27" t="s">
        <v>25</v>
      </c>
      <c r="F13" s="104">
        <v>0</v>
      </c>
      <c r="G13" s="284">
        <v>0</v>
      </c>
      <c r="H13" s="38">
        <v>100</v>
      </c>
      <c r="I13" s="26"/>
      <c r="J13" s="108" t="s">
        <v>37</v>
      </c>
      <c r="K13" s="33" t="s">
        <v>408</v>
      </c>
      <c r="L13" s="27" t="s">
        <v>222</v>
      </c>
      <c r="M13" s="27">
        <v>56</v>
      </c>
      <c r="N13" s="27">
        <v>56</v>
      </c>
      <c r="O13" s="38">
        <f>(N13/M13)*100</f>
        <v>100</v>
      </c>
      <c r="P13" s="111"/>
      <c r="Q13" s="270"/>
      <c r="R13" s="294"/>
      <c r="S13" s="489"/>
    </row>
    <row r="14" spans="1:21" ht="33" x14ac:dyDescent="0.25">
      <c r="A14" s="446"/>
      <c r="B14" s="413"/>
      <c r="C14" s="494"/>
      <c r="D14" s="288" t="s">
        <v>6</v>
      </c>
      <c r="E14" s="48"/>
      <c r="F14" s="151"/>
      <c r="G14" s="152"/>
      <c r="H14" s="9"/>
      <c r="I14" s="9">
        <f>H13</f>
        <v>100</v>
      </c>
      <c r="J14" s="282"/>
      <c r="K14" s="288" t="s">
        <v>6</v>
      </c>
      <c r="L14" s="282"/>
      <c r="M14" s="282"/>
      <c r="N14" s="282"/>
      <c r="O14" s="9"/>
      <c r="P14" s="9">
        <f>O13</f>
        <v>100</v>
      </c>
      <c r="Q14" s="9">
        <f t="shared" ref="Q14" si="0">(I14+P14)/2</f>
        <v>100</v>
      </c>
      <c r="R14" s="295" t="s">
        <v>31</v>
      </c>
      <c r="S14" s="489"/>
    </row>
    <row r="15" spans="1:21" ht="82.5" x14ac:dyDescent="0.25">
      <c r="A15" s="446"/>
      <c r="B15" s="413"/>
      <c r="C15" s="495" t="s">
        <v>13</v>
      </c>
      <c r="D15" s="37" t="s">
        <v>422</v>
      </c>
      <c r="E15" s="27"/>
      <c r="F15" s="104"/>
      <c r="G15" s="284"/>
      <c r="H15" s="26"/>
      <c r="I15" s="26"/>
      <c r="J15" s="110" t="str">
        <f t="shared" ref="J15:J16" si="1">C15</f>
        <v>II</v>
      </c>
      <c r="K15" s="37" t="str">
        <f>D15</f>
        <v>Спортивная подготовка по олимпийским видам спорта 
бокс (тренировочный этап (этап спортивной специализации))</v>
      </c>
      <c r="L15" s="27"/>
      <c r="M15" s="153"/>
      <c r="N15" s="153"/>
      <c r="O15" s="26"/>
      <c r="P15" s="112"/>
      <c r="Q15" s="26"/>
      <c r="R15" s="293"/>
      <c r="S15" s="489"/>
    </row>
    <row r="16" spans="1:21" ht="99" x14ac:dyDescent="0.25">
      <c r="A16" s="446"/>
      <c r="B16" s="413"/>
      <c r="C16" s="493" t="s">
        <v>14</v>
      </c>
      <c r="D16" s="33" t="s">
        <v>336</v>
      </c>
      <c r="E16" s="27" t="s">
        <v>25</v>
      </c>
      <c r="F16" s="104">
        <v>0</v>
      </c>
      <c r="G16" s="284">
        <v>0</v>
      </c>
      <c r="H16" s="38">
        <v>100</v>
      </c>
      <c r="I16" s="26"/>
      <c r="J16" s="110" t="str">
        <f t="shared" si="1"/>
        <v>2.1.</v>
      </c>
      <c r="K16" s="33" t="s">
        <v>408</v>
      </c>
      <c r="L16" s="27" t="s">
        <v>222</v>
      </c>
      <c r="M16" s="27">
        <v>29</v>
      </c>
      <c r="N16" s="27">
        <v>29</v>
      </c>
      <c r="O16" s="38">
        <f>(N16/M16)*100</f>
        <v>100</v>
      </c>
      <c r="P16" s="111"/>
      <c r="Q16" s="26"/>
      <c r="R16" s="294"/>
      <c r="S16" s="489"/>
    </row>
    <row r="17" spans="1:21" ht="33" x14ac:dyDescent="0.25">
      <c r="A17" s="446"/>
      <c r="B17" s="413"/>
      <c r="C17" s="494"/>
      <c r="D17" s="288" t="s">
        <v>6</v>
      </c>
      <c r="E17" s="48"/>
      <c r="F17" s="151"/>
      <c r="G17" s="152"/>
      <c r="H17" s="9"/>
      <c r="I17" s="9">
        <f>H16</f>
        <v>100</v>
      </c>
      <c r="J17" s="282"/>
      <c r="K17" s="288" t="s">
        <v>6</v>
      </c>
      <c r="L17" s="282"/>
      <c r="M17" s="282"/>
      <c r="N17" s="282"/>
      <c r="O17" s="9"/>
      <c r="P17" s="9">
        <f>O16</f>
        <v>100</v>
      </c>
      <c r="Q17" s="9">
        <f t="shared" ref="Q17" si="2">(I17+P17)/2</f>
        <v>100</v>
      </c>
      <c r="R17" s="295" t="s">
        <v>31</v>
      </c>
      <c r="S17" s="489"/>
    </row>
    <row r="18" spans="1:21" s="18" customFormat="1" ht="66" x14ac:dyDescent="0.25">
      <c r="A18" s="446"/>
      <c r="B18" s="413"/>
      <c r="C18" s="495" t="s">
        <v>28</v>
      </c>
      <c r="D18" s="37" t="s">
        <v>437</v>
      </c>
      <c r="E18" s="270"/>
      <c r="F18" s="107"/>
      <c r="G18" s="285"/>
      <c r="H18" s="26"/>
      <c r="I18" s="26"/>
      <c r="J18" s="110" t="str">
        <f>C18</f>
        <v>III</v>
      </c>
      <c r="K18" s="37" t="str">
        <f>D18</f>
        <v>Спортивная подготовка по олимпийским видам спорта 
спортивная борьба (этап начальной подготовки)</v>
      </c>
      <c r="L18" s="27"/>
      <c r="M18" s="153"/>
      <c r="N18" s="153"/>
      <c r="O18" s="26"/>
      <c r="P18" s="111"/>
      <c r="Q18" s="26"/>
      <c r="R18" s="293"/>
      <c r="S18" s="489"/>
      <c r="T18"/>
      <c r="U18" s="225"/>
    </row>
    <row r="19" spans="1:21" ht="82.5" x14ac:dyDescent="0.25">
      <c r="A19" s="446"/>
      <c r="B19" s="413"/>
      <c r="C19" s="493" t="s">
        <v>29</v>
      </c>
      <c r="D19" s="33" t="s">
        <v>230</v>
      </c>
      <c r="E19" s="27" t="s">
        <v>25</v>
      </c>
      <c r="F19" s="104">
        <v>0</v>
      </c>
      <c r="G19" s="284">
        <v>0</v>
      </c>
      <c r="H19" s="38">
        <v>100</v>
      </c>
      <c r="I19" s="26"/>
      <c r="J19" s="110" t="str">
        <f t="shared" ref="J19:J25" si="3">C19</f>
        <v>3.1.</v>
      </c>
      <c r="K19" s="33" t="s">
        <v>408</v>
      </c>
      <c r="L19" s="27" t="s">
        <v>222</v>
      </c>
      <c r="M19" s="27">
        <v>43</v>
      </c>
      <c r="N19" s="27">
        <v>43</v>
      </c>
      <c r="O19" s="38">
        <f>(N19/M19)*100</f>
        <v>100</v>
      </c>
      <c r="P19" s="111"/>
      <c r="Q19" s="26"/>
      <c r="R19" s="294"/>
      <c r="S19" s="489"/>
    </row>
    <row r="20" spans="1:21" ht="33" x14ac:dyDescent="0.25">
      <c r="A20" s="446"/>
      <c r="B20" s="413"/>
      <c r="C20" s="494"/>
      <c r="D20" s="288" t="s">
        <v>6</v>
      </c>
      <c r="E20" s="48"/>
      <c r="F20" s="151"/>
      <c r="G20" s="152"/>
      <c r="H20" s="9"/>
      <c r="I20" s="9">
        <f>H19</f>
        <v>100</v>
      </c>
      <c r="J20" s="282"/>
      <c r="K20" s="288" t="s">
        <v>6</v>
      </c>
      <c r="L20" s="282"/>
      <c r="M20" s="282"/>
      <c r="N20" s="282"/>
      <c r="O20" s="9"/>
      <c r="P20" s="9">
        <f>O19</f>
        <v>100</v>
      </c>
      <c r="Q20" s="9">
        <f t="shared" ref="Q20" si="4">(I20+P20)/2</f>
        <v>100</v>
      </c>
      <c r="R20" s="295" t="s">
        <v>31</v>
      </c>
      <c r="S20" s="489"/>
    </row>
    <row r="21" spans="1:21" s="18" customFormat="1" ht="82.5" x14ac:dyDescent="0.25">
      <c r="A21" s="446"/>
      <c r="B21" s="413"/>
      <c r="C21" s="495" t="s">
        <v>42</v>
      </c>
      <c r="D21" s="37" t="s">
        <v>438</v>
      </c>
      <c r="E21" s="270"/>
      <c r="F21" s="107"/>
      <c r="G21" s="285"/>
      <c r="H21" s="26"/>
      <c r="I21" s="26"/>
      <c r="J21" s="110" t="str">
        <f t="shared" si="3"/>
        <v>IV</v>
      </c>
      <c r="K21" s="37" t="str">
        <f>D21</f>
        <v>Спортивная подготовка по олимпийским видам спорта 
спортивная борьба (тренировочный этап (этап спортивной специализации))</v>
      </c>
      <c r="L21" s="27"/>
      <c r="M21" s="153"/>
      <c r="N21" s="153"/>
      <c r="O21" s="26"/>
      <c r="P21" s="111"/>
      <c r="Q21" s="26"/>
      <c r="R21" s="293"/>
      <c r="S21" s="489"/>
      <c r="T21"/>
      <c r="U21" s="225"/>
    </row>
    <row r="22" spans="1:21" ht="99" x14ac:dyDescent="0.25">
      <c r="A22" s="446"/>
      <c r="B22" s="413"/>
      <c r="C22" s="493" t="s">
        <v>43</v>
      </c>
      <c r="D22" s="33" t="s">
        <v>336</v>
      </c>
      <c r="E22" s="27" t="s">
        <v>25</v>
      </c>
      <c r="F22" s="104">
        <v>0</v>
      </c>
      <c r="G22" s="284">
        <v>0</v>
      </c>
      <c r="H22" s="38">
        <v>100</v>
      </c>
      <c r="I22" s="26"/>
      <c r="J22" s="110" t="str">
        <f t="shared" si="3"/>
        <v>4.1.</v>
      </c>
      <c r="K22" s="33" t="s">
        <v>408</v>
      </c>
      <c r="L22" s="27" t="s">
        <v>222</v>
      </c>
      <c r="M22" s="27">
        <v>58</v>
      </c>
      <c r="N22" s="27">
        <v>58</v>
      </c>
      <c r="O22" s="38">
        <f>(N22/M22)*100</f>
        <v>100</v>
      </c>
      <c r="P22" s="111"/>
      <c r="Q22" s="26"/>
      <c r="R22" s="294"/>
      <c r="S22" s="489"/>
    </row>
    <row r="23" spans="1:21" ht="33" x14ac:dyDescent="0.25">
      <c r="A23" s="446"/>
      <c r="B23" s="413"/>
      <c r="C23" s="494"/>
      <c r="D23" s="288" t="s">
        <v>6</v>
      </c>
      <c r="E23" s="48"/>
      <c r="F23" s="151"/>
      <c r="G23" s="152"/>
      <c r="H23" s="9"/>
      <c r="I23" s="9">
        <f>H22</f>
        <v>100</v>
      </c>
      <c r="J23" s="282"/>
      <c r="K23" s="288" t="s">
        <v>6</v>
      </c>
      <c r="L23" s="282"/>
      <c r="M23" s="282"/>
      <c r="N23" s="282"/>
      <c r="O23" s="9"/>
      <c r="P23" s="9">
        <f>O22</f>
        <v>100</v>
      </c>
      <c r="Q23" s="9">
        <f t="shared" ref="Q23" si="5">(I23+P23)/2</f>
        <v>100</v>
      </c>
      <c r="R23" s="295" t="s">
        <v>31</v>
      </c>
      <c r="S23" s="489"/>
    </row>
    <row r="24" spans="1:21" ht="66" x14ac:dyDescent="0.25">
      <c r="A24" s="446"/>
      <c r="B24" s="413"/>
      <c r="C24" s="495" t="s">
        <v>172</v>
      </c>
      <c r="D24" s="37" t="s">
        <v>439</v>
      </c>
      <c r="E24" s="270"/>
      <c r="F24" s="107"/>
      <c r="G24" s="285"/>
      <c r="H24" s="26"/>
      <c r="I24" s="26"/>
      <c r="J24" s="110" t="str">
        <f t="shared" si="3"/>
        <v>V</v>
      </c>
      <c r="K24" s="37" t="str">
        <f>D24</f>
        <v xml:space="preserve">Спортивная подготовка по олимпийским видам спорта дзюдо (этап начальной подготовки) </v>
      </c>
      <c r="L24" s="27"/>
      <c r="M24" s="153"/>
      <c r="N24" s="153"/>
      <c r="O24" s="26"/>
      <c r="P24" s="111"/>
      <c r="Q24" s="26"/>
      <c r="R24" s="293"/>
      <c r="S24" s="489"/>
    </row>
    <row r="25" spans="1:21" ht="106.5" customHeight="1" x14ac:dyDescent="0.25">
      <c r="A25" s="446"/>
      <c r="B25" s="413"/>
      <c r="C25" s="493" t="s">
        <v>173</v>
      </c>
      <c r="D25" s="33" t="s">
        <v>230</v>
      </c>
      <c r="E25" s="27" t="s">
        <v>25</v>
      </c>
      <c r="F25" s="104">
        <v>0</v>
      </c>
      <c r="G25" s="284">
        <v>0</v>
      </c>
      <c r="H25" s="38">
        <v>100</v>
      </c>
      <c r="I25" s="26"/>
      <c r="J25" s="110" t="str">
        <f t="shared" si="3"/>
        <v>5.1.</v>
      </c>
      <c r="K25" s="33" t="s">
        <v>408</v>
      </c>
      <c r="L25" s="27" t="s">
        <v>222</v>
      </c>
      <c r="M25" s="27">
        <v>110</v>
      </c>
      <c r="N25" s="27">
        <v>110</v>
      </c>
      <c r="O25" s="38">
        <f>(N25/M25)*100</f>
        <v>100</v>
      </c>
      <c r="P25" s="111"/>
      <c r="Q25" s="26"/>
      <c r="R25" s="294"/>
      <c r="S25" s="489"/>
    </row>
    <row r="26" spans="1:21" ht="33" x14ac:dyDescent="0.25">
      <c r="A26" s="446"/>
      <c r="B26" s="413"/>
      <c r="C26" s="494"/>
      <c r="D26" s="288" t="s">
        <v>6</v>
      </c>
      <c r="E26" s="48"/>
      <c r="F26" s="151"/>
      <c r="G26" s="152"/>
      <c r="H26" s="9"/>
      <c r="I26" s="9">
        <f>H25</f>
        <v>100</v>
      </c>
      <c r="J26" s="282"/>
      <c r="K26" s="288" t="s">
        <v>6</v>
      </c>
      <c r="L26" s="282"/>
      <c r="M26" s="282"/>
      <c r="N26" s="282"/>
      <c r="O26" s="9"/>
      <c r="P26" s="9">
        <f>O25</f>
        <v>100</v>
      </c>
      <c r="Q26" s="9">
        <f t="shared" ref="Q26" si="6">(I26+P26)/2</f>
        <v>100</v>
      </c>
      <c r="R26" s="295" t="s">
        <v>31</v>
      </c>
      <c r="S26" s="489"/>
    </row>
    <row r="27" spans="1:21" ht="82.5" x14ac:dyDescent="0.25">
      <c r="A27" s="446"/>
      <c r="B27" s="413"/>
      <c r="C27" s="495" t="s">
        <v>178</v>
      </c>
      <c r="D27" s="37" t="s">
        <v>562</v>
      </c>
      <c r="E27" s="270"/>
      <c r="F27" s="107"/>
      <c r="G27" s="285"/>
      <c r="H27" s="26"/>
      <c r="I27" s="26"/>
      <c r="J27" s="110" t="str">
        <f t="shared" ref="J27:J28" si="7">C27</f>
        <v>VI</v>
      </c>
      <c r="K27" s="37" t="str">
        <f>D27</f>
        <v>Спортивная подготовка по олимпийским видам спорта дзюдо (тренировочный этап (этап спортивной специализации))</v>
      </c>
      <c r="L27" s="27"/>
      <c r="M27" s="153"/>
      <c r="N27" s="153"/>
      <c r="O27" s="26"/>
      <c r="P27" s="111"/>
      <c r="Q27" s="26"/>
      <c r="R27" s="293"/>
      <c r="S27" s="489"/>
    </row>
    <row r="28" spans="1:21" ht="106.5" customHeight="1" x14ac:dyDescent="0.25">
      <c r="A28" s="446"/>
      <c r="B28" s="413"/>
      <c r="C28" s="493" t="s">
        <v>179</v>
      </c>
      <c r="D28" s="33" t="s">
        <v>336</v>
      </c>
      <c r="E28" s="27" t="s">
        <v>25</v>
      </c>
      <c r="F28" s="104">
        <v>0</v>
      </c>
      <c r="G28" s="284">
        <v>0</v>
      </c>
      <c r="H28" s="38">
        <v>100</v>
      </c>
      <c r="I28" s="26"/>
      <c r="J28" s="110" t="str">
        <f t="shared" si="7"/>
        <v>6.1.</v>
      </c>
      <c r="K28" s="33" t="s">
        <v>408</v>
      </c>
      <c r="L28" s="27" t="s">
        <v>222</v>
      </c>
      <c r="M28" s="27">
        <v>8</v>
      </c>
      <c r="N28" s="27">
        <v>8</v>
      </c>
      <c r="O28" s="38">
        <f>(N28/M28)*100</f>
        <v>100</v>
      </c>
      <c r="P28" s="111"/>
      <c r="Q28" s="26"/>
      <c r="R28" s="294"/>
      <c r="S28" s="489"/>
    </row>
    <row r="29" spans="1:21" ht="33" x14ac:dyDescent="0.25">
      <c r="A29" s="446"/>
      <c r="B29" s="413"/>
      <c r="C29" s="494"/>
      <c r="D29" s="288" t="s">
        <v>6</v>
      </c>
      <c r="E29" s="48"/>
      <c r="F29" s="151"/>
      <c r="G29" s="152"/>
      <c r="H29" s="9"/>
      <c r="I29" s="9">
        <f>H28</f>
        <v>100</v>
      </c>
      <c r="J29" s="282"/>
      <c r="K29" s="288" t="s">
        <v>6</v>
      </c>
      <c r="L29" s="282"/>
      <c r="M29" s="282"/>
      <c r="N29" s="282"/>
      <c r="O29" s="9"/>
      <c r="P29" s="9">
        <f>O28</f>
        <v>100</v>
      </c>
      <c r="Q29" s="9">
        <f t="shared" ref="Q29" si="8">(I29+P29)/2</f>
        <v>100</v>
      </c>
      <c r="R29" s="295" t="s">
        <v>31</v>
      </c>
      <c r="S29" s="489"/>
    </row>
    <row r="30" spans="1:21" ht="66" x14ac:dyDescent="0.25">
      <c r="A30" s="446"/>
      <c r="B30" s="413"/>
      <c r="C30" s="495" t="s">
        <v>223</v>
      </c>
      <c r="D30" s="37" t="s">
        <v>441</v>
      </c>
      <c r="E30" s="270"/>
      <c r="F30" s="107"/>
      <c r="G30" s="285"/>
      <c r="H30" s="26"/>
      <c r="I30" s="26"/>
      <c r="J30" s="37" t="str">
        <f>C30</f>
        <v>VII</v>
      </c>
      <c r="K30" s="37" t="str">
        <f>D30</f>
        <v xml:space="preserve">Спортивная подготовка по олимпийским видам спорта каратэ (этап начальной подготовки) </v>
      </c>
      <c r="L30" s="27"/>
      <c r="M30" s="153"/>
      <c r="N30" s="153"/>
      <c r="O30" s="26"/>
      <c r="P30" s="111"/>
      <c r="Q30" s="26"/>
      <c r="R30" s="293"/>
      <c r="S30" s="489"/>
    </row>
    <row r="31" spans="1:21" ht="82.5" x14ac:dyDescent="0.25">
      <c r="A31" s="446"/>
      <c r="B31" s="413"/>
      <c r="C31" s="493" t="s">
        <v>224</v>
      </c>
      <c r="D31" s="33" t="s">
        <v>230</v>
      </c>
      <c r="E31" s="27" t="s">
        <v>25</v>
      </c>
      <c r="F31" s="104">
        <v>0</v>
      </c>
      <c r="G31" s="284">
        <v>0</v>
      </c>
      <c r="H31" s="38">
        <v>100</v>
      </c>
      <c r="I31" s="26"/>
      <c r="J31" s="108" t="str">
        <f>C31</f>
        <v>7.1.</v>
      </c>
      <c r="K31" s="33" t="s">
        <v>426</v>
      </c>
      <c r="L31" s="27" t="s">
        <v>222</v>
      </c>
      <c r="M31" s="27">
        <v>60</v>
      </c>
      <c r="N31" s="27">
        <v>60</v>
      </c>
      <c r="O31" s="38">
        <f>(N31/M31)*100</f>
        <v>100</v>
      </c>
      <c r="P31" s="111"/>
      <c r="Q31" s="26"/>
      <c r="R31" s="294"/>
      <c r="S31" s="489"/>
    </row>
    <row r="32" spans="1:21" ht="33" x14ac:dyDescent="0.25">
      <c r="A32" s="446"/>
      <c r="B32" s="413"/>
      <c r="C32" s="494"/>
      <c r="D32" s="288" t="s">
        <v>6</v>
      </c>
      <c r="E32" s="48"/>
      <c r="F32" s="151"/>
      <c r="G32" s="152"/>
      <c r="H32" s="9"/>
      <c r="I32" s="9">
        <f>H31</f>
        <v>100</v>
      </c>
      <c r="J32" s="282"/>
      <c r="K32" s="288" t="s">
        <v>6</v>
      </c>
      <c r="L32" s="282"/>
      <c r="M32" s="282"/>
      <c r="N32" s="282"/>
      <c r="O32" s="9"/>
      <c r="P32" s="9">
        <f>O31</f>
        <v>100</v>
      </c>
      <c r="Q32" s="9">
        <f t="shared" ref="Q32" si="9">(I32+P32)/2</f>
        <v>100</v>
      </c>
      <c r="R32" s="295" t="s">
        <v>31</v>
      </c>
      <c r="S32" s="489"/>
    </row>
    <row r="33" spans="1:21" ht="82.5" x14ac:dyDescent="0.25">
      <c r="A33" s="446"/>
      <c r="B33" s="413"/>
      <c r="C33" s="495" t="s">
        <v>225</v>
      </c>
      <c r="D33" s="37" t="s">
        <v>442</v>
      </c>
      <c r="E33" s="27"/>
      <c r="F33" s="104"/>
      <c r="G33" s="284"/>
      <c r="H33" s="26"/>
      <c r="I33" s="26"/>
      <c r="J33" s="110" t="str">
        <f>C33</f>
        <v>VIII</v>
      </c>
      <c r="K33" s="37" t="str">
        <f>D33</f>
        <v>Спортивная подготовка по олимпийским видам спорта 
каратэ (тренировочный этап (этап спортивной специализации))</v>
      </c>
      <c r="L33" s="27"/>
      <c r="M33" s="27"/>
      <c r="N33" s="27"/>
      <c r="O33" s="26"/>
      <c r="P33" s="111"/>
      <c r="Q33" s="26"/>
      <c r="R33" s="293"/>
      <c r="S33" s="489"/>
    </row>
    <row r="34" spans="1:21" ht="99" x14ac:dyDescent="0.25">
      <c r="A34" s="446"/>
      <c r="B34" s="413"/>
      <c r="C34" s="493" t="s">
        <v>226</v>
      </c>
      <c r="D34" s="33" t="s">
        <v>440</v>
      </c>
      <c r="E34" s="27" t="s">
        <v>25</v>
      </c>
      <c r="F34" s="104">
        <v>0</v>
      </c>
      <c r="G34" s="284">
        <v>0</v>
      </c>
      <c r="H34" s="38">
        <v>100</v>
      </c>
      <c r="I34" s="26"/>
      <c r="J34" s="108" t="str">
        <f t="shared" ref="J34:J44" si="10">C34</f>
        <v>8.1.</v>
      </c>
      <c r="K34" s="33" t="s">
        <v>408</v>
      </c>
      <c r="L34" s="27" t="s">
        <v>222</v>
      </c>
      <c r="M34" s="27">
        <v>22</v>
      </c>
      <c r="N34" s="27">
        <v>22</v>
      </c>
      <c r="O34" s="38">
        <f>(N34/M34)*100</f>
        <v>100</v>
      </c>
      <c r="P34" s="111"/>
      <c r="Q34" s="26"/>
      <c r="R34" s="294"/>
      <c r="S34" s="489"/>
    </row>
    <row r="35" spans="1:21" ht="33" x14ac:dyDescent="0.25">
      <c r="A35" s="446"/>
      <c r="B35" s="413"/>
      <c r="C35" s="494"/>
      <c r="D35" s="288" t="s">
        <v>6</v>
      </c>
      <c r="E35" s="48"/>
      <c r="F35" s="151"/>
      <c r="G35" s="152"/>
      <c r="H35" s="9"/>
      <c r="I35" s="9">
        <f>H34</f>
        <v>100</v>
      </c>
      <c r="J35" s="282"/>
      <c r="K35" s="288" t="s">
        <v>6</v>
      </c>
      <c r="L35" s="282"/>
      <c r="M35" s="282"/>
      <c r="N35" s="282"/>
      <c r="O35" s="9"/>
      <c r="P35" s="9">
        <f>O34</f>
        <v>100</v>
      </c>
      <c r="Q35" s="9">
        <f t="shared" ref="Q35" si="11">(I35+P35)/2</f>
        <v>100</v>
      </c>
      <c r="R35" s="295" t="s">
        <v>31</v>
      </c>
      <c r="S35" s="489"/>
    </row>
    <row r="36" spans="1:21" ht="66" x14ac:dyDescent="0.25">
      <c r="A36" s="446"/>
      <c r="B36" s="413"/>
      <c r="C36" s="495" t="s">
        <v>455</v>
      </c>
      <c r="D36" s="37" t="s">
        <v>503</v>
      </c>
      <c r="E36" s="270"/>
      <c r="F36" s="107"/>
      <c r="G36" s="285"/>
      <c r="H36" s="26"/>
      <c r="I36" s="26"/>
      <c r="J36" s="270" t="str">
        <f>C36</f>
        <v>IX</v>
      </c>
      <c r="K36" s="37" t="str">
        <f>D36</f>
        <v xml:space="preserve">Спортивная подготовка по олимпийским видам спорта самбо (этап начальной подготовки) </v>
      </c>
      <c r="L36" s="27"/>
      <c r="M36" s="153"/>
      <c r="N36" s="153"/>
      <c r="O36" s="26"/>
      <c r="P36" s="111"/>
      <c r="Q36" s="26"/>
      <c r="R36" s="293"/>
      <c r="S36" s="489"/>
    </row>
    <row r="37" spans="1:21" ht="82.5" x14ac:dyDescent="0.25">
      <c r="A37" s="446"/>
      <c r="B37" s="413"/>
      <c r="C37" s="493" t="s">
        <v>456</v>
      </c>
      <c r="D37" s="33" t="s">
        <v>230</v>
      </c>
      <c r="E37" s="27" t="s">
        <v>25</v>
      </c>
      <c r="F37" s="104">
        <v>0</v>
      </c>
      <c r="G37" s="284">
        <v>0</v>
      </c>
      <c r="H37" s="38">
        <v>100</v>
      </c>
      <c r="I37" s="26"/>
      <c r="J37" s="108" t="str">
        <f>C37</f>
        <v>9.1.</v>
      </c>
      <c r="K37" s="33" t="s">
        <v>426</v>
      </c>
      <c r="L37" s="27" t="s">
        <v>222</v>
      </c>
      <c r="M37" s="27">
        <v>69</v>
      </c>
      <c r="N37" s="27">
        <v>69</v>
      </c>
      <c r="O37" s="38">
        <f>(N37/M37)*100</f>
        <v>100</v>
      </c>
      <c r="P37" s="111"/>
      <c r="Q37" s="26"/>
      <c r="R37" s="294"/>
      <c r="S37" s="489"/>
    </row>
    <row r="38" spans="1:21" ht="33" x14ac:dyDescent="0.25">
      <c r="A38" s="446"/>
      <c r="B38" s="413"/>
      <c r="C38" s="494"/>
      <c r="D38" s="288" t="s">
        <v>6</v>
      </c>
      <c r="E38" s="48"/>
      <c r="F38" s="151"/>
      <c r="G38" s="152"/>
      <c r="H38" s="9"/>
      <c r="I38" s="9">
        <f>H37</f>
        <v>100</v>
      </c>
      <c r="J38" s="282"/>
      <c r="K38" s="288" t="s">
        <v>6</v>
      </c>
      <c r="L38" s="282"/>
      <c r="M38" s="282"/>
      <c r="N38" s="282"/>
      <c r="O38" s="9"/>
      <c r="P38" s="9">
        <f>O37</f>
        <v>100</v>
      </c>
      <c r="Q38" s="9">
        <f t="shared" ref="Q38" si="12">(I38+P38)/2</f>
        <v>100</v>
      </c>
      <c r="R38" s="295" t="s">
        <v>31</v>
      </c>
      <c r="S38" s="489"/>
    </row>
    <row r="39" spans="1:21" ht="49.5" x14ac:dyDescent="0.25">
      <c r="A39" s="446"/>
      <c r="B39" s="413"/>
      <c r="C39" s="493" t="s">
        <v>500</v>
      </c>
      <c r="D39" s="37" t="s">
        <v>416</v>
      </c>
      <c r="E39" s="270"/>
      <c r="F39" s="107"/>
      <c r="G39" s="284"/>
      <c r="H39" s="26"/>
      <c r="I39" s="26"/>
      <c r="J39" s="110" t="str">
        <f t="shared" si="10"/>
        <v>X</v>
      </c>
      <c r="K39" s="37" t="str">
        <f>D39</f>
        <v>Организация и обеспечение подготовки спортивного резерва</v>
      </c>
      <c r="L39" s="27"/>
      <c r="M39" s="27"/>
      <c r="N39" s="27"/>
      <c r="O39" s="26"/>
      <c r="P39" s="111"/>
      <c r="Q39" s="26"/>
      <c r="R39" s="293"/>
      <c r="S39" s="489"/>
    </row>
    <row r="40" spans="1:21" ht="49.5" x14ac:dyDescent="0.25">
      <c r="A40" s="446"/>
      <c r="B40" s="413"/>
      <c r="C40" s="493" t="s">
        <v>501</v>
      </c>
      <c r="D40" s="33" t="s">
        <v>409</v>
      </c>
      <c r="E40" s="27" t="s">
        <v>25</v>
      </c>
      <c r="F40" s="104">
        <v>10</v>
      </c>
      <c r="G40" s="284">
        <v>0</v>
      </c>
      <c r="H40" s="284">
        <v>0</v>
      </c>
      <c r="I40" s="26"/>
      <c r="J40" s="108" t="str">
        <f t="shared" si="10"/>
        <v>10.1.</v>
      </c>
      <c r="K40" s="33" t="s">
        <v>411</v>
      </c>
      <c r="L40" s="27" t="s">
        <v>222</v>
      </c>
      <c r="M40" s="104">
        <v>293</v>
      </c>
      <c r="N40" s="104">
        <v>293</v>
      </c>
      <c r="O40" s="38">
        <f>(N40/M40)*100</f>
        <v>100</v>
      </c>
      <c r="P40" s="111"/>
      <c r="Q40" s="26"/>
      <c r="R40" s="294"/>
      <c r="S40" s="489"/>
    </row>
    <row r="41" spans="1:21" ht="73.5" customHeight="1" x14ac:dyDescent="0.25">
      <c r="A41" s="446"/>
      <c r="B41" s="413"/>
      <c r="C41" s="493" t="s">
        <v>563</v>
      </c>
      <c r="D41" s="33" t="s">
        <v>410</v>
      </c>
      <c r="E41" s="27" t="s">
        <v>25</v>
      </c>
      <c r="F41" s="104">
        <v>90</v>
      </c>
      <c r="G41" s="284">
        <v>100</v>
      </c>
      <c r="H41" s="38">
        <v>100</v>
      </c>
      <c r="I41" s="26"/>
      <c r="J41" s="108"/>
      <c r="K41" s="33"/>
      <c r="L41" s="27"/>
      <c r="M41" s="27"/>
      <c r="N41" s="27"/>
      <c r="O41" s="38"/>
      <c r="P41" s="111"/>
      <c r="Q41" s="26"/>
      <c r="R41" s="294"/>
      <c r="S41" s="489"/>
    </row>
    <row r="42" spans="1:21" ht="33" x14ac:dyDescent="0.25">
      <c r="A42" s="446"/>
      <c r="B42" s="413"/>
      <c r="C42" s="494"/>
      <c r="D42" s="288" t="s">
        <v>6</v>
      </c>
      <c r="E42" s="48"/>
      <c r="F42" s="151"/>
      <c r="G42" s="152"/>
      <c r="H42" s="9"/>
      <c r="I42" s="9">
        <f>H41</f>
        <v>100</v>
      </c>
      <c r="J42" s="282"/>
      <c r="K42" s="288" t="s">
        <v>6</v>
      </c>
      <c r="L42" s="282"/>
      <c r="M42" s="282"/>
      <c r="N42" s="282"/>
      <c r="O42" s="9"/>
      <c r="P42" s="9">
        <f>O40</f>
        <v>100</v>
      </c>
      <c r="Q42" s="9">
        <f t="shared" ref="Q42" si="13">(I42+P42)/2</f>
        <v>100</v>
      </c>
      <c r="R42" s="295" t="s">
        <v>31</v>
      </c>
      <c r="S42" s="489"/>
    </row>
    <row r="43" spans="1:21" ht="49.5" x14ac:dyDescent="0.25">
      <c r="A43" s="446"/>
      <c r="B43" s="413"/>
      <c r="C43" s="495" t="s">
        <v>499</v>
      </c>
      <c r="D43" s="37" t="s">
        <v>337</v>
      </c>
      <c r="E43" s="270"/>
      <c r="F43" s="107"/>
      <c r="G43" s="26"/>
      <c r="H43" s="26"/>
      <c r="I43" s="26"/>
      <c r="J43" s="110" t="str">
        <f t="shared" si="10"/>
        <v>XI</v>
      </c>
      <c r="K43" s="37" t="str">
        <f>D43</f>
        <v>Организация мероприятий по подготовке спортивных сборных команд</v>
      </c>
      <c r="L43" s="27"/>
      <c r="M43" s="27"/>
      <c r="N43" s="27"/>
      <c r="O43" s="26"/>
      <c r="P43" s="111"/>
      <c r="Q43" s="26"/>
      <c r="R43" s="293"/>
      <c r="S43" s="489"/>
    </row>
    <row r="44" spans="1:21" ht="66" x14ac:dyDescent="0.25">
      <c r="A44" s="446"/>
      <c r="B44" s="413"/>
      <c r="C44" s="493" t="s">
        <v>501</v>
      </c>
      <c r="D44" s="33" t="s">
        <v>338</v>
      </c>
      <c r="E44" s="27" t="s">
        <v>443</v>
      </c>
      <c r="F44" s="104">
        <v>5</v>
      </c>
      <c r="G44" s="303">
        <v>11.8</v>
      </c>
      <c r="H44" s="38">
        <v>100</v>
      </c>
      <c r="I44" s="26"/>
      <c r="J44" s="108" t="str">
        <f t="shared" si="10"/>
        <v>10.1.</v>
      </c>
      <c r="K44" s="33" t="s">
        <v>505</v>
      </c>
      <c r="L44" s="27" t="s">
        <v>222</v>
      </c>
      <c r="M44" s="27">
        <v>46</v>
      </c>
      <c r="N44" s="27">
        <v>89</v>
      </c>
      <c r="O44" s="38">
        <v>110</v>
      </c>
      <c r="P44" s="111"/>
      <c r="Q44" s="26"/>
      <c r="R44" s="294"/>
      <c r="S44" s="489"/>
    </row>
    <row r="45" spans="1:21" s="22" customFormat="1" ht="33" x14ac:dyDescent="0.25">
      <c r="A45" s="446"/>
      <c r="B45" s="413"/>
      <c r="C45" s="496"/>
      <c r="D45" s="288" t="s">
        <v>6</v>
      </c>
      <c r="E45" s="282"/>
      <c r="F45" s="301"/>
      <c r="G45" s="147"/>
      <c r="H45" s="9"/>
      <c r="I45" s="9">
        <f>H44</f>
        <v>100</v>
      </c>
      <c r="J45" s="48"/>
      <c r="K45" s="288" t="s">
        <v>6</v>
      </c>
      <c r="L45" s="48"/>
      <c r="M45" s="147"/>
      <c r="N45" s="147"/>
      <c r="O45" s="9"/>
      <c r="P45" s="9">
        <f>O44</f>
        <v>110</v>
      </c>
      <c r="Q45" s="9">
        <f>(I45+P45)/2</f>
        <v>105</v>
      </c>
      <c r="R45" s="295" t="s">
        <v>31</v>
      </c>
      <c r="S45" s="489"/>
      <c r="T45"/>
      <c r="U45" s="313"/>
    </row>
    <row r="46" spans="1:21" ht="95.25" customHeight="1" x14ac:dyDescent="0.25">
      <c r="A46" s="442" t="s">
        <v>68</v>
      </c>
      <c r="B46" s="413" t="s">
        <v>335</v>
      </c>
      <c r="C46" s="495" t="s">
        <v>12</v>
      </c>
      <c r="D46" s="37" t="s">
        <v>504</v>
      </c>
      <c r="E46" s="27"/>
      <c r="F46" s="153"/>
      <c r="G46" s="38"/>
      <c r="H46" s="26"/>
      <c r="I46" s="26"/>
      <c r="J46" s="110" t="s">
        <v>12</v>
      </c>
      <c r="K46" s="37" t="str">
        <f>D46</f>
        <v>Спортивная подготовка по олимпийским видам спорта волейбол (этап начальной подготовки)</v>
      </c>
      <c r="L46" s="27"/>
      <c r="M46" s="153"/>
      <c r="N46" s="153"/>
      <c r="O46" s="26"/>
      <c r="P46" s="112"/>
      <c r="Q46" s="26"/>
      <c r="R46" s="106"/>
      <c r="S46" s="438" t="s">
        <v>31</v>
      </c>
    </row>
    <row r="47" spans="1:21" ht="82.5" x14ac:dyDescent="0.25">
      <c r="A47" s="443"/>
      <c r="B47" s="413"/>
      <c r="C47" s="493" t="s">
        <v>7</v>
      </c>
      <c r="D47" s="33" t="s">
        <v>230</v>
      </c>
      <c r="E47" s="27" t="s">
        <v>25</v>
      </c>
      <c r="F47" s="104">
        <v>0</v>
      </c>
      <c r="G47" s="104">
        <v>0</v>
      </c>
      <c r="H47" s="38">
        <v>100</v>
      </c>
      <c r="I47" s="26"/>
      <c r="J47" s="108" t="s">
        <v>37</v>
      </c>
      <c r="K47" s="33" t="s">
        <v>408</v>
      </c>
      <c r="L47" s="27" t="s">
        <v>222</v>
      </c>
      <c r="M47" s="27">
        <v>45</v>
      </c>
      <c r="N47" s="27">
        <v>45</v>
      </c>
      <c r="O47" s="109">
        <f>(N47/M47)*100</f>
        <v>100</v>
      </c>
      <c r="P47" s="111"/>
      <c r="Q47" s="26"/>
      <c r="R47" s="294"/>
      <c r="S47" s="438"/>
    </row>
    <row r="48" spans="1:21" ht="33" x14ac:dyDescent="0.25">
      <c r="A48" s="443"/>
      <c r="B48" s="413"/>
      <c r="C48" s="494"/>
      <c r="D48" s="288" t="s">
        <v>6</v>
      </c>
      <c r="E48" s="48"/>
      <c r="F48" s="151"/>
      <c r="G48" s="152"/>
      <c r="H48" s="9"/>
      <c r="I48" s="9">
        <f>H47</f>
        <v>100</v>
      </c>
      <c r="J48" s="282"/>
      <c r="K48" s="288" t="s">
        <v>6</v>
      </c>
      <c r="L48" s="282"/>
      <c r="M48" s="282"/>
      <c r="N48" s="282"/>
      <c r="O48" s="9"/>
      <c r="P48" s="9">
        <f>O47</f>
        <v>100</v>
      </c>
      <c r="Q48" s="9">
        <f t="shared" ref="Q48:Q63" si="14">(I48+P48)/2</f>
        <v>100</v>
      </c>
      <c r="R48" s="295" t="s">
        <v>31</v>
      </c>
      <c r="S48" s="438"/>
    </row>
    <row r="49" spans="1:21" ht="95.25" customHeight="1" x14ac:dyDescent="0.25">
      <c r="A49" s="443"/>
      <c r="B49" s="413"/>
      <c r="C49" s="495" t="s">
        <v>13</v>
      </c>
      <c r="D49" s="37" t="s">
        <v>227</v>
      </c>
      <c r="E49" s="27"/>
      <c r="F49" s="153"/>
      <c r="G49" s="38"/>
      <c r="H49" s="26"/>
      <c r="I49" s="26"/>
      <c r="J49" s="110" t="str">
        <f>C49</f>
        <v>II</v>
      </c>
      <c r="K49" s="37" t="str">
        <f>D49</f>
        <v>Спортивная подготовка по олимпийским видам спорта волейбол (тренировочный этап (этап спортивной специализации)</v>
      </c>
      <c r="L49" s="27"/>
      <c r="M49" s="153"/>
      <c r="N49" s="153"/>
      <c r="O49" s="26"/>
      <c r="P49" s="112"/>
      <c r="Q49" s="26"/>
      <c r="R49" s="300"/>
      <c r="S49" s="438"/>
    </row>
    <row r="50" spans="1:21" ht="99" x14ac:dyDescent="0.25">
      <c r="A50" s="443"/>
      <c r="B50" s="413"/>
      <c r="C50" s="493" t="s">
        <v>14</v>
      </c>
      <c r="D50" s="33" t="s">
        <v>336</v>
      </c>
      <c r="E50" s="27" t="s">
        <v>25</v>
      </c>
      <c r="F50" s="104">
        <v>0</v>
      </c>
      <c r="G50" s="104">
        <v>0</v>
      </c>
      <c r="H50" s="38">
        <v>100</v>
      </c>
      <c r="I50" s="26"/>
      <c r="J50" s="108" t="str">
        <f>C50</f>
        <v>2.1.</v>
      </c>
      <c r="K50" s="33" t="s">
        <v>408</v>
      </c>
      <c r="L50" s="27" t="s">
        <v>222</v>
      </c>
      <c r="M50" s="27">
        <v>84</v>
      </c>
      <c r="N50" s="27">
        <v>84</v>
      </c>
      <c r="O50" s="109">
        <f>(N50/M50)*100</f>
        <v>100</v>
      </c>
      <c r="P50" s="111"/>
      <c r="Q50" s="26"/>
      <c r="R50" s="294"/>
      <c r="S50" s="438"/>
    </row>
    <row r="51" spans="1:21" ht="33" x14ac:dyDescent="0.25">
      <c r="A51" s="443"/>
      <c r="B51" s="413"/>
      <c r="C51" s="494"/>
      <c r="D51" s="288" t="s">
        <v>6</v>
      </c>
      <c r="E51" s="48"/>
      <c r="F51" s="151"/>
      <c r="G51" s="152"/>
      <c r="H51" s="9"/>
      <c r="I51" s="9">
        <f>H50</f>
        <v>100</v>
      </c>
      <c r="J51" s="282"/>
      <c r="K51" s="288" t="s">
        <v>6</v>
      </c>
      <c r="L51" s="282"/>
      <c r="M51" s="282"/>
      <c r="N51" s="282"/>
      <c r="O51" s="9"/>
      <c r="P51" s="9">
        <f>O50</f>
        <v>100</v>
      </c>
      <c r="Q51" s="9">
        <f t="shared" ref="Q51" si="15">(I51+P51)/2</f>
        <v>100</v>
      </c>
      <c r="R51" s="295" t="s">
        <v>31</v>
      </c>
      <c r="S51" s="438"/>
    </row>
    <row r="52" spans="1:21" ht="66" x14ac:dyDescent="0.25">
      <c r="A52" s="443"/>
      <c r="B52" s="413"/>
      <c r="C52" s="491" t="s">
        <v>28</v>
      </c>
      <c r="D52" s="37" t="s">
        <v>407</v>
      </c>
      <c r="E52" s="270"/>
      <c r="F52" s="107"/>
      <c r="G52" s="26"/>
      <c r="H52" s="26"/>
      <c r="I52" s="26"/>
      <c r="J52" s="270" t="str">
        <f t="shared" ref="J52:J63" si="16">C52</f>
        <v>III</v>
      </c>
      <c r="K52" s="37" t="str">
        <f>D52</f>
        <v>Спортивная подготовка по олимпийским видам спорта баскетбол (этап начальной подготовки)</v>
      </c>
      <c r="L52" s="27"/>
      <c r="M52" s="38"/>
      <c r="N52" s="38"/>
      <c r="O52" s="26"/>
      <c r="P52" s="26"/>
      <c r="Q52" s="26"/>
      <c r="R52" s="106"/>
      <c r="S52" s="438"/>
    </row>
    <row r="53" spans="1:21" ht="82.5" x14ac:dyDescent="0.25">
      <c r="A53" s="443"/>
      <c r="B53" s="413"/>
      <c r="C53" s="493" t="s">
        <v>29</v>
      </c>
      <c r="D53" s="33" t="s">
        <v>230</v>
      </c>
      <c r="E53" s="27" t="s">
        <v>25</v>
      </c>
      <c r="F53" s="104">
        <v>0</v>
      </c>
      <c r="G53" s="104">
        <v>0</v>
      </c>
      <c r="H53" s="38">
        <v>100</v>
      </c>
      <c r="I53" s="26"/>
      <c r="J53" s="108" t="str">
        <f t="shared" si="16"/>
        <v>3.1.</v>
      </c>
      <c r="K53" s="33" t="s">
        <v>408</v>
      </c>
      <c r="L53" s="27" t="s">
        <v>25</v>
      </c>
      <c r="M53" s="27">
        <v>180</v>
      </c>
      <c r="N53" s="27">
        <v>180</v>
      </c>
      <c r="O53" s="38">
        <f>(N53/M53)*100</f>
        <v>100</v>
      </c>
      <c r="P53" s="111"/>
      <c r="Q53" s="26"/>
      <c r="R53" s="294"/>
      <c r="S53" s="438"/>
    </row>
    <row r="54" spans="1:21" ht="33" x14ac:dyDescent="0.25">
      <c r="A54" s="443"/>
      <c r="B54" s="413"/>
      <c r="C54" s="494"/>
      <c r="D54" s="288" t="s">
        <v>6</v>
      </c>
      <c r="E54" s="48"/>
      <c r="F54" s="151"/>
      <c r="G54" s="152"/>
      <c r="H54" s="9"/>
      <c r="I54" s="9">
        <f>H53</f>
        <v>100</v>
      </c>
      <c r="J54" s="282"/>
      <c r="K54" s="288" t="s">
        <v>6</v>
      </c>
      <c r="L54" s="282"/>
      <c r="M54" s="282"/>
      <c r="N54" s="282"/>
      <c r="O54" s="9"/>
      <c r="P54" s="9">
        <f>O53</f>
        <v>100</v>
      </c>
      <c r="Q54" s="9">
        <f t="shared" si="14"/>
        <v>100</v>
      </c>
      <c r="R54" s="295" t="s">
        <v>31</v>
      </c>
      <c r="S54" s="438"/>
    </row>
    <row r="55" spans="1:21" ht="82.5" x14ac:dyDescent="0.25">
      <c r="A55" s="443"/>
      <c r="B55" s="413"/>
      <c r="C55" s="495" t="s">
        <v>42</v>
      </c>
      <c r="D55" s="37" t="s">
        <v>297</v>
      </c>
      <c r="E55" s="270"/>
      <c r="F55" s="107"/>
      <c r="G55" s="26"/>
      <c r="H55" s="26"/>
      <c r="I55" s="26"/>
      <c r="J55" s="110" t="str">
        <f t="shared" si="16"/>
        <v>IV</v>
      </c>
      <c r="K55" s="37" t="str">
        <f>D55</f>
        <v>Спортивная подготовка по олимпийским видам спорта баскетбол (тренировочный этап (этап спортивной специализации)</v>
      </c>
      <c r="L55" s="27"/>
      <c r="M55" s="153"/>
      <c r="N55" s="153"/>
      <c r="O55" s="26"/>
      <c r="P55" s="111"/>
      <c r="Q55" s="26"/>
      <c r="R55" s="106"/>
      <c r="S55" s="438"/>
    </row>
    <row r="56" spans="1:21" ht="99" x14ac:dyDescent="0.25">
      <c r="A56" s="443"/>
      <c r="B56" s="413"/>
      <c r="C56" s="493" t="s">
        <v>43</v>
      </c>
      <c r="D56" s="33" t="s">
        <v>336</v>
      </c>
      <c r="E56" s="27" t="s">
        <v>25</v>
      </c>
      <c r="F56" s="104">
        <v>0</v>
      </c>
      <c r="G56" s="104">
        <v>0</v>
      </c>
      <c r="H56" s="38">
        <v>100</v>
      </c>
      <c r="I56" s="26"/>
      <c r="J56" s="108" t="str">
        <f t="shared" si="16"/>
        <v>4.1.</v>
      </c>
      <c r="K56" s="33" t="s">
        <v>408</v>
      </c>
      <c r="L56" s="27" t="s">
        <v>222</v>
      </c>
      <c r="M56" s="27">
        <v>132</v>
      </c>
      <c r="N56" s="27">
        <v>132</v>
      </c>
      <c r="O56" s="38">
        <f>(N56/M56)*100</f>
        <v>100</v>
      </c>
      <c r="P56" s="111"/>
      <c r="Q56" s="26"/>
      <c r="R56" s="294"/>
      <c r="S56" s="438"/>
    </row>
    <row r="57" spans="1:21" ht="33" x14ac:dyDescent="0.25">
      <c r="A57" s="443"/>
      <c r="B57" s="413"/>
      <c r="C57" s="494"/>
      <c r="D57" s="288" t="s">
        <v>6</v>
      </c>
      <c r="E57" s="48"/>
      <c r="F57" s="151"/>
      <c r="G57" s="152"/>
      <c r="H57" s="9"/>
      <c r="I57" s="9">
        <f>H56</f>
        <v>100</v>
      </c>
      <c r="J57" s="282"/>
      <c r="K57" s="288" t="s">
        <v>6</v>
      </c>
      <c r="L57" s="282"/>
      <c r="M57" s="282"/>
      <c r="N57" s="282"/>
      <c r="O57" s="9"/>
      <c r="P57" s="9">
        <f>O56</f>
        <v>100</v>
      </c>
      <c r="Q57" s="9">
        <f t="shared" ref="Q57" si="17">(I57+P57)/2</f>
        <v>100</v>
      </c>
      <c r="R57" s="295" t="s">
        <v>31</v>
      </c>
      <c r="S57" s="438"/>
    </row>
    <row r="58" spans="1:21" ht="63.75" customHeight="1" x14ac:dyDescent="0.25">
      <c r="A58" s="443"/>
      <c r="B58" s="413"/>
      <c r="C58" s="495" t="s">
        <v>172</v>
      </c>
      <c r="D58" s="37" t="s">
        <v>432</v>
      </c>
      <c r="E58" s="27"/>
      <c r="F58" s="104"/>
      <c r="G58" s="38"/>
      <c r="H58" s="26"/>
      <c r="I58" s="26"/>
      <c r="J58" s="110" t="str">
        <f t="shared" si="16"/>
        <v>V</v>
      </c>
      <c r="K58" s="37" t="str">
        <f>D58</f>
        <v>Организация мероприятий по подготовке спортивного резерва</v>
      </c>
      <c r="L58" s="27"/>
      <c r="M58" s="153"/>
      <c r="N58" s="153"/>
      <c r="O58" s="26"/>
      <c r="P58" s="111"/>
      <c r="Q58" s="26"/>
      <c r="R58" s="106"/>
      <c r="S58" s="438"/>
    </row>
    <row r="59" spans="1:21" ht="49.5" x14ac:dyDescent="0.25">
      <c r="A59" s="443"/>
      <c r="B59" s="413"/>
      <c r="C59" s="493" t="s">
        <v>173</v>
      </c>
      <c r="D59" s="33" t="s">
        <v>409</v>
      </c>
      <c r="E59" s="27" t="s">
        <v>25</v>
      </c>
      <c r="F59" s="104">
        <v>10</v>
      </c>
      <c r="G59" s="284">
        <v>0</v>
      </c>
      <c r="H59" s="284">
        <v>0</v>
      </c>
      <c r="I59" s="26"/>
      <c r="J59" s="108" t="str">
        <f t="shared" si="16"/>
        <v>5.1.</v>
      </c>
      <c r="K59" s="33" t="s">
        <v>411</v>
      </c>
      <c r="L59" s="27" t="s">
        <v>38</v>
      </c>
      <c r="M59" s="104">
        <v>354</v>
      </c>
      <c r="N59" s="104">
        <v>354</v>
      </c>
      <c r="O59" s="38">
        <f t="shared" ref="O59" si="18">(N59/M59)*100</f>
        <v>100</v>
      </c>
      <c r="P59" s="111"/>
      <c r="Q59" s="26"/>
      <c r="R59" s="106"/>
      <c r="S59" s="438"/>
    </row>
    <row r="60" spans="1:21" ht="78" customHeight="1" x14ac:dyDescent="0.25">
      <c r="A60" s="443"/>
      <c r="B60" s="413"/>
      <c r="C60" s="493" t="s">
        <v>174</v>
      </c>
      <c r="D60" s="33" t="s">
        <v>410</v>
      </c>
      <c r="E60" s="27" t="s">
        <v>25</v>
      </c>
      <c r="F60" s="104">
        <v>90</v>
      </c>
      <c r="G60" s="38">
        <v>98</v>
      </c>
      <c r="H60" s="38">
        <v>100</v>
      </c>
      <c r="I60" s="26"/>
      <c r="J60" s="108"/>
      <c r="K60" s="33"/>
      <c r="L60" s="27"/>
      <c r="M60" s="153"/>
      <c r="N60" s="153"/>
      <c r="O60" s="26"/>
      <c r="P60" s="111"/>
      <c r="Q60" s="26"/>
      <c r="R60" s="106"/>
      <c r="S60" s="438"/>
    </row>
    <row r="61" spans="1:21" ht="33" x14ac:dyDescent="0.25">
      <c r="A61" s="443"/>
      <c r="B61" s="413"/>
      <c r="C61" s="494"/>
      <c r="D61" s="288" t="s">
        <v>6</v>
      </c>
      <c r="E61" s="48"/>
      <c r="F61" s="151"/>
      <c r="G61" s="152"/>
      <c r="H61" s="9"/>
      <c r="I61" s="9">
        <f>H60</f>
        <v>100</v>
      </c>
      <c r="J61" s="282"/>
      <c r="K61" s="288" t="s">
        <v>6</v>
      </c>
      <c r="L61" s="282"/>
      <c r="M61" s="282"/>
      <c r="N61" s="282"/>
      <c r="O61" s="9"/>
      <c r="P61" s="9">
        <f>O59</f>
        <v>100</v>
      </c>
      <c r="Q61" s="9">
        <f t="shared" si="14"/>
        <v>100</v>
      </c>
      <c r="R61" s="295" t="s">
        <v>31</v>
      </c>
      <c r="S61" s="438"/>
    </row>
    <row r="62" spans="1:21" ht="53.25" customHeight="1" x14ac:dyDescent="0.25">
      <c r="A62" s="443"/>
      <c r="B62" s="413"/>
      <c r="C62" s="495" t="s">
        <v>178</v>
      </c>
      <c r="D62" s="37" t="s">
        <v>337</v>
      </c>
      <c r="E62" s="270"/>
      <c r="F62" s="107"/>
      <c r="G62" s="26"/>
      <c r="H62" s="26"/>
      <c r="I62" s="26"/>
      <c r="J62" s="110" t="str">
        <f t="shared" si="16"/>
        <v>VI</v>
      </c>
      <c r="K62" s="37" t="str">
        <f>D62</f>
        <v>Организация мероприятий по подготовке спортивных сборных команд</v>
      </c>
      <c r="L62" s="27"/>
      <c r="M62" s="153"/>
      <c r="N62" s="153"/>
      <c r="O62" s="26"/>
      <c r="P62" s="111"/>
      <c r="Q62" s="26"/>
      <c r="R62" s="106"/>
      <c r="S62" s="438"/>
    </row>
    <row r="63" spans="1:21" ht="66" x14ac:dyDescent="0.25">
      <c r="A63" s="443"/>
      <c r="B63" s="413"/>
      <c r="C63" s="493" t="s">
        <v>179</v>
      </c>
      <c r="D63" s="33" t="s">
        <v>338</v>
      </c>
      <c r="E63" s="27" t="s">
        <v>25</v>
      </c>
      <c r="F63" s="104">
        <v>5</v>
      </c>
      <c r="G63" s="38">
        <v>11.4</v>
      </c>
      <c r="H63" s="38">
        <v>100</v>
      </c>
      <c r="I63" s="38"/>
      <c r="J63" s="108" t="str">
        <f t="shared" si="16"/>
        <v>6.1.</v>
      </c>
      <c r="K63" s="33" t="s">
        <v>505</v>
      </c>
      <c r="L63" s="27" t="s">
        <v>38</v>
      </c>
      <c r="M63" s="153">
        <v>78</v>
      </c>
      <c r="N63" s="153">
        <v>91</v>
      </c>
      <c r="O63" s="38">
        <v>110</v>
      </c>
      <c r="P63" s="111"/>
      <c r="Q63" s="26">
        <f t="shared" si="14"/>
        <v>0</v>
      </c>
      <c r="R63" s="106"/>
      <c r="S63" s="438"/>
    </row>
    <row r="64" spans="1:21" s="146" customFormat="1" ht="33" x14ac:dyDescent="0.25">
      <c r="A64" s="444"/>
      <c r="B64" s="413"/>
      <c r="C64" s="494"/>
      <c r="D64" s="288" t="s">
        <v>6</v>
      </c>
      <c r="E64" s="48"/>
      <c r="F64" s="144"/>
      <c r="G64" s="147"/>
      <c r="H64" s="9"/>
      <c r="I64" s="9">
        <f>H63</f>
        <v>100</v>
      </c>
      <c r="J64" s="9"/>
      <c r="K64" s="288" t="s">
        <v>6</v>
      </c>
      <c r="L64" s="9"/>
      <c r="M64" s="9"/>
      <c r="N64" s="9"/>
      <c r="O64" s="9"/>
      <c r="P64" s="9">
        <f>O63</f>
        <v>110</v>
      </c>
      <c r="Q64" s="9">
        <f>(I64+P64)/2</f>
        <v>105</v>
      </c>
      <c r="R64" s="295" t="s">
        <v>31</v>
      </c>
      <c r="S64" s="438"/>
      <c r="T64"/>
      <c r="U64" s="314"/>
    </row>
    <row r="65" spans="1:20" ht="66" x14ac:dyDescent="0.25">
      <c r="A65" s="446" t="s">
        <v>69</v>
      </c>
      <c r="B65" s="413" t="s">
        <v>339</v>
      </c>
      <c r="C65" s="495" t="s">
        <v>12</v>
      </c>
      <c r="D65" s="37" t="s">
        <v>340</v>
      </c>
      <c r="E65" s="27"/>
      <c r="F65" s="104"/>
      <c r="G65" s="38"/>
      <c r="H65" s="26"/>
      <c r="I65" s="26"/>
      <c r="J65" s="110" t="str">
        <f t="shared" ref="J65:J92" si="19">C65</f>
        <v>I</v>
      </c>
      <c r="K65" s="37" t="str">
        <f>D65</f>
        <v>Спортивная подготовка по олимпийским видам спорта прыжки на батуте (этап начальной подготовки )</v>
      </c>
      <c r="L65" s="27"/>
      <c r="M65" s="153"/>
      <c r="N65" s="153"/>
      <c r="O65" s="26"/>
      <c r="P65" s="112"/>
      <c r="Q65" s="26"/>
      <c r="R65" s="106"/>
      <c r="S65" s="438" t="s">
        <v>31</v>
      </c>
    </row>
    <row r="66" spans="1:20" s="75" customFormat="1" ht="82.5" x14ac:dyDescent="0.25">
      <c r="A66" s="446"/>
      <c r="B66" s="413"/>
      <c r="C66" s="493" t="s">
        <v>7</v>
      </c>
      <c r="D66" s="33" t="s">
        <v>230</v>
      </c>
      <c r="E66" s="27" t="s">
        <v>25</v>
      </c>
      <c r="F66" s="104">
        <v>0</v>
      </c>
      <c r="G66" s="104">
        <v>0</v>
      </c>
      <c r="H66" s="38">
        <v>100</v>
      </c>
      <c r="I66" s="26"/>
      <c r="J66" s="108" t="str">
        <f t="shared" si="19"/>
        <v>1.1.</v>
      </c>
      <c r="K66" s="33" t="s">
        <v>408</v>
      </c>
      <c r="L66" s="27" t="s">
        <v>222</v>
      </c>
      <c r="M66" s="27">
        <v>109</v>
      </c>
      <c r="N66" s="27">
        <v>109</v>
      </c>
      <c r="O66" s="38">
        <f>(N66/M66)*100</f>
        <v>100</v>
      </c>
      <c r="P66" s="111"/>
      <c r="Q66" s="26"/>
      <c r="R66" s="294"/>
      <c r="S66" s="438"/>
      <c r="T66"/>
    </row>
    <row r="67" spans="1:20" ht="33" x14ac:dyDescent="0.25">
      <c r="A67" s="446"/>
      <c r="B67" s="413"/>
      <c r="C67" s="494"/>
      <c r="D67" s="288" t="s">
        <v>6</v>
      </c>
      <c r="E67" s="48"/>
      <c r="F67" s="151"/>
      <c r="G67" s="152"/>
      <c r="H67" s="9"/>
      <c r="I67" s="9">
        <f>H66</f>
        <v>100</v>
      </c>
      <c r="J67" s="282"/>
      <c r="K67" s="288" t="s">
        <v>6</v>
      </c>
      <c r="L67" s="282"/>
      <c r="M67" s="282"/>
      <c r="N67" s="282"/>
      <c r="O67" s="9"/>
      <c r="P67" s="9">
        <f>O66</f>
        <v>100</v>
      </c>
      <c r="Q67" s="9">
        <f t="shared" ref="Q67:Q98" si="20">(I67+P67)/2</f>
        <v>100</v>
      </c>
      <c r="R67" s="295" t="s">
        <v>31</v>
      </c>
      <c r="S67" s="438"/>
    </row>
    <row r="68" spans="1:20" s="75" customFormat="1" ht="82.5" x14ac:dyDescent="0.25">
      <c r="A68" s="446"/>
      <c r="B68" s="413"/>
      <c r="C68" s="491" t="s">
        <v>13</v>
      </c>
      <c r="D68" s="37" t="s">
        <v>341</v>
      </c>
      <c r="E68" s="270"/>
      <c r="F68" s="107"/>
      <c r="G68" s="26"/>
      <c r="H68" s="26"/>
      <c r="I68" s="26"/>
      <c r="J68" s="110" t="str">
        <f t="shared" si="19"/>
        <v>II</v>
      </c>
      <c r="K68" s="37" t="str">
        <f>D68</f>
        <v>Спортивная подготовка по олимпийским видам спорта 
прыжки на батуте (тренировочный этап (этап спортивной специализации))</v>
      </c>
      <c r="L68" s="27"/>
      <c r="M68" s="38"/>
      <c r="N68" s="38"/>
      <c r="O68" s="26"/>
      <c r="P68" s="111"/>
      <c r="Q68" s="26"/>
      <c r="R68" s="106"/>
      <c r="S68" s="438"/>
      <c r="T68"/>
    </row>
    <row r="69" spans="1:20" s="75" customFormat="1" ht="99" x14ac:dyDescent="0.25">
      <c r="A69" s="446"/>
      <c r="B69" s="413"/>
      <c r="C69" s="493" t="s">
        <v>14</v>
      </c>
      <c r="D69" s="33" t="s">
        <v>336</v>
      </c>
      <c r="E69" s="27" t="s">
        <v>25</v>
      </c>
      <c r="F69" s="104">
        <v>0</v>
      </c>
      <c r="G69" s="104">
        <v>0</v>
      </c>
      <c r="H69" s="38">
        <v>100</v>
      </c>
      <c r="I69" s="26"/>
      <c r="J69" s="108" t="str">
        <f t="shared" si="19"/>
        <v>2.1.</v>
      </c>
      <c r="K69" s="33" t="s">
        <v>221</v>
      </c>
      <c r="L69" s="27" t="s">
        <v>25</v>
      </c>
      <c r="M69" s="27">
        <v>60</v>
      </c>
      <c r="N69" s="27">
        <v>60</v>
      </c>
      <c r="O69" s="38">
        <f>(N69/M69)*100</f>
        <v>100</v>
      </c>
      <c r="P69" s="111"/>
      <c r="Q69" s="26"/>
      <c r="R69" s="294"/>
      <c r="S69" s="438"/>
      <c r="T69"/>
    </row>
    <row r="70" spans="1:20" ht="33" x14ac:dyDescent="0.25">
      <c r="A70" s="446"/>
      <c r="B70" s="413"/>
      <c r="C70" s="494"/>
      <c r="D70" s="288" t="s">
        <v>6</v>
      </c>
      <c r="E70" s="48"/>
      <c r="F70" s="151"/>
      <c r="G70" s="152"/>
      <c r="H70" s="9"/>
      <c r="I70" s="9">
        <f>H69</f>
        <v>100</v>
      </c>
      <c r="J70" s="282"/>
      <c r="K70" s="288" t="s">
        <v>6</v>
      </c>
      <c r="L70" s="282"/>
      <c r="M70" s="282"/>
      <c r="N70" s="282"/>
      <c r="O70" s="9"/>
      <c r="P70" s="9">
        <f>O69</f>
        <v>100</v>
      </c>
      <c r="Q70" s="9">
        <f t="shared" si="20"/>
        <v>100</v>
      </c>
      <c r="R70" s="295" t="s">
        <v>31</v>
      </c>
      <c r="S70" s="438"/>
    </row>
    <row r="71" spans="1:20" s="75" customFormat="1" ht="66" x14ac:dyDescent="0.25">
      <c r="A71" s="446"/>
      <c r="B71" s="413"/>
      <c r="C71" s="495" t="s">
        <v>28</v>
      </c>
      <c r="D71" s="37" t="s">
        <v>342</v>
      </c>
      <c r="E71" s="270"/>
      <c r="F71" s="107"/>
      <c r="G71" s="26"/>
      <c r="H71" s="26"/>
      <c r="I71" s="26"/>
      <c r="J71" s="110" t="str">
        <f t="shared" si="19"/>
        <v>III</v>
      </c>
      <c r="K71" s="37" t="str">
        <f>D71</f>
        <v>Спортивная подготовка по неолимпийским видам спорта спортивная акробатика (этап начальной подготовки )</v>
      </c>
      <c r="L71" s="27"/>
      <c r="M71" s="153"/>
      <c r="N71" s="153"/>
      <c r="O71" s="26"/>
      <c r="P71" s="111"/>
      <c r="Q71" s="26"/>
      <c r="R71" s="106"/>
      <c r="S71" s="438"/>
      <c r="T71"/>
    </row>
    <row r="72" spans="1:20" s="75" customFormat="1" ht="82.5" x14ac:dyDescent="0.25">
      <c r="A72" s="446"/>
      <c r="B72" s="413"/>
      <c r="C72" s="493" t="s">
        <v>29</v>
      </c>
      <c r="D72" s="33" t="s">
        <v>230</v>
      </c>
      <c r="E72" s="27" t="s">
        <v>25</v>
      </c>
      <c r="F72" s="104">
        <v>0</v>
      </c>
      <c r="G72" s="104">
        <v>0</v>
      </c>
      <c r="H72" s="38">
        <v>100</v>
      </c>
      <c r="I72" s="26"/>
      <c r="J72" s="108" t="str">
        <f t="shared" si="19"/>
        <v>3.1.</v>
      </c>
      <c r="K72" s="33" t="s">
        <v>408</v>
      </c>
      <c r="L72" s="27" t="s">
        <v>222</v>
      </c>
      <c r="M72" s="27">
        <v>62</v>
      </c>
      <c r="N72" s="27">
        <v>62</v>
      </c>
      <c r="O72" s="38">
        <f>(N72/M72)*100</f>
        <v>100</v>
      </c>
      <c r="P72" s="111"/>
      <c r="Q72" s="26"/>
      <c r="R72" s="105"/>
      <c r="S72" s="438"/>
      <c r="T72"/>
    </row>
    <row r="73" spans="1:20" ht="33" x14ac:dyDescent="0.25">
      <c r="A73" s="446"/>
      <c r="B73" s="413"/>
      <c r="C73" s="494"/>
      <c r="D73" s="288" t="s">
        <v>6</v>
      </c>
      <c r="E73" s="48"/>
      <c r="F73" s="151"/>
      <c r="G73" s="152"/>
      <c r="H73" s="9"/>
      <c r="I73" s="9">
        <f>H72</f>
        <v>100</v>
      </c>
      <c r="J73" s="282"/>
      <c r="K73" s="288" t="s">
        <v>6</v>
      </c>
      <c r="L73" s="282"/>
      <c r="M73" s="282"/>
      <c r="N73" s="282"/>
      <c r="O73" s="9"/>
      <c r="P73" s="9">
        <f>O72</f>
        <v>100</v>
      </c>
      <c r="Q73" s="9">
        <f t="shared" ref="Q73" si="21">(I73+P73)/2</f>
        <v>100</v>
      </c>
      <c r="R73" s="295" t="s">
        <v>31</v>
      </c>
      <c r="S73" s="438"/>
    </row>
    <row r="74" spans="1:20" s="75" customFormat="1" ht="82.5" x14ac:dyDescent="0.25">
      <c r="A74" s="446"/>
      <c r="B74" s="413"/>
      <c r="C74" s="495" t="s">
        <v>42</v>
      </c>
      <c r="D74" s="37" t="s">
        <v>412</v>
      </c>
      <c r="E74" s="270"/>
      <c r="F74" s="107"/>
      <c r="G74" s="26"/>
      <c r="H74" s="26"/>
      <c r="I74" s="26"/>
      <c r="J74" s="110" t="str">
        <f t="shared" si="19"/>
        <v>IV</v>
      </c>
      <c r="K74" s="37" t="str">
        <f>D74</f>
        <v>Спортивная подготовка по неолимпийским видам спорта 
спортивная акробатика  (тренировочный этап (этап спортивной специализации))</v>
      </c>
      <c r="L74" s="27"/>
      <c r="M74" s="153"/>
      <c r="N74" s="153"/>
      <c r="O74" s="26"/>
      <c r="P74" s="111"/>
      <c r="Q74" s="26"/>
      <c r="R74" s="106"/>
      <c r="S74" s="438"/>
      <c r="T74"/>
    </row>
    <row r="75" spans="1:20" s="75" customFormat="1" ht="99" x14ac:dyDescent="0.25">
      <c r="A75" s="446"/>
      <c r="B75" s="413"/>
      <c r="C75" s="493" t="s">
        <v>43</v>
      </c>
      <c r="D75" s="33" t="s">
        <v>336</v>
      </c>
      <c r="E75" s="27" t="s">
        <v>25</v>
      </c>
      <c r="F75" s="104">
        <v>0</v>
      </c>
      <c r="G75" s="104">
        <v>0</v>
      </c>
      <c r="H75" s="38">
        <v>100</v>
      </c>
      <c r="I75" s="26"/>
      <c r="J75" s="108" t="str">
        <f t="shared" si="19"/>
        <v>4.1.</v>
      </c>
      <c r="K75" s="33" t="s">
        <v>221</v>
      </c>
      <c r="L75" s="27" t="s">
        <v>206</v>
      </c>
      <c r="M75" s="27">
        <v>95</v>
      </c>
      <c r="N75" s="27">
        <v>95</v>
      </c>
      <c r="O75" s="38">
        <f>(N75/M75)*100</f>
        <v>100</v>
      </c>
      <c r="P75" s="111"/>
      <c r="Q75" s="26"/>
      <c r="R75" s="294"/>
      <c r="S75" s="438"/>
      <c r="T75"/>
    </row>
    <row r="76" spans="1:20" ht="33" x14ac:dyDescent="0.25">
      <c r="A76" s="446"/>
      <c r="B76" s="413"/>
      <c r="C76" s="494"/>
      <c r="D76" s="288" t="s">
        <v>6</v>
      </c>
      <c r="E76" s="48"/>
      <c r="F76" s="151"/>
      <c r="G76" s="152"/>
      <c r="H76" s="9"/>
      <c r="I76" s="9">
        <f>H75</f>
        <v>100</v>
      </c>
      <c r="J76" s="282"/>
      <c r="K76" s="288" t="s">
        <v>6</v>
      </c>
      <c r="L76" s="282"/>
      <c r="M76" s="282"/>
      <c r="N76" s="282"/>
      <c r="O76" s="9"/>
      <c r="P76" s="9">
        <f>O75</f>
        <v>100</v>
      </c>
      <c r="Q76" s="9">
        <f t="shared" ref="Q76" si="22">(I76+P76)/2</f>
        <v>100</v>
      </c>
      <c r="R76" s="295" t="s">
        <v>31</v>
      </c>
      <c r="S76" s="438"/>
    </row>
    <row r="77" spans="1:20" s="75" customFormat="1" ht="82.5" x14ac:dyDescent="0.25">
      <c r="A77" s="446"/>
      <c r="B77" s="413"/>
      <c r="C77" s="495" t="s">
        <v>172</v>
      </c>
      <c r="D77" s="37" t="s">
        <v>413</v>
      </c>
      <c r="E77" s="270"/>
      <c r="F77" s="107"/>
      <c r="G77" s="26"/>
      <c r="H77" s="26"/>
      <c r="I77" s="26"/>
      <c r="J77" s="110" t="str">
        <f t="shared" si="19"/>
        <v>V</v>
      </c>
      <c r="K77" s="37" t="str">
        <f>D77</f>
        <v>Спортивная подготовка по неолимпийским видам спорта 
спортивная акробатика (этап совершенствования спортивного мастерства)</v>
      </c>
      <c r="L77" s="27"/>
      <c r="M77" s="153"/>
      <c r="N77" s="153"/>
      <c r="O77" s="26"/>
      <c r="P77" s="111"/>
      <c r="Q77" s="26"/>
      <c r="R77" s="106"/>
      <c r="S77" s="438"/>
      <c r="T77"/>
    </row>
    <row r="78" spans="1:20" s="75" customFormat="1" ht="82.5" x14ac:dyDescent="0.25">
      <c r="A78" s="446"/>
      <c r="B78" s="413"/>
      <c r="C78" s="493" t="s">
        <v>173</v>
      </c>
      <c r="D78" s="33" t="s">
        <v>231</v>
      </c>
      <c r="E78" s="27" t="s">
        <v>25</v>
      </c>
      <c r="F78" s="104">
        <v>0</v>
      </c>
      <c r="G78" s="104">
        <v>0</v>
      </c>
      <c r="H78" s="38">
        <v>100</v>
      </c>
      <c r="I78" s="26"/>
      <c r="J78" s="108" t="str">
        <f t="shared" si="19"/>
        <v>5.1.</v>
      </c>
      <c r="K78" s="33" t="s">
        <v>221</v>
      </c>
      <c r="L78" s="27" t="s">
        <v>206</v>
      </c>
      <c r="M78" s="27">
        <v>20</v>
      </c>
      <c r="N78" s="27">
        <v>20</v>
      </c>
      <c r="O78" s="38">
        <f>(N78/M78)*100</f>
        <v>100</v>
      </c>
      <c r="P78" s="111"/>
      <c r="Q78" s="26">
        <f t="shared" si="20"/>
        <v>0</v>
      </c>
      <c r="R78" s="294"/>
      <c r="S78" s="438"/>
      <c r="T78"/>
    </row>
    <row r="79" spans="1:20" ht="33" x14ac:dyDescent="0.25">
      <c r="A79" s="446"/>
      <c r="B79" s="413"/>
      <c r="C79" s="494"/>
      <c r="D79" s="288" t="s">
        <v>6</v>
      </c>
      <c r="E79" s="48"/>
      <c r="F79" s="151"/>
      <c r="G79" s="152"/>
      <c r="H79" s="9"/>
      <c r="I79" s="9">
        <f>H78</f>
        <v>100</v>
      </c>
      <c r="J79" s="282"/>
      <c r="K79" s="288" t="s">
        <v>6</v>
      </c>
      <c r="L79" s="282"/>
      <c r="M79" s="282"/>
      <c r="N79" s="282"/>
      <c r="O79" s="9"/>
      <c r="P79" s="9">
        <f>O78</f>
        <v>100</v>
      </c>
      <c r="Q79" s="9">
        <f t="shared" ref="Q79" si="23">(I79+P79)/2</f>
        <v>100</v>
      </c>
      <c r="R79" s="295" t="s">
        <v>31</v>
      </c>
      <c r="S79" s="438"/>
    </row>
    <row r="80" spans="1:20" s="75" customFormat="1" ht="66" x14ac:dyDescent="0.25">
      <c r="A80" s="446"/>
      <c r="B80" s="413"/>
      <c r="C80" s="495" t="s">
        <v>178</v>
      </c>
      <c r="D80" s="37" t="s">
        <v>414</v>
      </c>
      <c r="E80" s="270"/>
      <c r="F80" s="107"/>
      <c r="G80" s="26"/>
      <c r="H80" s="26"/>
      <c r="I80" s="26"/>
      <c r="J80" s="110" t="str">
        <f t="shared" si="19"/>
        <v>VI</v>
      </c>
      <c r="K80" s="37" t="str">
        <f>D80</f>
        <v>Спортивная подготовка по олимпийским видам спорта 
спортивная гимнастика (этап начальной подготовки)</v>
      </c>
      <c r="L80" s="27"/>
      <c r="M80" s="153"/>
      <c r="N80" s="153"/>
      <c r="O80" s="26"/>
      <c r="P80" s="111"/>
      <c r="Q80" s="26"/>
      <c r="R80" s="106"/>
      <c r="S80" s="438"/>
      <c r="T80"/>
    </row>
    <row r="81" spans="1:20" s="75" customFormat="1" ht="82.5" x14ac:dyDescent="0.25">
      <c r="A81" s="446"/>
      <c r="B81" s="413"/>
      <c r="C81" s="493" t="s">
        <v>179</v>
      </c>
      <c r="D81" s="33" t="s">
        <v>230</v>
      </c>
      <c r="E81" s="27" t="s">
        <v>25</v>
      </c>
      <c r="F81" s="104">
        <v>0</v>
      </c>
      <c r="G81" s="104">
        <v>0</v>
      </c>
      <c r="H81" s="38">
        <v>100</v>
      </c>
      <c r="I81" s="26"/>
      <c r="J81" s="108" t="str">
        <f t="shared" si="19"/>
        <v>6.1.</v>
      </c>
      <c r="K81" s="33" t="s">
        <v>221</v>
      </c>
      <c r="L81" s="27" t="s">
        <v>222</v>
      </c>
      <c r="M81" s="27">
        <v>48</v>
      </c>
      <c r="N81" s="27">
        <v>48</v>
      </c>
      <c r="O81" s="38">
        <f>(N81/M81)*100</f>
        <v>100</v>
      </c>
      <c r="P81" s="111"/>
      <c r="Q81" s="26"/>
      <c r="R81" s="294"/>
      <c r="S81" s="438"/>
      <c r="T81"/>
    </row>
    <row r="82" spans="1:20" ht="33" x14ac:dyDescent="0.25">
      <c r="A82" s="446"/>
      <c r="B82" s="413"/>
      <c r="C82" s="494"/>
      <c r="D82" s="288" t="s">
        <v>6</v>
      </c>
      <c r="E82" s="48"/>
      <c r="F82" s="151"/>
      <c r="G82" s="152"/>
      <c r="H82" s="9"/>
      <c r="I82" s="9">
        <f>H81</f>
        <v>100</v>
      </c>
      <c r="J82" s="282"/>
      <c r="K82" s="288" t="s">
        <v>6</v>
      </c>
      <c r="L82" s="282"/>
      <c r="M82" s="282"/>
      <c r="N82" s="282"/>
      <c r="O82" s="9"/>
      <c r="P82" s="9">
        <f>O81</f>
        <v>100</v>
      </c>
      <c r="Q82" s="9">
        <f t="shared" ref="Q82" si="24">(I82+P82)/2</f>
        <v>100</v>
      </c>
      <c r="R82" s="295" t="s">
        <v>31</v>
      </c>
      <c r="S82" s="438"/>
    </row>
    <row r="83" spans="1:20" s="75" customFormat="1" ht="82.5" x14ac:dyDescent="0.25">
      <c r="A83" s="446"/>
      <c r="B83" s="413"/>
      <c r="C83" s="495" t="s">
        <v>223</v>
      </c>
      <c r="D83" s="37" t="s">
        <v>415</v>
      </c>
      <c r="E83" s="270"/>
      <c r="F83" s="107"/>
      <c r="G83" s="26"/>
      <c r="H83" s="26"/>
      <c r="I83" s="26"/>
      <c r="J83" s="110" t="str">
        <f t="shared" si="19"/>
        <v>VII</v>
      </c>
      <c r="K83" s="37" t="str">
        <f>D83</f>
        <v>Спортивная подготовка по олимпийским видам спорта 
спортивная гимнастика (тренировочный этап (этап спортивной специализации)</v>
      </c>
      <c r="L83" s="27"/>
      <c r="M83" s="153"/>
      <c r="N83" s="153"/>
      <c r="O83" s="26"/>
      <c r="P83" s="111"/>
      <c r="Q83" s="26"/>
      <c r="R83" s="106"/>
      <c r="S83" s="438"/>
      <c r="T83"/>
    </row>
    <row r="84" spans="1:20" s="75" customFormat="1" ht="99" x14ac:dyDescent="0.25">
      <c r="A84" s="446"/>
      <c r="B84" s="413"/>
      <c r="C84" s="493" t="s">
        <v>224</v>
      </c>
      <c r="D84" s="33" t="s">
        <v>336</v>
      </c>
      <c r="E84" s="27" t="s">
        <v>25</v>
      </c>
      <c r="F84" s="104">
        <v>0</v>
      </c>
      <c r="G84" s="104">
        <v>0</v>
      </c>
      <c r="H84" s="38">
        <v>100</v>
      </c>
      <c r="I84" s="26"/>
      <c r="J84" s="108" t="str">
        <f t="shared" si="19"/>
        <v>7.1.</v>
      </c>
      <c r="K84" s="33" t="s">
        <v>221</v>
      </c>
      <c r="L84" s="27" t="s">
        <v>206</v>
      </c>
      <c r="M84" s="27">
        <v>72</v>
      </c>
      <c r="N84" s="27">
        <v>72</v>
      </c>
      <c r="O84" s="38">
        <f>(N84/M84)*100</f>
        <v>100</v>
      </c>
      <c r="P84" s="111"/>
      <c r="Q84" s="26"/>
      <c r="R84" s="294"/>
      <c r="S84" s="438"/>
      <c r="T84"/>
    </row>
    <row r="85" spans="1:20" ht="33" x14ac:dyDescent="0.25">
      <c r="A85" s="446"/>
      <c r="B85" s="413"/>
      <c r="C85" s="494"/>
      <c r="D85" s="288" t="s">
        <v>6</v>
      </c>
      <c r="E85" s="48"/>
      <c r="F85" s="151"/>
      <c r="G85" s="152"/>
      <c r="H85" s="9"/>
      <c r="I85" s="9">
        <f>H84</f>
        <v>100</v>
      </c>
      <c r="J85" s="282"/>
      <c r="K85" s="288" t="s">
        <v>6</v>
      </c>
      <c r="L85" s="282"/>
      <c r="M85" s="282"/>
      <c r="N85" s="282"/>
      <c r="O85" s="9"/>
      <c r="P85" s="9">
        <f>O84</f>
        <v>100</v>
      </c>
      <c r="Q85" s="9">
        <f t="shared" ref="Q85" si="25">(I85+P85)/2</f>
        <v>100</v>
      </c>
      <c r="R85" s="295" t="s">
        <v>31</v>
      </c>
      <c r="S85" s="438"/>
    </row>
    <row r="86" spans="1:20" s="75" customFormat="1" ht="82.5" x14ac:dyDescent="0.25">
      <c r="A86" s="446"/>
      <c r="B86" s="413"/>
      <c r="C86" s="495" t="s">
        <v>225</v>
      </c>
      <c r="D86" s="37" t="s">
        <v>565</v>
      </c>
      <c r="E86" s="270"/>
      <c r="F86" s="107"/>
      <c r="G86" s="26"/>
      <c r="H86" s="26"/>
      <c r="I86" s="26"/>
      <c r="J86" s="110" t="str">
        <f t="shared" ref="J86:J87" si="26">C86</f>
        <v>VIII</v>
      </c>
      <c r="K86" s="37" t="str">
        <f>D86</f>
        <v>Спортивная подготовка по олимпийским видам спорта 
спортивная гимнастика  (этап совершенствования спортивного мастерства)</v>
      </c>
      <c r="L86" s="27"/>
      <c r="M86" s="153"/>
      <c r="N86" s="153"/>
      <c r="O86" s="26"/>
      <c r="P86" s="111"/>
      <c r="Q86" s="26"/>
      <c r="R86" s="106"/>
      <c r="S86" s="438"/>
      <c r="T86"/>
    </row>
    <row r="87" spans="1:20" s="75" customFormat="1" ht="82.5" x14ac:dyDescent="0.25">
      <c r="A87" s="446"/>
      <c r="B87" s="413"/>
      <c r="C87" s="493" t="s">
        <v>226</v>
      </c>
      <c r="D87" s="33" t="s">
        <v>231</v>
      </c>
      <c r="E87" s="27" t="s">
        <v>25</v>
      </c>
      <c r="F87" s="104">
        <v>0</v>
      </c>
      <c r="G87" s="104">
        <v>0</v>
      </c>
      <c r="H87" s="38">
        <v>100</v>
      </c>
      <c r="I87" s="26"/>
      <c r="J87" s="108" t="str">
        <f t="shared" si="26"/>
        <v>8.1.</v>
      </c>
      <c r="K87" s="33" t="s">
        <v>221</v>
      </c>
      <c r="L87" s="27" t="s">
        <v>206</v>
      </c>
      <c r="M87" s="27">
        <v>2</v>
      </c>
      <c r="N87" s="27">
        <v>2</v>
      </c>
      <c r="O87" s="38">
        <f>(N87/M87)*100</f>
        <v>100</v>
      </c>
      <c r="P87" s="111"/>
      <c r="Q87" s="26"/>
      <c r="R87" s="294"/>
      <c r="S87" s="438"/>
      <c r="T87"/>
    </row>
    <row r="88" spans="1:20" ht="33" x14ac:dyDescent="0.25">
      <c r="A88" s="446"/>
      <c r="B88" s="413"/>
      <c r="C88" s="494"/>
      <c r="D88" s="288" t="s">
        <v>6</v>
      </c>
      <c r="E88" s="48"/>
      <c r="F88" s="151"/>
      <c r="G88" s="152"/>
      <c r="H88" s="9"/>
      <c r="I88" s="9">
        <f>H87</f>
        <v>100</v>
      </c>
      <c r="J88" s="282"/>
      <c r="K88" s="288" t="s">
        <v>6</v>
      </c>
      <c r="L88" s="282"/>
      <c r="M88" s="282"/>
      <c r="N88" s="282"/>
      <c r="O88" s="9"/>
      <c r="P88" s="9">
        <f>O87</f>
        <v>100</v>
      </c>
      <c r="Q88" s="9">
        <f t="shared" ref="Q88" si="27">(I88+P88)/2</f>
        <v>100</v>
      </c>
      <c r="R88" s="295" t="s">
        <v>31</v>
      </c>
      <c r="S88" s="438"/>
    </row>
    <row r="89" spans="1:20" s="75" customFormat="1" ht="66" x14ac:dyDescent="0.25">
      <c r="A89" s="446"/>
      <c r="B89" s="413"/>
      <c r="C89" s="493" t="s">
        <v>455</v>
      </c>
      <c r="D89" s="37" t="s">
        <v>506</v>
      </c>
      <c r="E89" s="270"/>
      <c r="F89" s="107"/>
      <c r="G89" s="26"/>
      <c r="H89" s="26"/>
      <c r="I89" s="26"/>
      <c r="J89" s="110" t="str">
        <f t="shared" si="19"/>
        <v>IX</v>
      </c>
      <c r="K89" s="37" t="str">
        <f>D89</f>
        <v>Спортивная подготовка по олимпийским видам спорта 
художественная гимнастика (этап начальной подготовки)</v>
      </c>
      <c r="L89" s="27"/>
      <c r="M89" s="153"/>
      <c r="N89" s="153"/>
      <c r="O89" s="26"/>
      <c r="P89" s="111"/>
      <c r="Q89" s="26"/>
      <c r="R89" s="106"/>
      <c r="S89" s="438"/>
      <c r="T89"/>
    </row>
    <row r="90" spans="1:20" s="75" customFormat="1" ht="82.5" x14ac:dyDescent="0.25">
      <c r="A90" s="446"/>
      <c r="B90" s="413"/>
      <c r="C90" s="493" t="s">
        <v>456</v>
      </c>
      <c r="D90" s="33" t="s">
        <v>230</v>
      </c>
      <c r="E90" s="27" t="s">
        <v>25</v>
      </c>
      <c r="F90" s="104">
        <v>0</v>
      </c>
      <c r="G90" s="104">
        <v>0</v>
      </c>
      <c r="H90" s="38">
        <v>100</v>
      </c>
      <c r="I90" s="26"/>
      <c r="J90" s="108" t="str">
        <f t="shared" si="19"/>
        <v>9.1.</v>
      </c>
      <c r="K90" s="33" t="s">
        <v>221</v>
      </c>
      <c r="L90" s="27" t="s">
        <v>222</v>
      </c>
      <c r="M90" s="27">
        <v>108</v>
      </c>
      <c r="N90" s="27">
        <v>108</v>
      </c>
      <c r="O90" s="38">
        <f>(N90/M90)*100</f>
        <v>100</v>
      </c>
      <c r="P90" s="111"/>
      <c r="Q90" s="26"/>
      <c r="R90" s="294"/>
      <c r="S90" s="438"/>
      <c r="T90"/>
    </row>
    <row r="91" spans="1:20" ht="33" x14ac:dyDescent="0.25">
      <c r="A91" s="446"/>
      <c r="B91" s="413"/>
      <c r="C91" s="494"/>
      <c r="D91" s="288" t="s">
        <v>6</v>
      </c>
      <c r="E91" s="48"/>
      <c r="F91" s="151"/>
      <c r="G91" s="152"/>
      <c r="H91" s="9"/>
      <c r="I91" s="9">
        <f>H90</f>
        <v>100</v>
      </c>
      <c r="J91" s="282"/>
      <c r="K91" s="288" t="s">
        <v>6</v>
      </c>
      <c r="L91" s="282"/>
      <c r="M91" s="282"/>
      <c r="N91" s="282"/>
      <c r="O91" s="9"/>
      <c r="P91" s="9">
        <f>O90</f>
        <v>100</v>
      </c>
      <c r="Q91" s="9">
        <f t="shared" ref="Q91" si="28">(I91+P91)/2</f>
        <v>100</v>
      </c>
      <c r="R91" s="295" t="s">
        <v>31</v>
      </c>
      <c r="S91" s="438"/>
    </row>
    <row r="92" spans="1:20" s="75" customFormat="1" ht="69.75" customHeight="1" x14ac:dyDescent="0.25">
      <c r="A92" s="446"/>
      <c r="B92" s="413"/>
      <c r="C92" s="495" t="s">
        <v>500</v>
      </c>
      <c r="D92" s="37" t="s">
        <v>416</v>
      </c>
      <c r="E92" s="27"/>
      <c r="F92" s="104"/>
      <c r="G92" s="38"/>
      <c r="H92" s="26"/>
      <c r="I92" s="26"/>
      <c r="J92" s="110" t="str">
        <f t="shared" si="19"/>
        <v>X</v>
      </c>
      <c r="K92" s="37" t="str">
        <f>D92</f>
        <v>Организация и обеспечение подготовки спортивного резерва</v>
      </c>
      <c r="L92" s="27"/>
      <c r="M92" s="27"/>
      <c r="N92" s="27"/>
      <c r="O92" s="38"/>
      <c r="P92" s="111"/>
      <c r="Q92" s="26"/>
      <c r="R92" s="106"/>
      <c r="S92" s="438"/>
      <c r="T92"/>
    </row>
    <row r="93" spans="1:20" ht="49.5" x14ac:dyDescent="0.25">
      <c r="A93" s="446"/>
      <c r="B93" s="413"/>
      <c r="C93" s="497" t="s">
        <v>501</v>
      </c>
      <c r="D93" s="33" t="s">
        <v>409</v>
      </c>
      <c r="E93" s="27" t="s">
        <v>25</v>
      </c>
      <c r="F93" s="104">
        <v>10</v>
      </c>
      <c r="G93" s="284">
        <v>0</v>
      </c>
      <c r="H93" s="284">
        <v>0</v>
      </c>
      <c r="I93" s="26"/>
      <c r="J93" s="108" t="str">
        <f>C93</f>
        <v>10.1.</v>
      </c>
      <c r="K93" s="33" t="s">
        <v>411</v>
      </c>
      <c r="L93" s="27" t="s">
        <v>222</v>
      </c>
      <c r="M93" s="104">
        <v>104</v>
      </c>
      <c r="N93" s="104">
        <v>104</v>
      </c>
      <c r="O93" s="38">
        <f>N93/M93*100</f>
        <v>100</v>
      </c>
      <c r="P93" s="111"/>
      <c r="Q93" s="26"/>
      <c r="R93" s="294"/>
      <c r="S93" s="438"/>
    </row>
    <row r="94" spans="1:20" ht="66" x14ac:dyDescent="0.25">
      <c r="A94" s="446"/>
      <c r="B94" s="413"/>
      <c r="C94" s="497" t="s">
        <v>563</v>
      </c>
      <c r="D94" s="33" t="s">
        <v>410</v>
      </c>
      <c r="E94" s="27" t="s">
        <v>25</v>
      </c>
      <c r="F94" s="104">
        <v>90</v>
      </c>
      <c r="G94" s="38">
        <v>100</v>
      </c>
      <c r="H94" s="38">
        <v>100</v>
      </c>
      <c r="I94" s="26"/>
      <c r="J94" s="108" t="str">
        <f t="shared" ref="J94:J97" si="29">C94</f>
        <v>10.2.</v>
      </c>
      <c r="K94" s="33"/>
      <c r="L94" s="27"/>
      <c r="M94" s="27"/>
      <c r="N94" s="27"/>
      <c r="O94" s="38"/>
      <c r="P94" s="111"/>
      <c r="Q94" s="26"/>
      <c r="R94" s="294"/>
      <c r="S94" s="438"/>
    </row>
    <row r="95" spans="1:20" ht="33" x14ac:dyDescent="0.25">
      <c r="A95" s="446"/>
      <c r="B95" s="413"/>
      <c r="C95" s="494"/>
      <c r="D95" s="288" t="s">
        <v>6</v>
      </c>
      <c r="E95" s="48"/>
      <c r="F95" s="151"/>
      <c r="G95" s="152"/>
      <c r="H95" s="9"/>
      <c r="I95" s="9">
        <f>H94</f>
        <v>100</v>
      </c>
      <c r="J95" s="282"/>
      <c r="K95" s="288" t="s">
        <v>6</v>
      </c>
      <c r="L95" s="282"/>
      <c r="M95" s="282"/>
      <c r="N95" s="282"/>
      <c r="O95" s="9"/>
      <c r="P95" s="9">
        <f>O93</f>
        <v>100</v>
      </c>
      <c r="Q95" s="9">
        <f t="shared" ref="Q95" si="30">(I95+P95)/2</f>
        <v>100</v>
      </c>
      <c r="R95" s="295" t="s">
        <v>31</v>
      </c>
      <c r="S95" s="438"/>
    </row>
    <row r="96" spans="1:20" ht="48.75" customHeight="1" x14ac:dyDescent="0.25">
      <c r="A96" s="446"/>
      <c r="B96" s="413"/>
      <c r="C96" s="495" t="s">
        <v>499</v>
      </c>
      <c r="D96" s="37" t="s">
        <v>337</v>
      </c>
      <c r="E96" s="27"/>
      <c r="F96" s="104"/>
      <c r="G96" s="38"/>
      <c r="H96" s="26"/>
      <c r="I96" s="26"/>
      <c r="J96" s="110" t="str">
        <f t="shared" si="29"/>
        <v>XI</v>
      </c>
      <c r="K96" s="37" t="str">
        <f>D96</f>
        <v>Организация мероприятий по подготовке спортивных сборных команд</v>
      </c>
      <c r="L96" s="27"/>
      <c r="M96" s="27"/>
      <c r="N96" s="27"/>
      <c r="O96" s="38"/>
      <c r="P96" s="111"/>
      <c r="Q96" s="26">
        <f t="shared" si="20"/>
        <v>0</v>
      </c>
      <c r="R96" s="106"/>
      <c r="S96" s="438"/>
    </row>
    <row r="97" spans="1:21" ht="66" x14ac:dyDescent="0.25">
      <c r="A97" s="446"/>
      <c r="B97" s="413"/>
      <c r="C97" s="497" t="s">
        <v>521</v>
      </c>
      <c r="D97" s="33" t="s">
        <v>338</v>
      </c>
      <c r="E97" s="27" t="s">
        <v>25</v>
      </c>
      <c r="F97" s="104">
        <v>5</v>
      </c>
      <c r="G97" s="38">
        <v>9.5</v>
      </c>
      <c r="H97" s="38">
        <v>100</v>
      </c>
      <c r="I97" s="26"/>
      <c r="J97" s="108" t="str">
        <f t="shared" si="29"/>
        <v>11.1.</v>
      </c>
      <c r="K97" s="33" t="s">
        <v>505</v>
      </c>
      <c r="L97" s="27" t="s">
        <v>222</v>
      </c>
      <c r="M97" s="27">
        <v>49</v>
      </c>
      <c r="N97" s="27">
        <v>65</v>
      </c>
      <c r="O97" s="38">
        <v>110</v>
      </c>
      <c r="P97" s="111"/>
      <c r="Q97" s="26">
        <f t="shared" si="20"/>
        <v>0</v>
      </c>
      <c r="R97" s="294"/>
      <c r="S97" s="438"/>
    </row>
    <row r="98" spans="1:21" s="146" customFormat="1" ht="33" x14ac:dyDescent="0.25">
      <c r="A98" s="446"/>
      <c r="B98" s="413"/>
      <c r="C98" s="494"/>
      <c r="D98" s="288" t="s">
        <v>6</v>
      </c>
      <c r="E98" s="48"/>
      <c r="F98" s="144"/>
      <c r="G98" s="147"/>
      <c r="H98" s="9"/>
      <c r="I98" s="9">
        <f>H97</f>
        <v>100</v>
      </c>
      <c r="J98" s="48"/>
      <c r="K98" s="288" t="s">
        <v>6</v>
      </c>
      <c r="L98" s="48"/>
      <c r="M98" s="145"/>
      <c r="N98" s="145"/>
      <c r="O98" s="9"/>
      <c r="P98" s="9">
        <f>O97</f>
        <v>110</v>
      </c>
      <c r="Q98" s="9">
        <f t="shared" si="20"/>
        <v>105</v>
      </c>
      <c r="R98" s="295" t="s">
        <v>31</v>
      </c>
      <c r="S98" s="438"/>
      <c r="T98"/>
      <c r="U98" s="314"/>
    </row>
    <row r="99" spans="1:21" ht="66" x14ac:dyDescent="0.25">
      <c r="A99" s="442" t="s">
        <v>75</v>
      </c>
      <c r="B99" s="413" t="s">
        <v>343</v>
      </c>
      <c r="C99" s="495" t="s">
        <v>12</v>
      </c>
      <c r="D99" s="37" t="s">
        <v>507</v>
      </c>
      <c r="E99" s="27"/>
      <c r="F99" s="104"/>
      <c r="G99" s="38"/>
      <c r="H99" s="26"/>
      <c r="I99" s="26"/>
      <c r="J99" s="110" t="s">
        <v>12</v>
      </c>
      <c r="K99" s="37" t="str">
        <f>D99</f>
        <v>Спортивная подготовка по олимпийским видам спорта 
легкая атлетика (этап начальной подготовки)</v>
      </c>
      <c r="L99" s="27"/>
      <c r="M99" s="153"/>
      <c r="N99" s="153"/>
      <c r="O99" s="26"/>
      <c r="P99" s="112"/>
      <c r="Q99" s="26"/>
      <c r="R99" s="293"/>
      <c r="S99" s="489" t="s">
        <v>459</v>
      </c>
    </row>
    <row r="100" spans="1:21" ht="82.5" x14ac:dyDescent="0.25">
      <c r="A100" s="443"/>
      <c r="B100" s="413"/>
      <c r="C100" s="493" t="s">
        <v>7</v>
      </c>
      <c r="D100" s="33" t="s">
        <v>230</v>
      </c>
      <c r="E100" s="27" t="s">
        <v>25</v>
      </c>
      <c r="F100" s="104">
        <v>0</v>
      </c>
      <c r="G100" s="104">
        <v>0</v>
      </c>
      <c r="H100" s="38">
        <v>100</v>
      </c>
      <c r="I100" s="26"/>
      <c r="J100" s="108" t="s">
        <v>37</v>
      </c>
      <c r="K100" s="33" t="s">
        <v>408</v>
      </c>
      <c r="L100" s="27" t="s">
        <v>222</v>
      </c>
      <c r="M100" s="27">
        <v>120</v>
      </c>
      <c r="N100" s="27">
        <v>120</v>
      </c>
      <c r="O100" s="38">
        <f>N100/M100*100</f>
        <v>100</v>
      </c>
      <c r="P100" s="111"/>
      <c r="Q100" s="26"/>
      <c r="R100" s="294"/>
      <c r="S100" s="489"/>
    </row>
    <row r="101" spans="1:21" ht="33" x14ac:dyDescent="0.25">
      <c r="A101" s="443"/>
      <c r="B101" s="413"/>
      <c r="C101" s="494"/>
      <c r="D101" s="288" t="s">
        <v>6</v>
      </c>
      <c r="E101" s="48"/>
      <c r="F101" s="151"/>
      <c r="G101" s="152"/>
      <c r="H101" s="9"/>
      <c r="I101" s="9">
        <f>H100</f>
        <v>100</v>
      </c>
      <c r="J101" s="282"/>
      <c r="K101" s="288" t="s">
        <v>6</v>
      </c>
      <c r="L101" s="282"/>
      <c r="M101" s="282"/>
      <c r="N101" s="282"/>
      <c r="O101" s="9"/>
      <c r="P101" s="9">
        <f>O100</f>
        <v>100</v>
      </c>
      <c r="Q101" s="9">
        <f t="shared" ref="Q101" si="31">(I101+P101)/2</f>
        <v>100</v>
      </c>
      <c r="R101" s="295" t="s">
        <v>31</v>
      </c>
      <c r="S101" s="489"/>
    </row>
    <row r="102" spans="1:21" ht="66" x14ac:dyDescent="0.25">
      <c r="A102" s="443"/>
      <c r="B102" s="413"/>
      <c r="C102" s="495" t="s">
        <v>13</v>
      </c>
      <c r="D102" s="37" t="s">
        <v>508</v>
      </c>
      <c r="E102" s="27"/>
      <c r="F102" s="104"/>
      <c r="G102" s="38"/>
      <c r="H102" s="26"/>
      <c r="I102" s="26"/>
      <c r="J102" s="110" t="str">
        <f>C102</f>
        <v>II</v>
      </c>
      <c r="K102" s="37" t="str">
        <f>D102</f>
        <v>Спортивная подготовка по олимпийским видам спорта 
легкая атлетика (этап спортивной специализации)</v>
      </c>
      <c r="L102" s="27"/>
      <c r="M102" s="153"/>
      <c r="N102" s="153"/>
      <c r="O102" s="26"/>
      <c r="P102" s="112"/>
      <c r="Q102" s="26"/>
      <c r="R102" s="293"/>
      <c r="S102" s="489"/>
    </row>
    <row r="103" spans="1:21" ht="99" x14ac:dyDescent="0.25">
      <c r="A103" s="443"/>
      <c r="B103" s="413"/>
      <c r="C103" s="493" t="s">
        <v>14</v>
      </c>
      <c r="D103" s="33" t="s">
        <v>509</v>
      </c>
      <c r="E103" s="27" t="s">
        <v>25</v>
      </c>
      <c r="F103" s="104">
        <v>0</v>
      </c>
      <c r="G103" s="104">
        <v>0</v>
      </c>
      <c r="H103" s="38">
        <v>100</v>
      </c>
      <c r="I103" s="26"/>
      <c r="J103" s="108" t="str">
        <f>C103</f>
        <v>2.1.</v>
      </c>
      <c r="K103" s="33" t="s">
        <v>408</v>
      </c>
      <c r="L103" s="27" t="s">
        <v>222</v>
      </c>
      <c r="M103" s="27">
        <v>131</v>
      </c>
      <c r="N103" s="27">
        <v>131</v>
      </c>
      <c r="O103" s="38">
        <f>N103/M103*100</f>
        <v>100</v>
      </c>
      <c r="P103" s="111"/>
      <c r="Q103" s="26"/>
      <c r="R103" s="294"/>
      <c r="S103" s="489"/>
    </row>
    <row r="104" spans="1:21" ht="33" x14ac:dyDescent="0.25">
      <c r="A104" s="443"/>
      <c r="B104" s="413"/>
      <c r="C104" s="494"/>
      <c r="D104" s="288" t="s">
        <v>6</v>
      </c>
      <c r="E104" s="48"/>
      <c r="F104" s="151"/>
      <c r="G104" s="152"/>
      <c r="H104" s="9"/>
      <c r="I104" s="9">
        <f>H103</f>
        <v>100</v>
      </c>
      <c r="J104" s="282"/>
      <c r="K104" s="288" t="s">
        <v>6</v>
      </c>
      <c r="L104" s="282"/>
      <c r="M104" s="282"/>
      <c r="N104" s="282"/>
      <c r="O104" s="9"/>
      <c r="P104" s="9">
        <f>O103</f>
        <v>100</v>
      </c>
      <c r="Q104" s="9">
        <f t="shared" ref="Q104" si="32">(I104+P104)/2</f>
        <v>100</v>
      </c>
      <c r="R104" s="295" t="s">
        <v>31</v>
      </c>
      <c r="S104" s="489"/>
    </row>
    <row r="105" spans="1:21" ht="82.5" x14ac:dyDescent="0.25">
      <c r="A105" s="443"/>
      <c r="B105" s="413"/>
      <c r="C105" s="495" t="s">
        <v>28</v>
      </c>
      <c r="D105" s="37" t="s">
        <v>428</v>
      </c>
      <c r="E105" s="270"/>
      <c r="F105" s="107"/>
      <c r="G105" s="26"/>
      <c r="H105" s="26"/>
      <c r="I105" s="26"/>
      <c r="J105" s="110" t="str">
        <f>C105</f>
        <v>III</v>
      </c>
      <c r="K105" s="37" t="str">
        <f>D105</f>
        <v>Спортивная подготовка по олимпийским видам спорта 
лыжные гонки (тренировочный этап (этап спортивной специализации)</v>
      </c>
      <c r="L105" s="27"/>
      <c r="M105" s="38"/>
      <c r="N105" s="38"/>
      <c r="O105" s="26"/>
      <c r="P105" s="111"/>
      <c r="Q105" s="26"/>
      <c r="R105" s="293"/>
      <c r="S105" s="489"/>
      <c r="U105" s="304"/>
    </row>
    <row r="106" spans="1:21" ht="132" x14ac:dyDescent="0.25">
      <c r="A106" s="443"/>
      <c r="B106" s="413"/>
      <c r="C106" s="493" t="s">
        <v>29</v>
      </c>
      <c r="D106" s="33" t="s">
        <v>510</v>
      </c>
      <c r="E106" s="27" t="s">
        <v>25</v>
      </c>
      <c r="F106" s="104">
        <v>0</v>
      </c>
      <c r="G106" s="104">
        <v>0</v>
      </c>
      <c r="H106" s="38">
        <v>100</v>
      </c>
      <c r="I106" s="26"/>
      <c r="J106" s="108" t="str">
        <f>C106</f>
        <v>3.1.</v>
      </c>
      <c r="K106" s="33" t="s">
        <v>408</v>
      </c>
      <c r="L106" s="27" t="s">
        <v>222</v>
      </c>
      <c r="M106" s="27">
        <v>81</v>
      </c>
      <c r="N106" s="27">
        <v>79</v>
      </c>
      <c r="O106" s="38">
        <f>N106/M106*100</f>
        <v>97.53086419753086</v>
      </c>
      <c r="P106" s="111"/>
      <c r="Q106" s="26"/>
      <c r="R106" s="294"/>
      <c r="S106" s="489"/>
      <c r="U106" s="305"/>
    </row>
    <row r="107" spans="1:21" ht="33" x14ac:dyDescent="0.25">
      <c r="A107" s="443"/>
      <c r="B107" s="413"/>
      <c r="C107" s="494"/>
      <c r="D107" s="288" t="s">
        <v>6</v>
      </c>
      <c r="E107" s="48"/>
      <c r="F107" s="151"/>
      <c r="G107" s="152"/>
      <c r="H107" s="9"/>
      <c r="I107" s="9">
        <f>H106</f>
        <v>100</v>
      </c>
      <c r="J107" s="282"/>
      <c r="K107" s="288" t="s">
        <v>6</v>
      </c>
      <c r="L107" s="282"/>
      <c r="M107" s="282"/>
      <c r="N107" s="282"/>
      <c r="O107" s="9"/>
      <c r="P107" s="9">
        <f>O106</f>
        <v>97.53086419753086</v>
      </c>
      <c r="Q107" s="9">
        <f t="shared" ref="Q107:Q119" si="33">(I107+P107)/2</f>
        <v>98.76543209876543</v>
      </c>
      <c r="R107" s="295" t="s">
        <v>459</v>
      </c>
      <c r="S107" s="489"/>
      <c r="U107" s="304"/>
    </row>
    <row r="108" spans="1:21" ht="66" x14ac:dyDescent="0.25">
      <c r="A108" s="443"/>
      <c r="B108" s="413"/>
      <c r="C108" s="491" t="s">
        <v>42</v>
      </c>
      <c r="D108" s="37" t="s">
        <v>566</v>
      </c>
      <c r="E108" s="270"/>
      <c r="F108" s="107"/>
      <c r="G108" s="26"/>
      <c r="H108" s="26"/>
      <c r="I108" s="26"/>
      <c r="J108" s="110" t="str">
        <f>C108</f>
        <v>IV</v>
      </c>
      <c r="K108" s="37" t="str">
        <f>D108</f>
        <v>Спортивная подготовка по олимпийским видам спорта фехтование (этап начальной подготовки)</v>
      </c>
      <c r="L108" s="27"/>
      <c r="M108" s="153"/>
      <c r="N108" s="153"/>
      <c r="O108" s="26"/>
      <c r="P108" s="111"/>
      <c r="Q108" s="26"/>
      <c r="R108" s="293"/>
      <c r="S108" s="489"/>
      <c r="U108" s="306"/>
    </row>
    <row r="109" spans="1:21" ht="82.5" x14ac:dyDescent="0.25">
      <c r="A109" s="443"/>
      <c r="B109" s="413"/>
      <c r="C109" s="493" t="s">
        <v>43</v>
      </c>
      <c r="D109" s="33" t="s">
        <v>230</v>
      </c>
      <c r="E109" s="27" t="s">
        <v>25</v>
      </c>
      <c r="F109" s="104">
        <v>0</v>
      </c>
      <c r="G109" s="104">
        <v>0</v>
      </c>
      <c r="H109" s="38">
        <v>100</v>
      </c>
      <c r="I109" s="26"/>
      <c r="J109" s="108" t="str">
        <f>C109</f>
        <v>4.1.</v>
      </c>
      <c r="K109" s="33" t="s">
        <v>418</v>
      </c>
      <c r="L109" s="27" t="s">
        <v>222</v>
      </c>
      <c r="M109" s="27">
        <v>12</v>
      </c>
      <c r="N109" s="27">
        <v>12</v>
      </c>
      <c r="O109" s="38">
        <f>N109/M109*100</f>
        <v>100</v>
      </c>
      <c r="P109" s="111"/>
      <c r="Q109" s="26"/>
      <c r="R109" s="294"/>
      <c r="S109" s="489"/>
      <c r="U109" s="304"/>
    </row>
    <row r="110" spans="1:21" ht="33" x14ac:dyDescent="0.25">
      <c r="A110" s="443"/>
      <c r="B110" s="413"/>
      <c r="C110" s="494"/>
      <c r="D110" s="288" t="s">
        <v>6</v>
      </c>
      <c r="E110" s="48"/>
      <c r="F110" s="151"/>
      <c r="G110" s="152"/>
      <c r="H110" s="9"/>
      <c r="I110" s="9">
        <f>H109</f>
        <v>100</v>
      </c>
      <c r="J110" s="282"/>
      <c r="K110" s="288" t="s">
        <v>6</v>
      </c>
      <c r="L110" s="282"/>
      <c r="M110" s="282"/>
      <c r="N110" s="282"/>
      <c r="O110" s="9"/>
      <c r="P110" s="9">
        <f>O109</f>
        <v>100</v>
      </c>
      <c r="Q110" s="9">
        <f t="shared" si="33"/>
        <v>100</v>
      </c>
      <c r="R110" s="295" t="s">
        <v>31</v>
      </c>
      <c r="S110" s="489"/>
    </row>
    <row r="111" spans="1:21" ht="82.5" x14ac:dyDescent="0.25">
      <c r="A111" s="443"/>
      <c r="B111" s="413"/>
      <c r="C111" s="495" t="s">
        <v>172</v>
      </c>
      <c r="D111" s="37" t="s">
        <v>511</v>
      </c>
      <c r="E111" s="270"/>
      <c r="F111" s="107"/>
      <c r="G111" s="26"/>
      <c r="H111" s="26"/>
      <c r="I111" s="26"/>
      <c r="J111" s="110" t="str">
        <f>C111</f>
        <v>V</v>
      </c>
      <c r="K111" s="37" t="str">
        <f>D111</f>
        <v>Спортивная подготовка по олимпийским видам спорта фехтование (тренировочный этап (этап спортивной специализации)</v>
      </c>
      <c r="L111" s="27"/>
      <c r="M111" s="153"/>
      <c r="N111" s="153"/>
      <c r="O111" s="26"/>
      <c r="P111" s="111"/>
      <c r="Q111" s="26"/>
      <c r="R111" s="293"/>
      <c r="S111" s="489"/>
      <c r="U111" s="306"/>
    </row>
    <row r="112" spans="1:21" ht="99" x14ac:dyDescent="0.25">
      <c r="A112" s="443"/>
      <c r="B112" s="413"/>
      <c r="C112" s="493" t="s">
        <v>173</v>
      </c>
      <c r="D112" s="33" t="s">
        <v>417</v>
      </c>
      <c r="E112" s="27" t="s">
        <v>25</v>
      </c>
      <c r="F112" s="104">
        <v>0</v>
      </c>
      <c r="G112" s="104">
        <v>0</v>
      </c>
      <c r="H112" s="38">
        <v>100</v>
      </c>
      <c r="I112" s="26"/>
      <c r="J112" s="108" t="str">
        <f>C112</f>
        <v>5.1.</v>
      </c>
      <c r="K112" s="33" t="s">
        <v>418</v>
      </c>
      <c r="L112" s="27" t="s">
        <v>222</v>
      </c>
      <c r="M112" s="27">
        <v>34</v>
      </c>
      <c r="N112" s="27">
        <v>34</v>
      </c>
      <c r="O112" s="38">
        <f>N112/M112*100</f>
        <v>100</v>
      </c>
      <c r="P112" s="111"/>
      <c r="Q112" s="26"/>
      <c r="R112" s="294"/>
      <c r="S112" s="489"/>
      <c r="U112" s="304"/>
    </row>
    <row r="113" spans="1:21" ht="33" x14ac:dyDescent="0.25">
      <c r="A113" s="443"/>
      <c r="B113" s="413"/>
      <c r="C113" s="494"/>
      <c r="D113" s="288" t="s">
        <v>6</v>
      </c>
      <c r="E113" s="48"/>
      <c r="F113" s="151"/>
      <c r="G113" s="152"/>
      <c r="H113" s="9"/>
      <c r="I113" s="9">
        <f>H112</f>
        <v>100</v>
      </c>
      <c r="J113" s="282"/>
      <c r="K113" s="288" t="s">
        <v>6</v>
      </c>
      <c r="L113" s="282"/>
      <c r="M113" s="282"/>
      <c r="N113" s="282"/>
      <c r="O113" s="9"/>
      <c r="P113" s="9">
        <f>O112</f>
        <v>100</v>
      </c>
      <c r="Q113" s="9">
        <f t="shared" ref="Q113" si="34">(I113+P113)/2</f>
        <v>100</v>
      </c>
      <c r="R113" s="295" t="s">
        <v>31</v>
      </c>
      <c r="S113" s="489"/>
    </row>
    <row r="114" spans="1:21" s="18" customFormat="1" ht="49.5" x14ac:dyDescent="0.25">
      <c r="A114" s="443"/>
      <c r="B114" s="413"/>
      <c r="C114" s="495" t="s">
        <v>178</v>
      </c>
      <c r="D114" s="37" t="s">
        <v>416</v>
      </c>
      <c r="E114" s="270"/>
      <c r="F114" s="107"/>
      <c r="G114" s="26"/>
      <c r="H114" s="26"/>
      <c r="I114" s="26"/>
      <c r="J114" s="110" t="str">
        <f>C114</f>
        <v>VI</v>
      </c>
      <c r="K114" s="37" t="str">
        <f>D114</f>
        <v>Организация и обеспечение подготовки спортивного резерва</v>
      </c>
      <c r="L114" s="270"/>
      <c r="M114" s="270"/>
      <c r="N114" s="270"/>
      <c r="O114" s="26"/>
      <c r="P114" s="111"/>
      <c r="Q114" s="26"/>
      <c r="R114" s="293"/>
      <c r="S114" s="489"/>
      <c r="T114"/>
      <c r="U114" s="306"/>
    </row>
    <row r="115" spans="1:21" ht="49.5" x14ac:dyDescent="0.25">
      <c r="A115" s="443"/>
      <c r="B115" s="413"/>
      <c r="C115" s="493" t="s">
        <v>179</v>
      </c>
      <c r="D115" s="33" t="s">
        <v>409</v>
      </c>
      <c r="E115" s="27" t="s">
        <v>25</v>
      </c>
      <c r="F115" s="104">
        <v>10</v>
      </c>
      <c r="G115" s="284">
        <v>0</v>
      </c>
      <c r="H115" s="284">
        <v>0</v>
      </c>
      <c r="I115" s="26"/>
      <c r="J115" s="108" t="str">
        <f>C115</f>
        <v>6.1.</v>
      </c>
      <c r="K115" s="33" t="s">
        <v>411</v>
      </c>
      <c r="L115" s="27" t="s">
        <v>222</v>
      </c>
      <c r="M115" s="104">
        <v>165</v>
      </c>
      <c r="N115" s="104">
        <v>165</v>
      </c>
      <c r="O115" s="38">
        <f>N115/M115*100</f>
        <v>100</v>
      </c>
      <c r="P115" s="111"/>
      <c r="Q115" s="26">
        <f t="shared" si="33"/>
        <v>0</v>
      </c>
      <c r="R115" s="294"/>
      <c r="S115" s="489"/>
      <c r="U115" s="304"/>
    </row>
    <row r="116" spans="1:21" ht="66" x14ac:dyDescent="0.25">
      <c r="A116" s="443"/>
      <c r="B116" s="413"/>
      <c r="C116" s="493" t="s">
        <v>180</v>
      </c>
      <c r="D116" s="33" t="s">
        <v>410</v>
      </c>
      <c r="E116" s="27" t="s">
        <v>25</v>
      </c>
      <c r="F116" s="104">
        <v>90</v>
      </c>
      <c r="G116" s="38">
        <v>100</v>
      </c>
      <c r="H116" s="38">
        <v>100</v>
      </c>
      <c r="I116" s="26"/>
      <c r="J116" s="108"/>
      <c r="K116" s="33"/>
      <c r="L116" s="27"/>
      <c r="M116" s="27"/>
      <c r="N116" s="27"/>
      <c r="O116" s="38"/>
      <c r="P116" s="111"/>
      <c r="Q116" s="26">
        <f t="shared" si="33"/>
        <v>0</v>
      </c>
      <c r="R116" s="294"/>
      <c r="S116" s="489"/>
    </row>
    <row r="117" spans="1:21" ht="33" x14ac:dyDescent="0.25">
      <c r="A117" s="443"/>
      <c r="B117" s="413"/>
      <c r="C117" s="494"/>
      <c r="D117" s="288" t="s">
        <v>6</v>
      </c>
      <c r="E117" s="48"/>
      <c r="F117" s="151"/>
      <c r="G117" s="152"/>
      <c r="H117" s="9"/>
      <c r="I117" s="9">
        <f>H116</f>
        <v>100</v>
      </c>
      <c r="J117" s="282"/>
      <c r="K117" s="288" t="s">
        <v>6</v>
      </c>
      <c r="L117" s="282"/>
      <c r="M117" s="282"/>
      <c r="N117" s="282"/>
      <c r="O117" s="9"/>
      <c r="P117" s="9">
        <f>O115</f>
        <v>100</v>
      </c>
      <c r="Q117" s="9">
        <f t="shared" si="33"/>
        <v>100</v>
      </c>
      <c r="R117" s="295" t="s">
        <v>31</v>
      </c>
      <c r="S117" s="489"/>
      <c r="U117" s="306"/>
    </row>
    <row r="118" spans="1:21" ht="49.5" x14ac:dyDescent="0.25">
      <c r="A118" s="443"/>
      <c r="B118" s="413"/>
      <c r="C118" s="495" t="s">
        <v>223</v>
      </c>
      <c r="D118" s="37" t="s">
        <v>337</v>
      </c>
      <c r="E118" s="270"/>
      <c r="F118" s="107"/>
      <c r="G118" s="26"/>
      <c r="H118" s="26"/>
      <c r="I118" s="26"/>
      <c r="J118" s="110" t="str">
        <f t="shared" ref="J118:J119" si="35">C118</f>
        <v>VII</v>
      </c>
      <c r="K118" s="37" t="str">
        <f>D118</f>
        <v>Организация мероприятий по подготовке спортивных сборных команд</v>
      </c>
      <c r="L118" s="270"/>
      <c r="M118" s="270"/>
      <c r="N118" s="270"/>
      <c r="O118" s="26"/>
      <c r="P118" s="111"/>
      <c r="Q118" s="26"/>
      <c r="R118" s="293"/>
      <c r="S118" s="489"/>
      <c r="U118" s="304"/>
    </row>
    <row r="119" spans="1:21" ht="78.75" customHeight="1" x14ac:dyDescent="0.25">
      <c r="A119" s="443"/>
      <c r="B119" s="413"/>
      <c r="C119" s="493" t="s">
        <v>224</v>
      </c>
      <c r="D119" s="33" t="s">
        <v>338</v>
      </c>
      <c r="E119" s="27" t="s">
        <v>25</v>
      </c>
      <c r="F119" s="104">
        <v>5</v>
      </c>
      <c r="G119" s="38">
        <v>14.97</v>
      </c>
      <c r="H119" s="38">
        <v>100</v>
      </c>
      <c r="I119" s="26"/>
      <c r="J119" s="108" t="str">
        <f t="shared" si="35"/>
        <v>7.1.</v>
      </c>
      <c r="K119" s="33" t="s">
        <v>505</v>
      </c>
      <c r="L119" s="27" t="s">
        <v>222</v>
      </c>
      <c r="M119" s="27">
        <v>30</v>
      </c>
      <c r="N119" s="27">
        <v>81</v>
      </c>
      <c r="O119" s="38">
        <v>110</v>
      </c>
      <c r="P119" s="111"/>
      <c r="Q119" s="26">
        <f t="shared" si="33"/>
        <v>0</v>
      </c>
      <c r="R119" s="294"/>
      <c r="S119" s="489"/>
    </row>
    <row r="120" spans="1:21" ht="33" x14ac:dyDescent="0.25">
      <c r="A120" s="444"/>
      <c r="B120" s="413"/>
      <c r="C120" s="494"/>
      <c r="D120" s="288" t="s">
        <v>6</v>
      </c>
      <c r="E120" s="48"/>
      <c r="F120" s="151"/>
      <c r="G120" s="152"/>
      <c r="H120" s="9"/>
      <c r="I120" s="9">
        <f>H119</f>
        <v>100</v>
      </c>
      <c r="J120" s="282"/>
      <c r="K120" s="288" t="s">
        <v>6</v>
      </c>
      <c r="L120" s="282"/>
      <c r="M120" s="282"/>
      <c r="N120" s="282"/>
      <c r="O120" s="9"/>
      <c r="P120" s="9">
        <f>O119</f>
        <v>110</v>
      </c>
      <c r="Q120" s="9">
        <f t="shared" ref="Q120" si="36">(I120+P120)/2</f>
        <v>105</v>
      </c>
      <c r="R120" s="295" t="s">
        <v>31</v>
      </c>
      <c r="S120" s="489"/>
    </row>
    <row r="121" spans="1:21" ht="66" x14ac:dyDescent="0.25">
      <c r="A121" s="446" t="s">
        <v>76</v>
      </c>
      <c r="B121" s="413" t="s">
        <v>344</v>
      </c>
      <c r="C121" s="495" t="s">
        <v>12</v>
      </c>
      <c r="D121" s="37" t="s">
        <v>345</v>
      </c>
      <c r="E121" s="27"/>
      <c r="F121" s="153"/>
      <c r="G121" s="38"/>
      <c r="H121" s="26"/>
      <c r="I121" s="26"/>
      <c r="J121" s="110" t="s">
        <v>12</v>
      </c>
      <c r="K121" s="37" t="str">
        <f>D121</f>
        <v>Спортивная подготовка по олимпийским видам спорта 
бокс (этап начальной подготовки )</v>
      </c>
      <c r="L121" s="27"/>
      <c r="M121" s="153"/>
      <c r="N121" s="153"/>
      <c r="O121" s="26"/>
      <c r="P121" s="112"/>
      <c r="Q121" s="26"/>
      <c r="R121" s="293"/>
      <c r="S121" s="489" t="s">
        <v>31</v>
      </c>
      <c r="T121" s="22"/>
    </row>
    <row r="122" spans="1:21" ht="82.5" x14ac:dyDescent="0.25">
      <c r="A122" s="446"/>
      <c r="B122" s="413"/>
      <c r="C122" s="493" t="s">
        <v>7</v>
      </c>
      <c r="D122" s="33" t="s">
        <v>230</v>
      </c>
      <c r="E122" s="27" t="s">
        <v>25</v>
      </c>
      <c r="F122" s="104">
        <v>0</v>
      </c>
      <c r="G122" s="104">
        <v>0</v>
      </c>
      <c r="H122" s="38">
        <v>100</v>
      </c>
      <c r="I122" s="26"/>
      <c r="J122" s="108" t="s">
        <v>37</v>
      </c>
      <c r="K122" s="33" t="s">
        <v>408</v>
      </c>
      <c r="L122" s="27" t="s">
        <v>222</v>
      </c>
      <c r="M122" s="27">
        <v>74</v>
      </c>
      <c r="N122" s="27">
        <v>74</v>
      </c>
      <c r="O122" s="38">
        <f>N122/M122*100</f>
        <v>100</v>
      </c>
      <c r="P122" s="111"/>
      <c r="Q122" s="26"/>
      <c r="R122" s="294"/>
      <c r="S122" s="489"/>
      <c r="T122" s="22"/>
    </row>
    <row r="123" spans="1:21" ht="33" x14ac:dyDescent="0.25">
      <c r="A123" s="446"/>
      <c r="B123" s="413"/>
      <c r="C123" s="494"/>
      <c r="D123" s="288" t="s">
        <v>6</v>
      </c>
      <c r="E123" s="48"/>
      <c r="F123" s="151"/>
      <c r="G123" s="152"/>
      <c r="H123" s="9"/>
      <c r="I123" s="9">
        <f>H122</f>
        <v>100</v>
      </c>
      <c r="J123" s="282"/>
      <c r="K123" s="288" t="s">
        <v>6</v>
      </c>
      <c r="L123" s="282"/>
      <c r="M123" s="282"/>
      <c r="N123" s="282"/>
      <c r="O123" s="9"/>
      <c r="P123" s="9">
        <f>O122</f>
        <v>100</v>
      </c>
      <c r="Q123" s="9">
        <f t="shared" ref="Q123" si="37">(I123+P123)/2</f>
        <v>100</v>
      </c>
      <c r="R123" s="295" t="s">
        <v>31</v>
      </c>
      <c r="S123" s="489"/>
      <c r="T123" s="22"/>
    </row>
    <row r="124" spans="1:21" ht="87" customHeight="1" x14ac:dyDescent="0.25">
      <c r="A124" s="446"/>
      <c r="B124" s="413"/>
      <c r="C124" s="491" t="s">
        <v>13</v>
      </c>
      <c r="D124" s="37" t="s">
        <v>346</v>
      </c>
      <c r="E124" s="270"/>
      <c r="F124" s="107"/>
      <c r="G124" s="26"/>
      <c r="H124" s="26"/>
      <c r="I124" s="26"/>
      <c r="J124" s="270" t="s">
        <v>13</v>
      </c>
      <c r="K124" s="37" t="str">
        <f>D124</f>
        <v>Спортивная подготовка по олимпийским видам спорта 
бокс (тренировочный этап (этап спортивной специализации)</v>
      </c>
      <c r="L124" s="27"/>
      <c r="M124" s="38"/>
      <c r="N124" s="38"/>
      <c r="O124" s="26"/>
      <c r="P124" s="111"/>
      <c r="Q124" s="26"/>
      <c r="R124" s="293"/>
      <c r="S124" s="489"/>
      <c r="T124" s="22"/>
    </row>
    <row r="125" spans="1:21" ht="99" x14ac:dyDescent="0.25">
      <c r="A125" s="446"/>
      <c r="B125" s="413"/>
      <c r="C125" s="493" t="s">
        <v>14</v>
      </c>
      <c r="D125" s="33" t="s">
        <v>417</v>
      </c>
      <c r="E125" s="27" t="s">
        <v>25</v>
      </c>
      <c r="F125" s="104">
        <v>0</v>
      </c>
      <c r="G125" s="104">
        <v>0</v>
      </c>
      <c r="H125" s="38">
        <v>100</v>
      </c>
      <c r="I125" s="26"/>
      <c r="J125" s="108" t="s">
        <v>220</v>
      </c>
      <c r="K125" s="33" t="s">
        <v>408</v>
      </c>
      <c r="L125" s="27" t="s">
        <v>222</v>
      </c>
      <c r="M125" s="27">
        <v>31</v>
      </c>
      <c r="N125" s="27">
        <v>31</v>
      </c>
      <c r="O125" s="38">
        <f>N125/M125*100</f>
        <v>100</v>
      </c>
      <c r="P125" s="111"/>
      <c r="Q125" s="26"/>
      <c r="R125" s="294"/>
      <c r="S125" s="489"/>
      <c r="T125" s="22"/>
    </row>
    <row r="126" spans="1:21" ht="33" x14ac:dyDescent="0.25">
      <c r="A126" s="446"/>
      <c r="B126" s="413"/>
      <c r="C126" s="494"/>
      <c r="D126" s="288" t="s">
        <v>6</v>
      </c>
      <c r="E126" s="48"/>
      <c r="F126" s="151"/>
      <c r="G126" s="152"/>
      <c r="H126" s="9"/>
      <c r="I126" s="9">
        <f>H125</f>
        <v>100</v>
      </c>
      <c r="J126" s="282"/>
      <c r="K126" s="288" t="s">
        <v>6</v>
      </c>
      <c r="L126" s="282"/>
      <c r="M126" s="282"/>
      <c r="N126" s="282"/>
      <c r="O126" s="9"/>
      <c r="P126" s="9">
        <f>O125</f>
        <v>100</v>
      </c>
      <c r="Q126" s="9">
        <f t="shared" ref="Q126" si="38">(I126+P126)/2</f>
        <v>100</v>
      </c>
      <c r="R126" s="295" t="s">
        <v>31</v>
      </c>
      <c r="S126" s="489"/>
      <c r="T126" s="22"/>
    </row>
    <row r="127" spans="1:21" ht="66" x14ac:dyDescent="0.25">
      <c r="A127" s="446"/>
      <c r="B127" s="413"/>
      <c r="C127" s="491" t="s">
        <v>28</v>
      </c>
      <c r="D127" s="37" t="s">
        <v>419</v>
      </c>
      <c r="E127" s="270"/>
      <c r="F127" s="107"/>
      <c r="G127" s="26"/>
      <c r="H127" s="26"/>
      <c r="I127" s="26"/>
      <c r="J127" s="270" t="str">
        <f t="shared" ref="J127:J159" si="39">C127</f>
        <v>III</v>
      </c>
      <c r="K127" s="37" t="s">
        <v>419</v>
      </c>
      <c r="L127" s="270"/>
      <c r="M127" s="107"/>
      <c r="N127" s="26"/>
      <c r="O127" s="26"/>
      <c r="P127" s="26"/>
      <c r="Q127" s="26"/>
      <c r="R127" s="293"/>
      <c r="S127" s="489"/>
      <c r="T127" s="22"/>
    </row>
    <row r="128" spans="1:21" ht="82.5" x14ac:dyDescent="0.25">
      <c r="A128" s="446"/>
      <c r="B128" s="413"/>
      <c r="C128" s="493" t="s">
        <v>29</v>
      </c>
      <c r="D128" s="33" t="s">
        <v>420</v>
      </c>
      <c r="E128" s="27" t="s">
        <v>25</v>
      </c>
      <c r="F128" s="104">
        <v>0</v>
      </c>
      <c r="G128" s="104">
        <v>0</v>
      </c>
      <c r="H128" s="38">
        <v>100</v>
      </c>
      <c r="I128" s="26"/>
      <c r="J128" s="108" t="str">
        <f t="shared" si="39"/>
        <v>3.1.</v>
      </c>
      <c r="K128" s="33" t="s">
        <v>408</v>
      </c>
      <c r="L128" s="27" t="s">
        <v>222</v>
      </c>
      <c r="M128" s="104">
        <v>98</v>
      </c>
      <c r="N128" s="38">
        <v>98</v>
      </c>
      <c r="O128" s="38">
        <f>N128/M128*100</f>
        <v>100</v>
      </c>
      <c r="P128" s="111"/>
      <c r="Q128" s="26"/>
      <c r="R128" s="294"/>
      <c r="S128" s="489"/>
      <c r="T128" s="22"/>
    </row>
    <row r="129" spans="1:22" ht="33" x14ac:dyDescent="0.25">
      <c r="A129" s="446"/>
      <c r="B129" s="413"/>
      <c r="C129" s="494"/>
      <c r="D129" s="288" t="s">
        <v>6</v>
      </c>
      <c r="E129" s="48"/>
      <c r="F129" s="151"/>
      <c r="G129" s="152"/>
      <c r="H129" s="9"/>
      <c r="I129" s="9">
        <f>H128</f>
        <v>100</v>
      </c>
      <c r="J129" s="282"/>
      <c r="K129" s="288" t="s">
        <v>6</v>
      </c>
      <c r="L129" s="282"/>
      <c r="M129" s="282"/>
      <c r="N129" s="282"/>
      <c r="O129" s="9"/>
      <c r="P129" s="9">
        <f>O128</f>
        <v>100</v>
      </c>
      <c r="Q129" s="9">
        <f t="shared" ref="Q129" si="40">(I129+P129)/2</f>
        <v>100</v>
      </c>
      <c r="R129" s="295" t="s">
        <v>31</v>
      </c>
      <c r="S129" s="489"/>
      <c r="T129" s="22"/>
    </row>
    <row r="130" spans="1:22" ht="82.5" x14ac:dyDescent="0.25">
      <c r="A130" s="446"/>
      <c r="B130" s="413"/>
      <c r="C130" s="491" t="s">
        <v>42</v>
      </c>
      <c r="D130" s="37" t="s">
        <v>512</v>
      </c>
      <c r="E130" s="270"/>
      <c r="F130" s="107"/>
      <c r="G130" s="26"/>
      <c r="H130" s="26"/>
      <c r="I130" s="26"/>
      <c r="J130" s="270" t="str">
        <f t="shared" si="39"/>
        <v>IV</v>
      </c>
      <c r="K130" s="37" t="str">
        <f>D130</f>
        <v>Спортивная подготовка по олимпийским видам спорта 
спортивная борьба (тренировочный этап (этап спортивной специализации)</v>
      </c>
      <c r="L130" s="27"/>
      <c r="M130" s="38"/>
      <c r="N130" s="38"/>
      <c r="O130" s="26"/>
      <c r="P130" s="111"/>
      <c r="Q130" s="26"/>
      <c r="R130" s="293"/>
      <c r="S130" s="489"/>
      <c r="T130" s="22"/>
    </row>
    <row r="131" spans="1:22" ht="99" x14ac:dyDescent="0.25">
      <c r="A131" s="446"/>
      <c r="B131" s="413"/>
      <c r="C131" s="493" t="s">
        <v>43</v>
      </c>
      <c r="D131" s="33" t="s">
        <v>417</v>
      </c>
      <c r="E131" s="27" t="s">
        <v>25</v>
      </c>
      <c r="F131" s="104">
        <v>0</v>
      </c>
      <c r="G131" s="104">
        <v>0</v>
      </c>
      <c r="H131" s="38">
        <v>100</v>
      </c>
      <c r="I131" s="26"/>
      <c r="J131" s="108" t="str">
        <f t="shared" si="39"/>
        <v>4.1.</v>
      </c>
      <c r="K131" s="33" t="s">
        <v>408</v>
      </c>
      <c r="L131" s="27" t="s">
        <v>222</v>
      </c>
      <c r="M131" s="27">
        <v>57</v>
      </c>
      <c r="N131" s="27">
        <v>57</v>
      </c>
      <c r="O131" s="38">
        <f>N131/M131*100</f>
        <v>100</v>
      </c>
      <c r="P131" s="111"/>
      <c r="Q131" s="26"/>
      <c r="R131" s="294"/>
      <c r="S131" s="489"/>
      <c r="T131" s="22"/>
    </row>
    <row r="132" spans="1:22" ht="33" x14ac:dyDescent="0.25">
      <c r="A132" s="446"/>
      <c r="B132" s="413"/>
      <c r="C132" s="494"/>
      <c r="D132" s="288" t="s">
        <v>6</v>
      </c>
      <c r="E132" s="48"/>
      <c r="F132" s="151"/>
      <c r="G132" s="152"/>
      <c r="H132" s="9"/>
      <c r="I132" s="9">
        <f>H131</f>
        <v>100</v>
      </c>
      <c r="J132" s="282"/>
      <c r="K132" s="288" t="s">
        <v>6</v>
      </c>
      <c r="L132" s="282"/>
      <c r="M132" s="282"/>
      <c r="N132" s="282"/>
      <c r="O132" s="9"/>
      <c r="P132" s="9">
        <f>O131</f>
        <v>100</v>
      </c>
      <c r="Q132" s="9">
        <f t="shared" ref="Q132" si="41">(I132+P132)/2</f>
        <v>100</v>
      </c>
      <c r="R132" s="295" t="s">
        <v>31</v>
      </c>
      <c r="S132" s="489"/>
      <c r="T132" s="22"/>
    </row>
    <row r="133" spans="1:22" ht="66" x14ac:dyDescent="0.25">
      <c r="A133" s="446"/>
      <c r="B133" s="413"/>
      <c r="C133" s="495" t="s">
        <v>172</v>
      </c>
      <c r="D133" s="37" t="s">
        <v>421</v>
      </c>
      <c r="E133" s="270"/>
      <c r="F133" s="107"/>
      <c r="G133" s="26"/>
      <c r="H133" s="26"/>
      <c r="I133" s="26"/>
      <c r="J133" s="110" t="str">
        <f t="shared" si="39"/>
        <v>V</v>
      </c>
      <c r="K133" s="37" t="str">
        <f>D133</f>
        <v>Спортивная подготовка по олимпийским видам спорта 
прыжки на батуте (этап начальной подготовки)</v>
      </c>
      <c r="L133" s="27"/>
      <c r="M133" s="153"/>
      <c r="N133" s="153"/>
      <c r="O133" s="26"/>
      <c r="P133" s="111"/>
      <c r="Q133" s="26"/>
      <c r="R133" s="293"/>
      <c r="S133" s="489"/>
      <c r="T133" s="22"/>
    </row>
    <row r="134" spans="1:22" ht="82.5" x14ac:dyDescent="0.25">
      <c r="A134" s="446"/>
      <c r="B134" s="413"/>
      <c r="C134" s="493" t="s">
        <v>173</v>
      </c>
      <c r="D134" s="33" t="s">
        <v>230</v>
      </c>
      <c r="E134" s="27" t="s">
        <v>25</v>
      </c>
      <c r="F134" s="104">
        <v>0</v>
      </c>
      <c r="G134" s="104">
        <v>0</v>
      </c>
      <c r="H134" s="38">
        <v>100</v>
      </c>
      <c r="I134" s="26"/>
      <c r="J134" s="108" t="str">
        <f t="shared" si="39"/>
        <v>5.1.</v>
      </c>
      <c r="K134" s="33" t="s">
        <v>408</v>
      </c>
      <c r="L134" s="27" t="s">
        <v>222</v>
      </c>
      <c r="M134" s="27">
        <v>83</v>
      </c>
      <c r="N134" s="27">
        <v>83</v>
      </c>
      <c r="O134" s="38">
        <f>N134/M134*100</f>
        <v>100</v>
      </c>
      <c r="P134" s="111"/>
      <c r="Q134" s="26"/>
      <c r="R134" s="294"/>
      <c r="S134" s="489"/>
      <c r="T134" s="22"/>
    </row>
    <row r="135" spans="1:22" ht="33" x14ac:dyDescent="0.25">
      <c r="A135" s="446"/>
      <c r="B135" s="413"/>
      <c r="C135" s="494"/>
      <c r="D135" s="288" t="s">
        <v>6</v>
      </c>
      <c r="E135" s="48"/>
      <c r="F135" s="151"/>
      <c r="G135" s="152"/>
      <c r="H135" s="9"/>
      <c r="I135" s="9">
        <f>H134</f>
        <v>100</v>
      </c>
      <c r="J135" s="282"/>
      <c r="K135" s="288" t="s">
        <v>6</v>
      </c>
      <c r="L135" s="282"/>
      <c r="M135" s="282"/>
      <c r="N135" s="282"/>
      <c r="O135" s="9"/>
      <c r="P135" s="9">
        <f>O134</f>
        <v>100</v>
      </c>
      <c r="Q135" s="9">
        <f t="shared" ref="Q135" si="42">(I135+P135)/2</f>
        <v>100</v>
      </c>
      <c r="R135" s="295" t="s">
        <v>31</v>
      </c>
      <c r="S135" s="489"/>
      <c r="T135" s="22"/>
    </row>
    <row r="136" spans="1:22" ht="82.5" x14ac:dyDescent="0.25">
      <c r="A136" s="446"/>
      <c r="B136" s="413"/>
      <c r="C136" s="495" t="s">
        <v>178</v>
      </c>
      <c r="D136" s="37" t="s">
        <v>513</v>
      </c>
      <c r="E136" s="270"/>
      <c r="F136" s="107"/>
      <c r="G136" s="26"/>
      <c r="H136" s="26"/>
      <c r="I136" s="26"/>
      <c r="J136" s="110" t="str">
        <f t="shared" si="39"/>
        <v>VI</v>
      </c>
      <c r="K136" s="37" t="str">
        <f>D136</f>
        <v>Спортивная подготовка по олимпийским видам спорта 
прыжки на батуте (тренировочный этап (этап спортивной специализации)</v>
      </c>
      <c r="L136" s="27"/>
      <c r="M136" s="153"/>
      <c r="N136" s="153"/>
      <c r="O136" s="26"/>
      <c r="P136" s="111"/>
      <c r="Q136" s="26"/>
      <c r="R136" s="293"/>
      <c r="S136" s="489"/>
      <c r="T136" s="22"/>
    </row>
    <row r="137" spans="1:22" ht="99" x14ac:dyDescent="0.25">
      <c r="A137" s="446"/>
      <c r="B137" s="413"/>
      <c r="C137" s="493" t="s">
        <v>179</v>
      </c>
      <c r="D137" s="33" t="s">
        <v>417</v>
      </c>
      <c r="E137" s="27" t="s">
        <v>25</v>
      </c>
      <c r="F137" s="104">
        <v>0</v>
      </c>
      <c r="G137" s="104">
        <v>0</v>
      </c>
      <c r="H137" s="38">
        <v>100</v>
      </c>
      <c r="I137" s="26"/>
      <c r="J137" s="108" t="str">
        <f t="shared" si="39"/>
        <v>6.1.</v>
      </c>
      <c r="K137" s="33" t="s">
        <v>408</v>
      </c>
      <c r="L137" s="27" t="s">
        <v>222</v>
      </c>
      <c r="M137" s="27">
        <v>39</v>
      </c>
      <c r="N137" s="27">
        <v>39</v>
      </c>
      <c r="O137" s="38">
        <f>N137/M137*100</f>
        <v>100</v>
      </c>
      <c r="P137" s="111"/>
      <c r="Q137" s="26"/>
      <c r="R137" s="294"/>
      <c r="S137" s="489"/>
      <c r="T137" s="22"/>
    </row>
    <row r="138" spans="1:22" ht="33" x14ac:dyDescent="0.25">
      <c r="A138" s="446"/>
      <c r="B138" s="413"/>
      <c r="C138" s="494"/>
      <c r="D138" s="288" t="s">
        <v>6</v>
      </c>
      <c r="E138" s="48"/>
      <c r="F138" s="151"/>
      <c r="G138" s="152"/>
      <c r="H138" s="9"/>
      <c r="I138" s="9">
        <f>H137</f>
        <v>100</v>
      </c>
      <c r="J138" s="282"/>
      <c r="K138" s="288" t="s">
        <v>6</v>
      </c>
      <c r="L138" s="282"/>
      <c r="M138" s="282"/>
      <c r="N138" s="282"/>
      <c r="O138" s="9"/>
      <c r="P138" s="9">
        <f>O137</f>
        <v>100</v>
      </c>
      <c r="Q138" s="9">
        <f t="shared" ref="Q138" si="43">(I138+P138)/2</f>
        <v>100</v>
      </c>
      <c r="R138" s="295" t="s">
        <v>31</v>
      </c>
      <c r="S138" s="489"/>
      <c r="T138" s="22"/>
    </row>
    <row r="139" spans="1:22" ht="82.5" x14ac:dyDescent="0.25">
      <c r="A139" s="446"/>
      <c r="B139" s="413"/>
      <c r="C139" s="495" t="s">
        <v>223</v>
      </c>
      <c r="D139" s="37" t="s">
        <v>514</v>
      </c>
      <c r="E139" s="270"/>
      <c r="F139" s="107"/>
      <c r="G139" s="26"/>
      <c r="H139" s="26"/>
      <c r="I139" s="26"/>
      <c r="J139" s="110" t="str">
        <f t="shared" si="39"/>
        <v>VII</v>
      </c>
      <c r="K139" s="37" t="str">
        <f>D139</f>
        <v>Спортивная подготовка по олимпийским видам спорта 
прыжки на батуте (этап совершенствования спортивного мастерства)</v>
      </c>
      <c r="L139" s="27"/>
      <c r="M139" s="153"/>
      <c r="N139" s="153"/>
      <c r="O139" s="26"/>
      <c r="P139" s="111"/>
      <c r="Q139" s="26"/>
      <c r="R139" s="293"/>
      <c r="S139" s="489"/>
      <c r="T139" s="22"/>
    </row>
    <row r="140" spans="1:22" ht="82.5" x14ac:dyDescent="0.25">
      <c r="A140" s="446"/>
      <c r="B140" s="413"/>
      <c r="C140" s="493" t="s">
        <v>224</v>
      </c>
      <c r="D140" s="33" t="s">
        <v>231</v>
      </c>
      <c r="E140" s="27" t="s">
        <v>25</v>
      </c>
      <c r="F140" s="104">
        <v>0</v>
      </c>
      <c r="G140" s="104">
        <v>0</v>
      </c>
      <c r="H140" s="38">
        <v>100</v>
      </c>
      <c r="I140" s="26"/>
      <c r="J140" s="108" t="str">
        <f t="shared" si="39"/>
        <v>7.1.</v>
      </c>
      <c r="K140" s="33" t="s">
        <v>408</v>
      </c>
      <c r="L140" s="27" t="s">
        <v>222</v>
      </c>
      <c r="M140" s="27">
        <v>1</v>
      </c>
      <c r="N140" s="27">
        <v>1</v>
      </c>
      <c r="O140" s="38">
        <f>N140/M140*100</f>
        <v>100</v>
      </c>
      <c r="P140" s="111"/>
      <c r="Q140" s="26"/>
      <c r="R140" s="294"/>
      <c r="S140" s="489"/>
      <c r="T140" s="22"/>
    </row>
    <row r="141" spans="1:22" ht="33" x14ac:dyDescent="0.25">
      <c r="A141" s="446"/>
      <c r="B141" s="413"/>
      <c r="C141" s="494"/>
      <c r="D141" s="288" t="s">
        <v>6</v>
      </c>
      <c r="E141" s="48"/>
      <c r="F141" s="151"/>
      <c r="G141" s="152"/>
      <c r="H141" s="9"/>
      <c r="I141" s="9">
        <f>H140</f>
        <v>100</v>
      </c>
      <c r="J141" s="282"/>
      <c r="K141" s="288" t="s">
        <v>6</v>
      </c>
      <c r="L141" s="282"/>
      <c r="M141" s="282"/>
      <c r="N141" s="282"/>
      <c r="O141" s="9"/>
      <c r="P141" s="9">
        <f>O140</f>
        <v>100</v>
      </c>
      <c r="Q141" s="9">
        <f t="shared" ref="Q141" si="44">(I141+P141)/2</f>
        <v>100</v>
      </c>
      <c r="R141" s="295" t="s">
        <v>31</v>
      </c>
      <c r="S141" s="489"/>
      <c r="T141" s="22"/>
    </row>
    <row r="142" spans="1:22" ht="66" x14ac:dyDescent="0.25">
      <c r="A142" s="446"/>
      <c r="B142" s="413"/>
      <c r="C142" s="495" t="s">
        <v>225</v>
      </c>
      <c r="D142" s="37" t="s">
        <v>515</v>
      </c>
      <c r="E142" s="27"/>
      <c r="F142" s="153"/>
      <c r="G142" s="38"/>
      <c r="H142" s="26"/>
      <c r="I142" s="26"/>
      <c r="J142" s="110" t="str">
        <f>C142</f>
        <v>VIII</v>
      </c>
      <c r="K142" s="37" t="str">
        <f>D142</f>
        <v>Спортивная подготовка по олимпийским видам спорта 
плавание (этап начальной подготовки )</v>
      </c>
      <c r="L142" s="27"/>
      <c r="M142" s="153"/>
      <c r="N142" s="153"/>
      <c r="O142" s="26"/>
      <c r="P142" s="112"/>
      <c r="Q142" s="26"/>
      <c r="R142" s="293"/>
      <c r="S142" s="489"/>
      <c r="T142" s="22"/>
    </row>
    <row r="143" spans="1:22" ht="82.5" x14ac:dyDescent="0.25">
      <c r="A143" s="446"/>
      <c r="B143" s="413"/>
      <c r="C143" s="493" t="s">
        <v>226</v>
      </c>
      <c r="D143" s="33" t="s">
        <v>230</v>
      </c>
      <c r="E143" s="27" t="s">
        <v>25</v>
      </c>
      <c r="F143" s="104">
        <v>0</v>
      </c>
      <c r="G143" s="104">
        <v>0</v>
      </c>
      <c r="H143" s="38">
        <v>100</v>
      </c>
      <c r="I143" s="26"/>
      <c r="J143" s="108" t="str">
        <f>C143</f>
        <v>8.1.</v>
      </c>
      <c r="K143" s="33" t="s">
        <v>408</v>
      </c>
      <c r="L143" s="27" t="s">
        <v>222</v>
      </c>
      <c r="M143" s="27">
        <v>60</v>
      </c>
      <c r="N143" s="27">
        <v>60</v>
      </c>
      <c r="O143" s="38">
        <f>N143/M143*100</f>
        <v>100</v>
      </c>
      <c r="P143" s="111"/>
      <c r="Q143" s="26"/>
      <c r="R143" s="294"/>
      <c r="S143" s="489"/>
      <c r="T143" s="22"/>
    </row>
    <row r="144" spans="1:22" ht="33" x14ac:dyDescent="0.25">
      <c r="A144" s="446"/>
      <c r="B144" s="413"/>
      <c r="C144" s="494"/>
      <c r="D144" s="288" t="s">
        <v>6</v>
      </c>
      <c r="E144" s="48"/>
      <c r="F144" s="151"/>
      <c r="G144" s="152"/>
      <c r="H144" s="9"/>
      <c r="I144" s="9">
        <f>H143</f>
        <v>100</v>
      </c>
      <c r="J144" s="282"/>
      <c r="K144" s="288" t="s">
        <v>6</v>
      </c>
      <c r="L144" s="282"/>
      <c r="M144" s="282"/>
      <c r="N144" s="282"/>
      <c r="O144" s="9"/>
      <c r="P144" s="9">
        <f>O143</f>
        <v>100</v>
      </c>
      <c r="Q144" s="9">
        <f t="shared" ref="Q144" si="45">(I144+P144)/2</f>
        <v>100</v>
      </c>
      <c r="R144" s="295" t="s">
        <v>31</v>
      </c>
      <c r="S144" s="489"/>
      <c r="T144" s="22"/>
      <c r="V144" s="75"/>
    </row>
    <row r="145" spans="1:22" ht="82.5" x14ac:dyDescent="0.25">
      <c r="A145" s="446"/>
      <c r="B145" s="413"/>
      <c r="C145" s="495" t="s">
        <v>455</v>
      </c>
      <c r="D145" s="37" t="s">
        <v>433</v>
      </c>
      <c r="E145" s="27"/>
      <c r="F145" s="153"/>
      <c r="G145" s="38"/>
      <c r="H145" s="26"/>
      <c r="I145" s="26"/>
      <c r="J145" s="110" t="str">
        <f>C145</f>
        <v>IX</v>
      </c>
      <c r="K145" s="37" t="str">
        <f>D145</f>
        <v>Спортивная подготовка по олимпийским видам спорта 
плавание (тренировочный этап (этап спортивной специализации)</v>
      </c>
      <c r="L145" s="27"/>
      <c r="M145" s="153"/>
      <c r="N145" s="153"/>
      <c r="O145" s="26"/>
      <c r="P145" s="112"/>
      <c r="Q145" s="26"/>
      <c r="R145" s="293"/>
      <c r="S145" s="489"/>
      <c r="T145" s="22"/>
      <c r="V145" s="306"/>
    </row>
    <row r="146" spans="1:22" ht="99" x14ac:dyDescent="0.25">
      <c r="A146" s="446"/>
      <c r="B146" s="413"/>
      <c r="C146" s="493" t="s">
        <v>456</v>
      </c>
      <c r="D146" s="33" t="s">
        <v>417</v>
      </c>
      <c r="E146" s="27" t="s">
        <v>25</v>
      </c>
      <c r="F146" s="104">
        <v>0</v>
      </c>
      <c r="G146" s="104">
        <v>0</v>
      </c>
      <c r="H146" s="38">
        <v>100</v>
      </c>
      <c r="I146" s="26"/>
      <c r="J146" s="108" t="str">
        <f>C146</f>
        <v>9.1.</v>
      </c>
      <c r="K146" s="33" t="s">
        <v>408</v>
      </c>
      <c r="L146" s="27" t="s">
        <v>222</v>
      </c>
      <c r="M146" s="27">
        <v>32</v>
      </c>
      <c r="N146" s="27">
        <v>32</v>
      </c>
      <c r="O146" s="38">
        <f>N146/M146*100</f>
        <v>100</v>
      </c>
      <c r="P146" s="111"/>
      <c r="Q146" s="26"/>
      <c r="R146" s="294"/>
      <c r="S146" s="489"/>
      <c r="T146" s="22"/>
      <c r="V146" s="304"/>
    </row>
    <row r="147" spans="1:22" ht="33" x14ac:dyDescent="0.25">
      <c r="A147" s="446"/>
      <c r="B147" s="413"/>
      <c r="C147" s="494"/>
      <c r="D147" s="288" t="s">
        <v>6</v>
      </c>
      <c r="E147" s="48"/>
      <c r="F147" s="151"/>
      <c r="G147" s="152"/>
      <c r="H147" s="9"/>
      <c r="I147" s="9">
        <f>H146</f>
        <v>100</v>
      </c>
      <c r="J147" s="282"/>
      <c r="K147" s="288" t="s">
        <v>6</v>
      </c>
      <c r="L147" s="282"/>
      <c r="M147" s="282"/>
      <c r="N147" s="282"/>
      <c r="O147" s="9"/>
      <c r="P147" s="9">
        <f>O146</f>
        <v>100</v>
      </c>
      <c r="Q147" s="9">
        <f t="shared" ref="Q147" si="46">(I147+P147)/2</f>
        <v>100</v>
      </c>
      <c r="R147" s="295" t="s">
        <v>31</v>
      </c>
      <c r="S147" s="489"/>
      <c r="T147" s="22"/>
      <c r="V147" s="75"/>
    </row>
    <row r="148" spans="1:22" ht="82.5" x14ac:dyDescent="0.25">
      <c r="A148" s="446"/>
      <c r="B148" s="413"/>
      <c r="C148" s="495" t="s">
        <v>500</v>
      </c>
      <c r="D148" s="37" t="s">
        <v>570</v>
      </c>
      <c r="E148" s="27"/>
      <c r="F148" s="153"/>
      <c r="G148" s="38"/>
      <c r="H148" s="26"/>
      <c r="I148" s="26"/>
      <c r="J148" s="110" t="str">
        <f>C148</f>
        <v>X</v>
      </c>
      <c r="K148" s="37" t="str">
        <f>D148</f>
        <v>Спортивная подготовка по неолимпийским видам спорта                                  Восточное боевое единоборство (тхэквондо ИТФ) (этап начальной подготовки)</v>
      </c>
      <c r="L148" s="27"/>
      <c r="M148" s="153"/>
      <c r="N148" s="153"/>
      <c r="O148" s="26"/>
      <c r="P148" s="112"/>
      <c r="Q148" s="26"/>
      <c r="R148" s="293"/>
      <c r="S148" s="489"/>
      <c r="T148" s="22"/>
      <c r="V148" s="75"/>
    </row>
    <row r="149" spans="1:22" ht="82.5" x14ac:dyDescent="0.25">
      <c r="A149" s="446"/>
      <c r="B149" s="413"/>
      <c r="C149" s="493" t="s">
        <v>501</v>
      </c>
      <c r="D149" s="33" t="s">
        <v>230</v>
      </c>
      <c r="E149" s="27" t="s">
        <v>25</v>
      </c>
      <c r="F149" s="104">
        <v>0</v>
      </c>
      <c r="G149" s="104">
        <v>0</v>
      </c>
      <c r="H149" s="38">
        <v>100</v>
      </c>
      <c r="I149" s="26"/>
      <c r="J149" s="108" t="str">
        <f>C149</f>
        <v>10.1.</v>
      </c>
      <c r="K149" s="33" t="s">
        <v>408</v>
      </c>
      <c r="L149" s="27" t="s">
        <v>222</v>
      </c>
      <c r="M149" s="27">
        <v>15</v>
      </c>
      <c r="N149" s="27">
        <v>15</v>
      </c>
      <c r="O149" s="38">
        <f>N149/M149*100</f>
        <v>100</v>
      </c>
      <c r="P149" s="111"/>
      <c r="Q149" s="26"/>
      <c r="R149" s="294"/>
      <c r="S149" s="489"/>
      <c r="T149" s="22"/>
      <c r="V149" s="75"/>
    </row>
    <row r="150" spans="1:22" ht="33" x14ac:dyDescent="0.25">
      <c r="A150" s="446"/>
      <c r="B150" s="413"/>
      <c r="C150" s="494"/>
      <c r="D150" s="288" t="s">
        <v>6</v>
      </c>
      <c r="E150" s="48"/>
      <c r="F150" s="151"/>
      <c r="G150" s="152"/>
      <c r="H150" s="9"/>
      <c r="I150" s="9">
        <f>H149</f>
        <v>100</v>
      </c>
      <c r="J150" s="282"/>
      <c r="K150" s="288" t="s">
        <v>6</v>
      </c>
      <c r="L150" s="282"/>
      <c r="M150" s="282"/>
      <c r="N150" s="282"/>
      <c r="O150" s="9"/>
      <c r="P150" s="9">
        <f>O149</f>
        <v>100</v>
      </c>
      <c r="Q150" s="9">
        <f t="shared" ref="Q150" si="47">(I150+P150)/2</f>
        <v>100</v>
      </c>
      <c r="R150" s="295" t="s">
        <v>31</v>
      </c>
      <c r="S150" s="489"/>
      <c r="T150" s="22"/>
      <c r="V150" s="75"/>
    </row>
    <row r="151" spans="1:22" ht="99" x14ac:dyDescent="0.25">
      <c r="A151" s="446"/>
      <c r="B151" s="413"/>
      <c r="C151" s="495" t="s">
        <v>499</v>
      </c>
      <c r="D151" s="37" t="s">
        <v>571</v>
      </c>
      <c r="E151" s="27"/>
      <c r="F151" s="153"/>
      <c r="G151" s="38"/>
      <c r="H151" s="26"/>
      <c r="I151" s="26"/>
      <c r="J151" s="110" t="str">
        <f>C151</f>
        <v>XI</v>
      </c>
      <c r="K151" s="37" t="str">
        <f>D151</f>
        <v>Спортивная подготовка по неолимпийским видам спорта                                  Восточное боевое единоборство (тхэквондо ИТФ) (тренировочный этап (этап спортивной специализации))</v>
      </c>
      <c r="L151" s="27"/>
      <c r="M151" s="153"/>
      <c r="N151" s="153"/>
      <c r="O151" s="26"/>
      <c r="P151" s="112"/>
      <c r="Q151" s="26"/>
      <c r="R151" s="293"/>
      <c r="S151" s="489"/>
      <c r="T151" s="22"/>
      <c r="V151" s="306"/>
    </row>
    <row r="152" spans="1:22" ht="99" x14ac:dyDescent="0.25">
      <c r="A152" s="446"/>
      <c r="B152" s="413"/>
      <c r="C152" s="493" t="s">
        <v>521</v>
      </c>
      <c r="D152" s="33" t="s">
        <v>417</v>
      </c>
      <c r="E152" s="27" t="s">
        <v>25</v>
      </c>
      <c r="F152" s="104">
        <v>0</v>
      </c>
      <c r="G152" s="104">
        <v>0</v>
      </c>
      <c r="H152" s="38">
        <v>100</v>
      </c>
      <c r="I152" s="26"/>
      <c r="J152" s="108" t="str">
        <f>C152</f>
        <v>11.1.</v>
      </c>
      <c r="K152" s="33" t="s">
        <v>408</v>
      </c>
      <c r="L152" s="27" t="s">
        <v>222</v>
      </c>
      <c r="M152" s="27">
        <v>13</v>
      </c>
      <c r="N152" s="27">
        <v>13</v>
      </c>
      <c r="O152" s="38">
        <f>N152/M152*100</f>
        <v>100</v>
      </c>
      <c r="P152" s="111"/>
      <c r="Q152" s="26"/>
      <c r="R152" s="294"/>
      <c r="S152" s="489"/>
      <c r="T152" s="22"/>
      <c r="V152" s="304"/>
    </row>
    <row r="153" spans="1:22" ht="33" x14ac:dyDescent="0.25">
      <c r="A153" s="446"/>
      <c r="B153" s="413"/>
      <c r="C153" s="494"/>
      <c r="D153" s="288" t="s">
        <v>6</v>
      </c>
      <c r="E153" s="48"/>
      <c r="F153" s="151"/>
      <c r="G153" s="152"/>
      <c r="H153" s="9"/>
      <c r="I153" s="9">
        <f>H152</f>
        <v>100</v>
      </c>
      <c r="J153" s="282"/>
      <c r="K153" s="288" t="s">
        <v>6</v>
      </c>
      <c r="L153" s="282"/>
      <c r="M153" s="282"/>
      <c r="N153" s="282"/>
      <c r="O153" s="9"/>
      <c r="P153" s="9">
        <f>O152</f>
        <v>100</v>
      </c>
      <c r="Q153" s="9">
        <f t="shared" ref="Q153" si="48">(I153+P153)/2</f>
        <v>100</v>
      </c>
      <c r="R153" s="295" t="s">
        <v>31</v>
      </c>
      <c r="S153" s="489"/>
      <c r="T153" s="22"/>
      <c r="V153" s="75"/>
    </row>
    <row r="154" spans="1:22" ht="67.5" customHeight="1" x14ac:dyDescent="0.25">
      <c r="A154" s="446"/>
      <c r="B154" s="413"/>
      <c r="C154" s="495" t="s">
        <v>520</v>
      </c>
      <c r="D154" s="37" t="s">
        <v>416</v>
      </c>
      <c r="E154" s="27"/>
      <c r="F154" s="104"/>
      <c r="G154" s="38"/>
      <c r="H154" s="26"/>
      <c r="I154" s="26"/>
      <c r="J154" s="110" t="str">
        <f t="shared" si="39"/>
        <v>XII</v>
      </c>
      <c r="K154" s="37" t="str">
        <f>D154</f>
        <v>Организация и обеспечение подготовки спортивного резерва</v>
      </c>
      <c r="L154" s="27"/>
      <c r="M154" s="27"/>
      <c r="N154" s="27"/>
      <c r="O154" s="26"/>
      <c r="P154" s="111"/>
      <c r="Q154" s="26"/>
      <c r="R154" s="296"/>
      <c r="S154" s="489"/>
      <c r="T154" s="22"/>
      <c r="V154" s="306"/>
    </row>
    <row r="155" spans="1:22" ht="49.5" x14ac:dyDescent="0.25">
      <c r="A155" s="446"/>
      <c r="B155" s="413"/>
      <c r="C155" s="493" t="s">
        <v>523</v>
      </c>
      <c r="D155" s="33" t="s">
        <v>409</v>
      </c>
      <c r="E155" s="27" t="s">
        <v>25</v>
      </c>
      <c r="F155" s="104">
        <v>10</v>
      </c>
      <c r="G155" s="284">
        <v>0</v>
      </c>
      <c r="H155" s="284">
        <v>0</v>
      </c>
      <c r="I155" s="26"/>
      <c r="J155" s="108" t="str">
        <f t="shared" si="39"/>
        <v>12.1.</v>
      </c>
      <c r="K155" s="33" t="s">
        <v>411</v>
      </c>
      <c r="L155" s="27" t="s">
        <v>222</v>
      </c>
      <c r="M155" s="104">
        <v>171</v>
      </c>
      <c r="N155" s="104">
        <v>171</v>
      </c>
      <c r="O155" s="38">
        <f>N155/M155*100</f>
        <v>100</v>
      </c>
      <c r="P155" s="111"/>
      <c r="Q155" s="26"/>
      <c r="R155" s="294"/>
      <c r="S155" s="489"/>
      <c r="T155" s="22"/>
      <c r="V155" s="304"/>
    </row>
    <row r="156" spans="1:22" ht="66" x14ac:dyDescent="0.25">
      <c r="A156" s="446"/>
      <c r="B156" s="413"/>
      <c r="C156" s="493" t="s">
        <v>567</v>
      </c>
      <c r="D156" s="33" t="s">
        <v>410</v>
      </c>
      <c r="E156" s="27" t="s">
        <v>25</v>
      </c>
      <c r="F156" s="104">
        <v>90</v>
      </c>
      <c r="G156" s="38">
        <v>100</v>
      </c>
      <c r="H156" s="38">
        <v>100</v>
      </c>
      <c r="I156" s="26"/>
      <c r="J156" s="108"/>
      <c r="K156" s="33"/>
      <c r="L156" s="27"/>
      <c r="M156" s="27"/>
      <c r="N156" s="27"/>
      <c r="O156" s="38"/>
      <c r="P156" s="111"/>
      <c r="Q156" s="26"/>
      <c r="R156" s="294"/>
      <c r="S156" s="489"/>
      <c r="T156" s="22"/>
      <c r="V156" s="75"/>
    </row>
    <row r="157" spans="1:22" ht="33" x14ac:dyDescent="0.25">
      <c r="A157" s="446"/>
      <c r="B157" s="413"/>
      <c r="C157" s="494"/>
      <c r="D157" s="288" t="s">
        <v>6</v>
      </c>
      <c r="E157" s="48"/>
      <c r="F157" s="151"/>
      <c r="G157" s="152"/>
      <c r="H157" s="9"/>
      <c r="I157" s="9">
        <f>H156</f>
        <v>100</v>
      </c>
      <c r="J157" s="282"/>
      <c r="K157" s="288" t="s">
        <v>6</v>
      </c>
      <c r="L157" s="282"/>
      <c r="M157" s="282"/>
      <c r="N157" s="282"/>
      <c r="O157" s="9"/>
      <c r="P157" s="9">
        <f>O155</f>
        <v>100</v>
      </c>
      <c r="Q157" s="9">
        <f t="shared" ref="Q157" si="49">(I157+P157)/2</f>
        <v>100</v>
      </c>
      <c r="R157" s="295" t="s">
        <v>31</v>
      </c>
      <c r="S157" s="489"/>
      <c r="T157" s="22"/>
      <c r="V157" s="306"/>
    </row>
    <row r="158" spans="1:22" ht="49.5" x14ac:dyDescent="0.25">
      <c r="A158" s="446"/>
      <c r="B158" s="413"/>
      <c r="C158" s="495" t="s">
        <v>568</v>
      </c>
      <c r="D158" s="37" t="s">
        <v>337</v>
      </c>
      <c r="E158" s="270"/>
      <c r="F158" s="107"/>
      <c r="G158" s="26"/>
      <c r="H158" s="26"/>
      <c r="I158" s="26"/>
      <c r="J158" s="110" t="str">
        <f t="shared" si="39"/>
        <v>XIII</v>
      </c>
      <c r="K158" s="37" t="str">
        <f>D158</f>
        <v>Организация мероприятий по подготовке спортивных сборных команд</v>
      </c>
      <c r="L158" s="27"/>
      <c r="M158" s="27"/>
      <c r="N158" s="27"/>
      <c r="O158" s="26"/>
      <c r="P158" s="111"/>
      <c r="Q158" s="26"/>
      <c r="R158" s="296"/>
      <c r="S158" s="489"/>
      <c r="T158" s="22"/>
      <c r="V158" s="304"/>
    </row>
    <row r="159" spans="1:22" ht="79.5" customHeight="1" x14ac:dyDescent="0.25">
      <c r="A159" s="446"/>
      <c r="B159" s="413"/>
      <c r="C159" s="493" t="s">
        <v>569</v>
      </c>
      <c r="D159" s="33" t="s">
        <v>338</v>
      </c>
      <c r="E159" s="27" t="s">
        <v>25</v>
      </c>
      <c r="F159" s="104">
        <v>5</v>
      </c>
      <c r="G159" s="38">
        <v>22.01</v>
      </c>
      <c r="H159" s="38">
        <v>100</v>
      </c>
      <c r="I159" s="26"/>
      <c r="J159" s="108" t="str">
        <f t="shared" si="39"/>
        <v>13.1.</v>
      </c>
      <c r="K159" s="33" t="s">
        <v>505</v>
      </c>
      <c r="L159" s="27" t="s">
        <v>222</v>
      </c>
      <c r="M159" s="27">
        <v>65</v>
      </c>
      <c r="N159" s="27">
        <v>150</v>
      </c>
      <c r="O159" s="38">
        <v>110</v>
      </c>
      <c r="P159" s="111"/>
      <c r="Q159" s="26"/>
      <c r="R159" s="294"/>
      <c r="S159" s="489"/>
      <c r="T159" s="22"/>
    </row>
    <row r="160" spans="1:22" s="22" customFormat="1" ht="33" x14ac:dyDescent="0.25">
      <c r="A160" s="446"/>
      <c r="B160" s="413"/>
      <c r="C160" s="498"/>
      <c r="D160" s="288" t="s">
        <v>6</v>
      </c>
      <c r="E160" s="307"/>
      <c r="F160" s="308"/>
      <c r="G160" s="309"/>
      <c r="H160" s="9"/>
      <c r="I160" s="9">
        <f>H159</f>
        <v>100</v>
      </c>
      <c r="J160" s="9"/>
      <c r="K160" s="288" t="s">
        <v>6</v>
      </c>
      <c r="L160" s="9"/>
      <c r="M160" s="9"/>
      <c r="N160" s="9"/>
      <c r="O160" s="9"/>
      <c r="P160" s="9">
        <f>O159</f>
        <v>110</v>
      </c>
      <c r="Q160" s="9">
        <f>(I160+P160)/2</f>
        <v>105</v>
      </c>
      <c r="R160" s="295" t="s">
        <v>31</v>
      </c>
      <c r="S160" s="489"/>
      <c r="U160" s="313"/>
    </row>
    <row r="161" spans="1:22" ht="66" x14ac:dyDescent="0.25">
      <c r="A161" s="446" t="s">
        <v>77</v>
      </c>
      <c r="B161" s="413" t="s">
        <v>347</v>
      </c>
      <c r="C161" s="495" t="s">
        <v>12</v>
      </c>
      <c r="D161" s="37" t="s">
        <v>516</v>
      </c>
      <c r="E161" s="27"/>
      <c r="F161" s="104"/>
      <c r="G161" s="38"/>
      <c r="H161" s="26"/>
      <c r="I161" s="26"/>
      <c r="J161" s="110" t="s">
        <v>12</v>
      </c>
      <c r="K161" s="37" t="str">
        <f>D161</f>
        <v>Спортивная подготовка по олимпийским видам спорта 
бокс (этап начальной подготовки)</v>
      </c>
      <c r="L161" s="27"/>
      <c r="M161" s="153"/>
      <c r="N161" s="153"/>
      <c r="O161" s="26"/>
      <c r="P161" s="112"/>
      <c r="Q161" s="26"/>
      <c r="R161" s="293"/>
      <c r="S161" s="489" t="s">
        <v>31</v>
      </c>
      <c r="T161" s="22"/>
    </row>
    <row r="162" spans="1:22" ht="82.5" x14ac:dyDescent="0.25">
      <c r="A162" s="446"/>
      <c r="B162" s="413"/>
      <c r="C162" s="493" t="s">
        <v>7</v>
      </c>
      <c r="D162" s="33" t="s">
        <v>230</v>
      </c>
      <c r="E162" s="27" t="s">
        <v>25</v>
      </c>
      <c r="F162" s="104">
        <v>0</v>
      </c>
      <c r="G162" s="104">
        <v>0</v>
      </c>
      <c r="H162" s="38">
        <v>100</v>
      </c>
      <c r="I162" s="26"/>
      <c r="J162" s="108" t="s">
        <v>37</v>
      </c>
      <c r="K162" s="33" t="s">
        <v>408</v>
      </c>
      <c r="L162" s="27" t="s">
        <v>222</v>
      </c>
      <c r="M162" s="27">
        <v>31</v>
      </c>
      <c r="N162" s="27">
        <v>31</v>
      </c>
      <c r="O162" s="38">
        <f>N162/M162*100</f>
        <v>100</v>
      </c>
      <c r="P162" s="111"/>
      <c r="Q162" s="26"/>
      <c r="R162" s="294"/>
      <c r="S162" s="489"/>
      <c r="T162" s="22"/>
    </row>
    <row r="163" spans="1:22" ht="33" x14ac:dyDescent="0.25">
      <c r="A163" s="446"/>
      <c r="B163" s="413"/>
      <c r="C163" s="494"/>
      <c r="D163" s="288" t="s">
        <v>6</v>
      </c>
      <c r="E163" s="48"/>
      <c r="F163" s="151"/>
      <c r="G163" s="152"/>
      <c r="H163" s="9"/>
      <c r="I163" s="9">
        <f>H162</f>
        <v>100</v>
      </c>
      <c r="J163" s="282"/>
      <c r="K163" s="288" t="s">
        <v>6</v>
      </c>
      <c r="L163" s="282"/>
      <c r="M163" s="282"/>
      <c r="N163" s="282"/>
      <c r="O163" s="9"/>
      <c r="P163" s="9">
        <f>O162</f>
        <v>100</v>
      </c>
      <c r="Q163" s="9">
        <f t="shared" ref="Q163:Q194" si="50">(I163+P163)/2</f>
        <v>100</v>
      </c>
      <c r="R163" s="295" t="s">
        <v>31</v>
      </c>
      <c r="S163" s="489"/>
      <c r="T163" s="22"/>
      <c r="V163" s="75"/>
    </row>
    <row r="164" spans="1:22" ht="82.5" x14ac:dyDescent="0.25">
      <c r="A164" s="446"/>
      <c r="B164" s="413"/>
      <c r="C164" s="495" t="s">
        <v>13</v>
      </c>
      <c r="D164" s="37" t="s">
        <v>422</v>
      </c>
      <c r="E164" s="27"/>
      <c r="F164" s="104"/>
      <c r="G164" s="38"/>
      <c r="H164" s="26"/>
      <c r="I164" s="26"/>
      <c r="J164" s="110" t="str">
        <f>C164</f>
        <v>II</v>
      </c>
      <c r="K164" s="37" t="str">
        <f>D164</f>
        <v>Спортивная подготовка по олимпийским видам спорта 
бокс (тренировочный этап (этап спортивной специализации))</v>
      </c>
      <c r="L164" s="27"/>
      <c r="M164" s="153"/>
      <c r="N164" s="153"/>
      <c r="O164" s="26"/>
      <c r="P164" s="112"/>
      <c r="Q164" s="26"/>
      <c r="R164" s="293"/>
      <c r="S164" s="489"/>
      <c r="T164" s="22"/>
    </row>
    <row r="165" spans="1:22" ht="99" x14ac:dyDescent="0.25">
      <c r="A165" s="446"/>
      <c r="B165" s="413"/>
      <c r="C165" s="493" t="s">
        <v>14</v>
      </c>
      <c r="D165" s="33" t="s">
        <v>336</v>
      </c>
      <c r="E165" s="27" t="s">
        <v>25</v>
      </c>
      <c r="F165" s="104">
        <v>0</v>
      </c>
      <c r="G165" s="104">
        <v>0</v>
      </c>
      <c r="H165" s="38">
        <v>100</v>
      </c>
      <c r="I165" s="26"/>
      <c r="J165" s="108" t="str">
        <f t="shared" ref="J165:J196" si="51">C165</f>
        <v>2.1.</v>
      </c>
      <c r="K165" s="33" t="s">
        <v>408</v>
      </c>
      <c r="L165" s="27" t="s">
        <v>222</v>
      </c>
      <c r="M165" s="27">
        <v>26</v>
      </c>
      <c r="N165" s="27">
        <v>26</v>
      </c>
      <c r="O165" s="38">
        <f>N165/M165*100</f>
        <v>100</v>
      </c>
      <c r="P165" s="111"/>
      <c r="Q165" s="26"/>
      <c r="R165" s="294"/>
      <c r="S165" s="489"/>
      <c r="T165" s="22"/>
    </row>
    <row r="166" spans="1:22" ht="33" x14ac:dyDescent="0.25">
      <c r="A166" s="446"/>
      <c r="B166" s="413"/>
      <c r="C166" s="494"/>
      <c r="D166" s="288" t="s">
        <v>6</v>
      </c>
      <c r="E166" s="48"/>
      <c r="F166" s="151"/>
      <c r="G166" s="152"/>
      <c r="H166" s="9"/>
      <c r="I166" s="9">
        <f>H165</f>
        <v>100</v>
      </c>
      <c r="J166" s="282"/>
      <c r="K166" s="288" t="s">
        <v>6</v>
      </c>
      <c r="L166" s="282"/>
      <c r="M166" s="282"/>
      <c r="N166" s="282"/>
      <c r="O166" s="9"/>
      <c r="P166" s="9">
        <f>O165</f>
        <v>100</v>
      </c>
      <c r="Q166" s="9">
        <f t="shared" si="50"/>
        <v>100</v>
      </c>
      <c r="R166" s="295" t="s">
        <v>31</v>
      </c>
      <c r="S166" s="489"/>
      <c r="T166" s="22"/>
      <c r="V166" s="75"/>
    </row>
    <row r="167" spans="1:22" ht="66" x14ac:dyDescent="0.25">
      <c r="A167" s="446"/>
      <c r="B167" s="413"/>
      <c r="C167" s="491" t="s">
        <v>28</v>
      </c>
      <c r="D167" s="37" t="s">
        <v>517</v>
      </c>
      <c r="E167" s="270"/>
      <c r="F167" s="107"/>
      <c r="G167" s="26"/>
      <c r="H167" s="26"/>
      <c r="I167" s="26"/>
      <c r="J167" s="270" t="str">
        <f t="shared" si="51"/>
        <v>III</v>
      </c>
      <c r="K167" s="37" t="str">
        <f>D167</f>
        <v>Спортивная подготовка по олимпийским видам спорта 
дзюдо (этап начальной подготовки)</v>
      </c>
      <c r="L167" s="27"/>
      <c r="M167" s="38"/>
      <c r="N167" s="38"/>
      <c r="O167" s="26"/>
      <c r="P167" s="111"/>
      <c r="Q167" s="26"/>
      <c r="R167" s="293"/>
      <c r="S167" s="489"/>
      <c r="T167" s="22"/>
    </row>
    <row r="168" spans="1:22" s="75" customFormat="1" ht="82.5" x14ac:dyDescent="0.25">
      <c r="A168" s="446"/>
      <c r="B168" s="413"/>
      <c r="C168" s="493" t="s">
        <v>29</v>
      </c>
      <c r="D168" s="33" t="s">
        <v>230</v>
      </c>
      <c r="E168" s="27" t="s">
        <v>25</v>
      </c>
      <c r="F168" s="104">
        <v>0</v>
      </c>
      <c r="G168" s="104">
        <v>0</v>
      </c>
      <c r="H168" s="38">
        <v>100</v>
      </c>
      <c r="I168" s="26"/>
      <c r="J168" s="108" t="str">
        <f t="shared" si="51"/>
        <v>3.1.</v>
      </c>
      <c r="K168" s="33" t="s">
        <v>408</v>
      </c>
      <c r="L168" s="27" t="s">
        <v>222</v>
      </c>
      <c r="M168" s="27">
        <v>42</v>
      </c>
      <c r="N168" s="27">
        <v>42</v>
      </c>
      <c r="O168" s="38">
        <f>(N168/M168)*100</f>
        <v>100</v>
      </c>
      <c r="P168" s="111"/>
      <c r="Q168" s="26"/>
      <c r="R168" s="294"/>
      <c r="S168" s="489"/>
      <c r="T168" s="22"/>
    </row>
    <row r="169" spans="1:22" ht="33" x14ac:dyDescent="0.25">
      <c r="A169" s="446"/>
      <c r="B169" s="413"/>
      <c r="C169" s="494"/>
      <c r="D169" s="288" t="s">
        <v>6</v>
      </c>
      <c r="E169" s="48"/>
      <c r="F169" s="151"/>
      <c r="G169" s="152"/>
      <c r="H169" s="9"/>
      <c r="I169" s="9">
        <f>H168</f>
        <v>100</v>
      </c>
      <c r="J169" s="282"/>
      <c r="K169" s="288" t="s">
        <v>6</v>
      </c>
      <c r="L169" s="282"/>
      <c r="M169" s="282"/>
      <c r="N169" s="282"/>
      <c r="O169" s="9"/>
      <c r="P169" s="9">
        <f>O168</f>
        <v>100</v>
      </c>
      <c r="Q169" s="9">
        <f t="shared" si="50"/>
        <v>100</v>
      </c>
      <c r="R169" s="295" t="s">
        <v>31</v>
      </c>
      <c r="S169" s="489"/>
      <c r="T169" s="22"/>
      <c r="V169" s="75"/>
    </row>
    <row r="170" spans="1:22" s="75" customFormat="1" ht="82.5" x14ac:dyDescent="0.25">
      <c r="A170" s="446"/>
      <c r="B170" s="413"/>
      <c r="C170" s="491" t="s">
        <v>42</v>
      </c>
      <c r="D170" s="37" t="s">
        <v>423</v>
      </c>
      <c r="E170" s="270"/>
      <c r="F170" s="107"/>
      <c r="G170" s="26"/>
      <c r="H170" s="26"/>
      <c r="I170" s="26"/>
      <c r="J170" s="270" t="str">
        <f t="shared" si="51"/>
        <v>IV</v>
      </c>
      <c r="K170" s="37" t="str">
        <f>D170</f>
        <v>Спортивная подготовка по олимпийским видам спорта 
дзюдо (тренировочный этап (этап спортивной специализации))</v>
      </c>
      <c r="L170" s="27"/>
      <c r="M170" s="38"/>
      <c r="N170" s="38"/>
      <c r="O170" s="26"/>
      <c r="P170" s="111"/>
      <c r="Q170" s="26"/>
      <c r="R170" s="293"/>
      <c r="S170" s="489"/>
      <c r="T170" s="22"/>
    </row>
    <row r="171" spans="1:22" s="75" customFormat="1" ht="99" x14ac:dyDescent="0.25">
      <c r="A171" s="446"/>
      <c r="B171" s="413"/>
      <c r="C171" s="493" t="s">
        <v>43</v>
      </c>
      <c r="D171" s="33" t="s">
        <v>336</v>
      </c>
      <c r="E171" s="27" t="s">
        <v>25</v>
      </c>
      <c r="F171" s="104">
        <v>0</v>
      </c>
      <c r="G171" s="104">
        <v>0</v>
      </c>
      <c r="H171" s="38">
        <v>100</v>
      </c>
      <c r="I171" s="26"/>
      <c r="J171" s="108" t="str">
        <f t="shared" si="51"/>
        <v>4.1.</v>
      </c>
      <c r="K171" s="33" t="s">
        <v>408</v>
      </c>
      <c r="L171" s="27" t="s">
        <v>222</v>
      </c>
      <c r="M171" s="27">
        <v>44</v>
      </c>
      <c r="N171" s="27">
        <v>44</v>
      </c>
      <c r="O171" s="38">
        <f>(N171/M171)*100</f>
        <v>100</v>
      </c>
      <c r="P171" s="111"/>
      <c r="Q171" s="26"/>
      <c r="R171" s="294"/>
      <c r="S171" s="489"/>
      <c r="T171" s="22"/>
    </row>
    <row r="172" spans="1:22" ht="33" x14ac:dyDescent="0.25">
      <c r="A172" s="446"/>
      <c r="B172" s="413"/>
      <c r="C172" s="494"/>
      <c r="D172" s="288" t="s">
        <v>6</v>
      </c>
      <c r="E172" s="48"/>
      <c r="F172" s="151"/>
      <c r="G172" s="152"/>
      <c r="H172" s="9"/>
      <c r="I172" s="9">
        <f>H171</f>
        <v>100</v>
      </c>
      <c r="J172" s="282"/>
      <c r="K172" s="288" t="s">
        <v>6</v>
      </c>
      <c r="L172" s="282"/>
      <c r="M172" s="282"/>
      <c r="N172" s="282"/>
      <c r="O172" s="9"/>
      <c r="P172" s="9">
        <f>O171</f>
        <v>100</v>
      </c>
      <c r="Q172" s="9">
        <f t="shared" si="50"/>
        <v>100</v>
      </c>
      <c r="R172" s="295" t="s">
        <v>31</v>
      </c>
      <c r="S172" s="489"/>
      <c r="T172" s="22"/>
      <c r="V172" s="75"/>
    </row>
    <row r="173" spans="1:22" s="75" customFormat="1" ht="66" x14ac:dyDescent="0.25">
      <c r="A173" s="446"/>
      <c r="B173" s="413"/>
      <c r="C173" s="491" t="s">
        <v>172</v>
      </c>
      <c r="D173" s="37" t="s">
        <v>424</v>
      </c>
      <c r="E173" s="270"/>
      <c r="F173" s="107"/>
      <c r="G173" s="26"/>
      <c r="H173" s="26"/>
      <c r="I173" s="26"/>
      <c r="J173" s="270" t="str">
        <f t="shared" si="51"/>
        <v>V</v>
      </c>
      <c r="K173" s="37" t="str">
        <f>D173</f>
        <v>Спортивная подготовка по неолимпийским видам спорта 
пауэрлифтинг (этап начальной подготовки)</v>
      </c>
      <c r="L173" s="27"/>
      <c r="M173" s="38"/>
      <c r="N173" s="38"/>
      <c r="O173" s="26"/>
      <c r="P173" s="111"/>
      <c r="Q173" s="26"/>
      <c r="R173" s="293"/>
      <c r="S173" s="489"/>
      <c r="T173" s="22"/>
    </row>
    <row r="174" spans="1:22" s="75" customFormat="1" ht="82.5" x14ac:dyDescent="0.25">
      <c r="A174" s="446"/>
      <c r="B174" s="413"/>
      <c r="C174" s="493" t="s">
        <v>173</v>
      </c>
      <c r="D174" s="33" t="s">
        <v>230</v>
      </c>
      <c r="E174" s="27" t="s">
        <v>25</v>
      </c>
      <c r="F174" s="104">
        <v>0</v>
      </c>
      <c r="G174" s="104">
        <v>0</v>
      </c>
      <c r="H174" s="38">
        <v>100</v>
      </c>
      <c r="I174" s="26"/>
      <c r="J174" s="108" t="str">
        <f t="shared" si="51"/>
        <v>5.1.</v>
      </c>
      <c r="K174" s="33" t="s">
        <v>408</v>
      </c>
      <c r="L174" s="27" t="s">
        <v>222</v>
      </c>
      <c r="M174" s="27">
        <v>43</v>
      </c>
      <c r="N174" s="27">
        <v>43</v>
      </c>
      <c r="O174" s="38">
        <f>(N174/M174)*100</f>
        <v>100</v>
      </c>
      <c r="P174" s="111"/>
      <c r="Q174" s="26"/>
      <c r="R174" s="294"/>
      <c r="S174" s="489"/>
      <c r="T174" s="22"/>
    </row>
    <row r="175" spans="1:22" ht="33" x14ac:dyDescent="0.25">
      <c r="A175" s="446"/>
      <c r="B175" s="413"/>
      <c r="C175" s="494"/>
      <c r="D175" s="288" t="s">
        <v>6</v>
      </c>
      <c r="E175" s="48"/>
      <c r="F175" s="151"/>
      <c r="G175" s="152"/>
      <c r="H175" s="9"/>
      <c r="I175" s="9">
        <f>H174</f>
        <v>100</v>
      </c>
      <c r="J175" s="282"/>
      <c r="K175" s="288" t="s">
        <v>6</v>
      </c>
      <c r="L175" s="282"/>
      <c r="M175" s="282"/>
      <c r="N175" s="282"/>
      <c r="O175" s="9"/>
      <c r="P175" s="9">
        <f>O174</f>
        <v>100</v>
      </c>
      <c r="Q175" s="9">
        <f t="shared" si="50"/>
        <v>100</v>
      </c>
      <c r="R175" s="295" t="s">
        <v>31</v>
      </c>
      <c r="S175" s="489"/>
      <c r="T175" s="22"/>
      <c r="V175" s="75"/>
    </row>
    <row r="176" spans="1:22" s="75" customFormat="1" ht="82.5" x14ac:dyDescent="0.25">
      <c r="A176" s="446"/>
      <c r="B176" s="413"/>
      <c r="C176" s="495" t="s">
        <v>178</v>
      </c>
      <c r="D176" s="37" t="s">
        <v>425</v>
      </c>
      <c r="E176" s="270"/>
      <c r="F176" s="107"/>
      <c r="G176" s="26"/>
      <c r="H176" s="26"/>
      <c r="I176" s="26"/>
      <c r="J176" s="110" t="str">
        <f t="shared" si="51"/>
        <v>VI</v>
      </c>
      <c r="K176" s="37" t="str">
        <f>D176</f>
        <v>Спортивная подготовка по неолимпийским видам спорта пауэрлифтинг тренировочный этап (этап спортивной специализации)</v>
      </c>
      <c r="L176" s="27"/>
      <c r="M176" s="153"/>
      <c r="N176" s="153"/>
      <c r="O176" s="26"/>
      <c r="P176" s="111"/>
      <c r="Q176" s="26"/>
      <c r="R176" s="293"/>
      <c r="S176" s="489"/>
      <c r="T176" s="22"/>
    </row>
    <row r="177" spans="1:22" s="75" customFormat="1" ht="99" x14ac:dyDescent="0.25">
      <c r="A177" s="446"/>
      <c r="B177" s="413"/>
      <c r="C177" s="493" t="s">
        <v>179</v>
      </c>
      <c r="D177" s="33" t="s">
        <v>336</v>
      </c>
      <c r="E177" s="27" t="s">
        <v>25</v>
      </c>
      <c r="F177" s="104">
        <v>0</v>
      </c>
      <c r="G177" s="104">
        <v>0</v>
      </c>
      <c r="H177" s="38">
        <v>100</v>
      </c>
      <c r="I177" s="26"/>
      <c r="J177" s="108" t="str">
        <f t="shared" si="51"/>
        <v>6.1.</v>
      </c>
      <c r="K177" s="33" t="s">
        <v>426</v>
      </c>
      <c r="L177" s="27" t="s">
        <v>222</v>
      </c>
      <c r="M177" s="27">
        <v>64</v>
      </c>
      <c r="N177" s="27">
        <v>64</v>
      </c>
      <c r="O177" s="38">
        <f>(N177/M177)*100</f>
        <v>100</v>
      </c>
      <c r="P177" s="111"/>
      <c r="Q177" s="26"/>
      <c r="R177" s="294"/>
      <c r="S177" s="489"/>
      <c r="T177" s="22"/>
    </row>
    <row r="178" spans="1:22" ht="33" x14ac:dyDescent="0.25">
      <c r="A178" s="446"/>
      <c r="B178" s="413"/>
      <c r="C178" s="494"/>
      <c r="D178" s="288" t="s">
        <v>6</v>
      </c>
      <c r="E178" s="48"/>
      <c r="F178" s="151"/>
      <c r="G178" s="152"/>
      <c r="H178" s="9"/>
      <c r="I178" s="9">
        <f>H177</f>
        <v>100</v>
      </c>
      <c r="J178" s="282"/>
      <c r="K178" s="288" t="s">
        <v>6</v>
      </c>
      <c r="L178" s="282"/>
      <c r="M178" s="282"/>
      <c r="N178" s="282"/>
      <c r="O178" s="9"/>
      <c r="P178" s="9">
        <f>O177</f>
        <v>100</v>
      </c>
      <c r="Q178" s="9">
        <f t="shared" si="50"/>
        <v>100</v>
      </c>
      <c r="R178" s="295" t="s">
        <v>31</v>
      </c>
      <c r="S178" s="489"/>
      <c r="T178" s="22"/>
      <c r="V178" s="75"/>
    </row>
    <row r="179" spans="1:22" s="75" customFormat="1" ht="66" x14ac:dyDescent="0.25">
      <c r="A179" s="446"/>
      <c r="B179" s="413"/>
      <c r="C179" s="495" t="s">
        <v>223</v>
      </c>
      <c r="D179" s="37" t="s">
        <v>427</v>
      </c>
      <c r="E179" s="270"/>
      <c r="F179" s="107"/>
      <c r="G179" s="26"/>
      <c r="H179" s="26"/>
      <c r="I179" s="26"/>
      <c r="J179" s="110" t="str">
        <f t="shared" si="51"/>
        <v>VII</v>
      </c>
      <c r="K179" s="37" t="str">
        <f>D179</f>
        <v>Спортивная подготовка по олимпийским видам спорта 
плавание (этап начальной подготовки)</v>
      </c>
      <c r="L179" s="27"/>
      <c r="M179" s="153"/>
      <c r="N179" s="153"/>
      <c r="O179" s="26"/>
      <c r="P179" s="111"/>
      <c r="Q179" s="26"/>
      <c r="R179" s="293"/>
      <c r="S179" s="489"/>
      <c r="T179" s="22"/>
    </row>
    <row r="180" spans="1:22" s="75" customFormat="1" ht="82.5" x14ac:dyDescent="0.25">
      <c r="A180" s="446"/>
      <c r="B180" s="413"/>
      <c r="C180" s="493" t="s">
        <v>224</v>
      </c>
      <c r="D180" s="33" t="s">
        <v>230</v>
      </c>
      <c r="E180" s="27" t="s">
        <v>25</v>
      </c>
      <c r="F180" s="104">
        <v>0</v>
      </c>
      <c r="G180" s="104">
        <v>0</v>
      </c>
      <c r="H180" s="38">
        <v>100</v>
      </c>
      <c r="I180" s="26"/>
      <c r="J180" s="108" t="str">
        <f t="shared" si="51"/>
        <v>7.1.</v>
      </c>
      <c r="K180" s="33" t="s">
        <v>408</v>
      </c>
      <c r="L180" s="27" t="s">
        <v>222</v>
      </c>
      <c r="M180" s="27">
        <v>30</v>
      </c>
      <c r="N180" s="27">
        <v>30</v>
      </c>
      <c r="O180" s="38">
        <f>(N180/M180)*100</f>
        <v>100</v>
      </c>
      <c r="P180" s="111"/>
      <c r="Q180" s="26"/>
      <c r="R180" s="294"/>
      <c r="S180" s="489"/>
      <c r="T180" s="22"/>
    </row>
    <row r="181" spans="1:22" ht="33" x14ac:dyDescent="0.25">
      <c r="A181" s="446"/>
      <c r="B181" s="413"/>
      <c r="C181" s="494"/>
      <c r="D181" s="288" t="s">
        <v>6</v>
      </c>
      <c r="E181" s="48"/>
      <c r="F181" s="151"/>
      <c r="G181" s="152"/>
      <c r="H181" s="9"/>
      <c r="I181" s="9">
        <f>H180</f>
        <v>100</v>
      </c>
      <c r="J181" s="282"/>
      <c r="K181" s="288" t="s">
        <v>6</v>
      </c>
      <c r="L181" s="282"/>
      <c r="M181" s="282"/>
      <c r="N181" s="282"/>
      <c r="O181" s="9"/>
      <c r="P181" s="9">
        <f>O180</f>
        <v>100</v>
      </c>
      <c r="Q181" s="9">
        <f t="shared" si="50"/>
        <v>100</v>
      </c>
      <c r="R181" s="295" t="s">
        <v>31</v>
      </c>
      <c r="S181" s="489"/>
      <c r="T181" s="22"/>
      <c r="V181" s="75"/>
    </row>
    <row r="182" spans="1:22" s="75" customFormat="1" ht="82.5" x14ac:dyDescent="0.25">
      <c r="A182" s="446"/>
      <c r="B182" s="413"/>
      <c r="C182" s="495" t="s">
        <v>225</v>
      </c>
      <c r="D182" s="37" t="s">
        <v>518</v>
      </c>
      <c r="E182" s="270"/>
      <c r="F182" s="107"/>
      <c r="G182" s="26"/>
      <c r="H182" s="26"/>
      <c r="I182" s="26"/>
      <c r="J182" s="110" t="str">
        <f t="shared" si="51"/>
        <v>VIII</v>
      </c>
      <c r="K182" s="37" t="str">
        <f>D182</f>
        <v>Спортивная подготовка по олимпийским видам спорта 
плавание тренировочный этап (этап спортивной специализации)</v>
      </c>
      <c r="L182" s="27"/>
      <c r="M182" s="153"/>
      <c r="N182" s="153"/>
      <c r="O182" s="26"/>
      <c r="P182" s="111"/>
      <c r="Q182" s="26"/>
      <c r="R182" s="293"/>
      <c r="S182" s="489"/>
      <c r="T182" s="22"/>
    </row>
    <row r="183" spans="1:22" s="75" customFormat="1" ht="99" x14ac:dyDescent="0.25">
      <c r="A183" s="446"/>
      <c r="B183" s="413"/>
      <c r="C183" s="493" t="s">
        <v>226</v>
      </c>
      <c r="D183" s="33" t="s">
        <v>336</v>
      </c>
      <c r="E183" s="27" t="s">
        <v>25</v>
      </c>
      <c r="F183" s="104">
        <v>0</v>
      </c>
      <c r="G183" s="104">
        <v>0</v>
      </c>
      <c r="H183" s="38">
        <v>100</v>
      </c>
      <c r="I183" s="26"/>
      <c r="J183" s="108" t="str">
        <f t="shared" si="51"/>
        <v>8.1.</v>
      </c>
      <c r="K183" s="33" t="s">
        <v>408</v>
      </c>
      <c r="L183" s="27" t="s">
        <v>222</v>
      </c>
      <c r="M183" s="27">
        <v>26</v>
      </c>
      <c r="N183" s="27">
        <v>26</v>
      </c>
      <c r="O183" s="38">
        <f>(N183/M183)*100</f>
        <v>100</v>
      </c>
      <c r="P183" s="111"/>
      <c r="Q183" s="26"/>
      <c r="R183" s="294"/>
      <c r="S183" s="489"/>
      <c r="T183" s="22"/>
    </row>
    <row r="184" spans="1:22" ht="33" x14ac:dyDescent="0.25">
      <c r="A184" s="446"/>
      <c r="B184" s="413"/>
      <c r="C184" s="494"/>
      <c r="D184" s="288" t="s">
        <v>6</v>
      </c>
      <c r="E184" s="48"/>
      <c r="F184" s="151"/>
      <c r="G184" s="152"/>
      <c r="H184" s="9"/>
      <c r="I184" s="9">
        <f>H183</f>
        <v>100</v>
      </c>
      <c r="J184" s="282"/>
      <c r="K184" s="288" t="s">
        <v>6</v>
      </c>
      <c r="L184" s="282"/>
      <c r="M184" s="282"/>
      <c r="N184" s="282"/>
      <c r="O184" s="9"/>
      <c r="P184" s="9">
        <f>O183</f>
        <v>100</v>
      </c>
      <c r="Q184" s="9">
        <f t="shared" si="50"/>
        <v>100</v>
      </c>
      <c r="R184" s="295" t="s">
        <v>31</v>
      </c>
      <c r="S184" s="489"/>
      <c r="T184" s="22"/>
      <c r="V184" s="75"/>
    </row>
    <row r="185" spans="1:22" s="75" customFormat="1" ht="66" x14ac:dyDescent="0.25">
      <c r="A185" s="446"/>
      <c r="B185" s="413"/>
      <c r="C185" s="495" t="s">
        <v>455</v>
      </c>
      <c r="D185" s="37" t="s">
        <v>348</v>
      </c>
      <c r="E185" s="270"/>
      <c r="F185" s="107"/>
      <c r="G185" s="26"/>
      <c r="H185" s="26"/>
      <c r="I185" s="26"/>
      <c r="J185" s="110" t="str">
        <f t="shared" si="51"/>
        <v>IX</v>
      </c>
      <c r="K185" s="37" t="str">
        <f>D185</f>
        <v>Спортивная подготовка по олимпийским видам спорта 
баскетбол (этап начальной подготовки)</v>
      </c>
      <c r="L185" s="27"/>
      <c r="M185" s="153"/>
      <c r="N185" s="153"/>
      <c r="O185" s="26"/>
      <c r="P185" s="111"/>
      <c r="Q185" s="26"/>
      <c r="R185" s="293"/>
      <c r="S185" s="489"/>
      <c r="T185" s="22"/>
    </row>
    <row r="186" spans="1:22" s="75" customFormat="1" ht="82.5" x14ac:dyDescent="0.25">
      <c r="A186" s="446"/>
      <c r="B186" s="413"/>
      <c r="C186" s="493" t="s">
        <v>456</v>
      </c>
      <c r="D186" s="33" t="s">
        <v>230</v>
      </c>
      <c r="E186" s="27" t="s">
        <v>25</v>
      </c>
      <c r="F186" s="104">
        <v>0</v>
      </c>
      <c r="G186" s="104">
        <v>0</v>
      </c>
      <c r="H186" s="38">
        <v>100</v>
      </c>
      <c r="I186" s="26"/>
      <c r="J186" s="108" t="str">
        <f t="shared" si="51"/>
        <v>9.1.</v>
      </c>
      <c r="K186" s="33" t="s">
        <v>408</v>
      </c>
      <c r="L186" s="27" t="s">
        <v>222</v>
      </c>
      <c r="M186" s="27">
        <v>32</v>
      </c>
      <c r="N186" s="27">
        <v>32</v>
      </c>
      <c r="O186" s="38">
        <f>(N186/M186)*100</f>
        <v>100</v>
      </c>
      <c r="P186" s="111"/>
      <c r="Q186" s="26"/>
      <c r="R186" s="294"/>
      <c r="S186" s="489"/>
      <c r="T186" s="22"/>
    </row>
    <row r="187" spans="1:22" ht="33" x14ac:dyDescent="0.25">
      <c r="A187" s="446"/>
      <c r="B187" s="413"/>
      <c r="C187" s="494"/>
      <c r="D187" s="288" t="s">
        <v>6</v>
      </c>
      <c r="E187" s="48"/>
      <c r="F187" s="151"/>
      <c r="G187" s="152"/>
      <c r="H187" s="9"/>
      <c r="I187" s="9">
        <f>H186</f>
        <v>100</v>
      </c>
      <c r="J187" s="282"/>
      <c r="K187" s="288" t="s">
        <v>6</v>
      </c>
      <c r="L187" s="282"/>
      <c r="M187" s="282"/>
      <c r="N187" s="282"/>
      <c r="O187" s="9"/>
      <c r="P187" s="9">
        <f>O186</f>
        <v>100</v>
      </c>
      <c r="Q187" s="9">
        <f t="shared" si="50"/>
        <v>100</v>
      </c>
      <c r="R187" s="295" t="s">
        <v>31</v>
      </c>
      <c r="S187" s="489"/>
      <c r="T187" s="22"/>
      <c r="V187" s="75"/>
    </row>
    <row r="188" spans="1:22" s="75" customFormat="1" ht="66" x14ac:dyDescent="0.25">
      <c r="A188" s="446"/>
      <c r="B188" s="413"/>
      <c r="C188" s="495" t="s">
        <v>500</v>
      </c>
      <c r="D188" s="37" t="s">
        <v>519</v>
      </c>
      <c r="E188" s="270"/>
      <c r="F188" s="107"/>
      <c r="G188" s="26"/>
      <c r="H188" s="26"/>
      <c r="I188" s="26"/>
      <c r="J188" s="110" t="str">
        <f t="shared" si="51"/>
        <v>X</v>
      </c>
      <c r="K188" s="37" t="str">
        <f>D188</f>
        <v>Спортивная подготовка по олимпийским видам спорта 
баскетбол (этап спортивной специализации)</v>
      </c>
      <c r="L188" s="27"/>
      <c r="M188" s="153"/>
      <c r="N188" s="153"/>
      <c r="O188" s="26"/>
      <c r="P188" s="111"/>
      <c r="Q188" s="26"/>
      <c r="R188" s="293"/>
      <c r="S188" s="489"/>
      <c r="T188" s="22"/>
    </row>
    <row r="189" spans="1:22" s="75" customFormat="1" ht="99" x14ac:dyDescent="0.25">
      <c r="A189" s="446"/>
      <c r="B189" s="413"/>
      <c r="C189" s="493" t="s">
        <v>501</v>
      </c>
      <c r="D189" s="33" t="s">
        <v>336</v>
      </c>
      <c r="E189" s="27" t="s">
        <v>25</v>
      </c>
      <c r="F189" s="104">
        <v>0</v>
      </c>
      <c r="G189" s="104">
        <v>0</v>
      </c>
      <c r="H189" s="38">
        <v>100</v>
      </c>
      <c r="I189" s="26"/>
      <c r="J189" s="108" t="str">
        <f t="shared" si="51"/>
        <v>10.1.</v>
      </c>
      <c r="K189" s="33" t="s">
        <v>408</v>
      </c>
      <c r="L189" s="27" t="s">
        <v>222</v>
      </c>
      <c r="M189" s="27">
        <v>25</v>
      </c>
      <c r="N189" s="27">
        <v>25</v>
      </c>
      <c r="O189" s="38">
        <f>(N189/M189)*100</f>
        <v>100</v>
      </c>
      <c r="P189" s="111"/>
      <c r="Q189" s="26"/>
      <c r="R189" s="294"/>
      <c r="S189" s="489"/>
      <c r="T189" s="22"/>
    </row>
    <row r="190" spans="1:22" ht="33" x14ac:dyDescent="0.25">
      <c r="A190" s="446"/>
      <c r="B190" s="413"/>
      <c r="C190" s="494"/>
      <c r="D190" s="288" t="s">
        <v>6</v>
      </c>
      <c r="E190" s="48"/>
      <c r="F190" s="151"/>
      <c r="G190" s="152"/>
      <c r="H190" s="9"/>
      <c r="I190" s="9">
        <f>H189</f>
        <v>100</v>
      </c>
      <c r="J190" s="282"/>
      <c r="K190" s="288" t="s">
        <v>6</v>
      </c>
      <c r="L190" s="282"/>
      <c r="M190" s="282"/>
      <c r="N190" s="282"/>
      <c r="O190" s="9"/>
      <c r="P190" s="9">
        <f>O189</f>
        <v>100</v>
      </c>
      <c r="Q190" s="9">
        <f t="shared" si="50"/>
        <v>100</v>
      </c>
      <c r="R190" s="295" t="s">
        <v>31</v>
      </c>
      <c r="S190" s="489"/>
      <c r="T190" s="22"/>
      <c r="V190" s="75"/>
    </row>
    <row r="191" spans="1:22" s="75" customFormat="1" ht="49.5" x14ac:dyDescent="0.25">
      <c r="A191" s="446"/>
      <c r="B191" s="413"/>
      <c r="C191" s="495" t="s">
        <v>499</v>
      </c>
      <c r="D191" s="37" t="s">
        <v>416</v>
      </c>
      <c r="E191" s="27"/>
      <c r="F191" s="104"/>
      <c r="G191" s="38"/>
      <c r="H191" s="38"/>
      <c r="I191" s="26"/>
      <c r="J191" s="110" t="str">
        <f t="shared" si="51"/>
        <v>XI</v>
      </c>
      <c r="K191" s="37" t="str">
        <f>D191</f>
        <v>Организация и обеспечение подготовки спортивного резерва</v>
      </c>
      <c r="L191" s="27"/>
      <c r="M191" s="27"/>
      <c r="N191" s="27"/>
      <c r="O191" s="38"/>
      <c r="P191" s="111"/>
      <c r="Q191" s="26"/>
      <c r="R191" s="293"/>
      <c r="S191" s="489"/>
      <c r="T191" s="22"/>
    </row>
    <row r="192" spans="1:22" ht="49.5" x14ac:dyDescent="0.25">
      <c r="A192" s="446"/>
      <c r="B192" s="413"/>
      <c r="C192" s="493" t="s">
        <v>521</v>
      </c>
      <c r="D192" s="33" t="s">
        <v>409</v>
      </c>
      <c r="E192" s="27" t="s">
        <v>25</v>
      </c>
      <c r="F192" s="104">
        <v>10</v>
      </c>
      <c r="G192" s="284">
        <v>0</v>
      </c>
      <c r="H192" s="284">
        <v>0</v>
      </c>
      <c r="I192" s="26"/>
      <c r="J192" s="108" t="str">
        <f t="shared" si="51"/>
        <v>11.1.</v>
      </c>
      <c r="K192" s="33" t="s">
        <v>411</v>
      </c>
      <c r="L192" s="27" t="s">
        <v>222</v>
      </c>
      <c r="M192" s="104">
        <v>160</v>
      </c>
      <c r="N192" s="104">
        <v>160</v>
      </c>
      <c r="O192" s="38">
        <f>(N192/M192)*100</f>
        <v>100</v>
      </c>
      <c r="P192" s="111"/>
      <c r="Q192" s="26"/>
      <c r="R192" s="294"/>
      <c r="S192" s="489"/>
      <c r="T192" s="22"/>
    </row>
    <row r="193" spans="1:22" ht="66" x14ac:dyDescent="0.25">
      <c r="A193" s="446"/>
      <c r="B193" s="413"/>
      <c r="C193" s="493" t="s">
        <v>522</v>
      </c>
      <c r="D193" s="33" t="s">
        <v>410</v>
      </c>
      <c r="E193" s="27" t="s">
        <v>25</v>
      </c>
      <c r="F193" s="104">
        <v>90</v>
      </c>
      <c r="G193" s="38">
        <v>100</v>
      </c>
      <c r="H193" s="38">
        <v>100</v>
      </c>
      <c r="I193" s="26"/>
      <c r="J193" s="108"/>
      <c r="K193" s="33"/>
      <c r="L193" s="27"/>
      <c r="M193" s="27"/>
      <c r="N193" s="27"/>
      <c r="O193" s="38"/>
      <c r="P193" s="111"/>
      <c r="Q193" s="26"/>
      <c r="R193" s="294"/>
      <c r="S193" s="489"/>
      <c r="T193" s="22"/>
    </row>
    <row r="194" spans="1:22" ht="33" x14ac:dyDescent="0.25">
      <c r="A194" s="446"/>
      <c r="B194" s="413"/>
      <c r="C194" s="494"/>
      <c r="D194" s="288" t="s">
        <v>6</v>
      </c>
      <c r="E194" s="48"/>
      <c r="F194" s="151"/>
      <c r="G194" s="152"/>
      <c r="H194" s="9"/>
      <c r="I194" s="9">
        <f>H193</f>
        <v>100</v>
      </c>
      <c r="J194" s="282"/>
      <c r="K194" s="288" t="s">
        <v>6</v>
      </c>
      <c r="L194" s="282"/>
      <c r="M194" s="282"/>
      <c r="N194" s="282"/>
      <c r="O194" s="9"/>
      <c r="P194" s="9">
        <f>O192</f>
        <v>100</v>
      </c>
      <c r="Q194" s="9">
        <f t="shared" si="50"/>
        <v>100</v>
      </c>
      <c r="R194" s="295" t="s">
        <v>31</v>
      </c>
      <c r="S194" s="489"/>
      <c r="T194" s="22"/>
      <c r="V194" s="75"/>
    </row>
    <row r="195" spans="1:22" ht="50.25" customHeight="1" x14ac:dyDescent="0.25">
      <c r="A195" s="446"/>
      <c r="B195" s="413"/>
      <c r="C195" s="495" t="s">
        <v>520</v>
      </c>
      <c r="D195" s="37" t="s">
        <v>337</v>
      </c>
      <c r="E195" s="27"/>
      <c r="F195" s="104"/>
      <c r="G195" s="38"/>
      <c r="H195" s="26"/>
      <c r="I195" s="26"/>
      <c r="J195" s="110" t="str">
        <f t="shared" si="51"/>
        <v>XII</v>
      </c>
      <c r="K195" s="37" t="str">
        <f>D195</f>
        <v>Организация мероприятий по подготовке спортивных сборных команд</v>
      </c>
      <c r="L195" s="27"/>
      <c r="M195" s="27"/>
      <c r="N195" s="27"/>
      <c r="O195" s="38"/>
      <c r="P195" s="111"/>
      <c r="Q195" s="26"/>
      <c r="R195" s="293"/>
      <c r="S195" s="489"/>
      <c r="T195" s="22"/>
    </row>
    <row r="196" spans="1:22" ht="66" x14ac:dyDescent="0.25">
      <c r="A196" s="446"/>
      <c r="B196" s="413"/>
      <c r="C196" s="493" t="s">
        <v>523</v>
      </c>
      <c r="D196" s="33" t="s">
        <v>338</v>
      </c>
      <c r="E196" s="27" t="s">
        <v>25</v>
      </c>
      <c r="F196" s="104">
        <v>5</v>
      </c>
      <c r="G196" s="38">
        <v>16.25</v>
      </c>
      <c r="H196" s="38">
        <v>100</v>
      </c>
      <c r="I196" s="26"/>
      <c r="J196" s="108" t="str">
        <f t="shared" si="51"/>
        <v>12.1.</v>
      </c>
      <c r="K196" s="33" t="s">
        <v>505</v>
      </c>
      <c r="L196" s="27" t="s">
        <v>222</v>
      </c>
      <c r="M196" s="27">
        <v>45</v>
      </c>
      <c r="N196" s="27">
        <v>85</v>
      </c>
      <c r="O196" s="38">
        <v>110</v>
      </c>
      <c r="P196" s="111"/>
      <c r="Q196" s="26"/>
      <c r="R196" s="294"/>
      <c r="S196" s="489"/>
      <c r="T196" s="22"/>
    </row>
    <row r="197" spans="1:22" s="22" customFormat="1" ht="33" x14ac:dyDescent="0.25">
      <c r="A197" s="446"/>
      <c r="B197" s="413"/>
      <c r="C197" s="499"/>
      <c r="D197" s="288" t="s">
        <v>6</v>
      </c>
      <c r="E197" s="48"/>
      <c r="F197" s="144"/>
      <c r="G197" s="147"/>
      <c r="H197" s="9"/>
      <c r="I197" s="9">
        <f>H196</f>
        <v>100</v>
      </c>
      <c r="J197" s="310"/>
      <c r="K197" s="288" t="s">
        <v>6</v>
      </c>
      <c r="L197" s="48"/>
      <c r="M197" s="311"/>
      <c r="N197" s="311"/>
      <c r="O197" s="9"/>
      <c r="P197" s="9">
        <f>O196</f>
        <v>110</v>
      </c>
      <c r="Q197" s="9">
        <f>(I197+P197)/2</f>
        <v>105</v>
      </c>
      <c r="R197" s="295" t="s">
        <v>31</v>
      </c>
      <c r="S197" s="489"/>
      <c r="U197" s="313"/>
    </row>
    <row r="198" spans="1:22" ht="66" x14ac:dyDescent="0.25">
      <c r="A198" s="442" t="s">
        <v>78</v>
      </c>
      <c r="B198" s="413" t="s">
        <v>349</v>
      </c>
      <c r="C198" s="495" t="s">
        <v>12</v>
      </c>
      <c r="D198" s="37" t="s">
        <v>524</v>
      </c>
      <c r="E198" s="27"/>
      <c r="F198" s="104"/>
      <c r="G198" s="38"/>
      <c r="H198" s="26"/>
      <c r="I198" s="26"/>
      <c r="J198" s="110" t="s">
        <v>12</v>
      </c>
      <c r="K198" s="37" t="str">
        <f>D198</f>
        <v>Спортивная подготовка по олимпийским видам спорта 
лыжные гонки (начальный этап)</v>
      </c>
      <c r="L198" s="27"/>
      <c r="M198" s="153"/>
      <c r="N198" s="153"/>
      <c r="O198" s="26"/>
      <c r="P198" s="112"/>
      <c r="Q198" s="26"/>
      <c r="R198" s="293"/>
      <c r="S198" s="489" t="s">
        <v>31</v>
      </c>
      <c r="T198" s="22"/>
    </row>
    <row r="199" spans="1:22" ht="82.5" x14ac:dyDescent="0.25">
      <c r="A199" s="443"/>
      <c r="B199" s="413"/>
      <c r="C199" s="493" t="s">
        <v>7</v>
      </c>
      <c r="D199" s="33" t="s">
        <v>230</v>
      </c>
      <c r="E199" s="27" t="s">
        <v>25</v>
      </c>
      <c r="F199" s="104">
        <v>0</v>
      </c>
      <c r="G199" s="104">
        <v>0</v>
      </c>
      <c r="H199" s="38">
        <v>100</v>
      </c>
      <c r="I199" s="26"/>
      <c r="J199" s="108" t="s">
        <v>37</v>
      </c>
      <c r="K199" s="33" t="s">
        <v>408</v>
      </c>
      <c r="L199" s="27" t="s">
        <v>222</v>
      </c>
      <c r="M199" s="27">
        <v>32</v>
      </c>
      <c r="N199" s="27">
        <v>32</v>
      </c>
      <c r="O199" s="38">
        <f>(N199/M199)*100</f>
        <v>100</v>
      </c>
      <c r="P199" s="111"/>
      <c r="Q199" s="26"/>
      <c r="R199" s="294"/>
      <c r="S199" s="489"/>
      <c r="T199" s="22"/>
    </row>
    <row r="200" spans="1:22" ht="33" x14ac:dyDescent="0.25">
      <c r="A200" s="443"/>
      <c r="B200" s="413"/>
      <c r="C200" s="494"/>
      <c r="D200" s="288" t="s">
        <v>6</v>
      </c>
      <c r="E200" s="48"/>
      <c r="F200" s="151"/>
      <c r="G200" s="152"/>
      <c r="H200" s="9"/>
      <c r="I200" s="9">
        <f>H199</f>
        <v>100</v>
      </c>
      <c r="J200" s="282"/>
      <c r="K200" s="288" t="s">
        <v>6</v>
      </c>
      <c r="L200" s="282"/>
      <c r="M200" s="282"/>
      <c r="N200" s="282"/>
      <c r="O200" s="9"/>
      <c r="P200" s="9">
        <f>O199</f>
        <v>100</v>
      </c>
      <c r="Q200" s="9">
        <f t="shared" ref="Q200:Q213" si="52">(I200+P200)/2</f>
        <v>100</v>
      </c>
      <c r="R200" s="295" t="s">
        <v>31</v>
      </c>
      <c r="S200" s="489"/>
      <c r="T200" s="22"/>
      <c r="V200" s="75"/>
    </row>
    <row r="201" spans="1:22" ht="82.5" x14ac:dyDescent="0.25">
      <c r="A201" s="443"/>
      <c r="B201" s="413"/>
      <c r="C201" s="495" t="s">
        <v>13</v>
      </c>
      <c r="D201" s="37" t="s">
        <v>428</v>
      </c>
      <c r="E201" s="27"/>
      <c r="F201" s="104"/>
      <c r="G201" s="38"/>
      <c r="H201" s="26"/>
      <c r="I201" s="26"/>
      <c r="J201" s="110" t="str">
        <f>C201</f>
        <v>II</v>
      </c>
      <c r="K201" s="37" t="str">
        <f>D201</f>
        <v>Спортивная подготовка по олимпийским видам спорта 
лыжные гонки (тренировочный этап (этап спортивной специализации)</v>
      </c>
      <c r="L201" s="27"/>
      <c r="M201" s="153"/>
      <c r="N201" s="153"/>
      <c r="O201" s="26"/>
      <c r="P201" s="112"/>
      <c r="Q201" s="26"/>
      <c r="R201" s="293"/>
      <c r="S201" s="489"/>
      <c r="T201" s="22"/>
    </row>
    <row r="202" spans="1:22" ht="99" x14ac:dyDescent="0.25">
      <c r="A202" s="443"/>
      <c r="B202" s="413"/>
      <c r="C202" s="493" t="s">
        <v>14</v>
      </c>
      <c r="D202" s="33" t="s">
        <v>336</v>
      </c>
      <c r="E202" s="27" t="s">
        <v>25</v>
      </c>
      <c r="F202" s="104">
        <v>0</v>
      </c>
      <c r="G202" s="104">
        <v>0</v>
      </c>
      <c r="H202" s="38">
        <v>100</v>
      </c>
      <c r="I202" s="26"/>
      <c r="J202" s="108" t="str">
        <f t="shared" ref="J202:J215" si="53">C202</f>
        <v>2.1.</v>
      </c>
      <c r="K202" s="33" t="s">
        <v>408</v>
      </c>
      <c r="L202" s="27" t="s">
        <v>222</v>
      </c>
      <c r="M202" s="27">
        <v>20</v>
      </c>
      <c r="N202" s="27">
        <v>20</v>
      </c>
      <c r="O202" s="38">
        <f>(N202/M202)*100</f>
        <v>100</v>
      </c>
      <c r="P202" s="111"/>
      <c r="Q202" s="26"/>
      <c r="R202" s="294"/>
      <c r="S202" s="489"/>
      <c r="T202" s="22"/>
    </row>
    <row r="203" spans="1:22" ht="33" x14ac:dyDescent="0.25">
      <c r="A203" s="443"/>
      <c r="B203" s="413"/>
      <c r="C203" s="494"/>
      <c r="D203" s="288" t="s">
        <v>6</v>
      </c>
      <c r="E203" s="48"/>
      <c r="F203" s="151"/>
      <c r="G203" s="152"/>
      <c r="H203" s="9"/>
      <c r="I203" s="9">
        <f>H202</f>
        <v>100</v>
      </c>
      <c r="J203" s="282"/>
      <c r="K203" s="288" t="s">
        <v>6</v>
      </c>
      <c r="L203" s="282"/>
      <c r="M203" s="282"/>
      <c r="N203" s="282"/>
      <c r="O203" s="9"/>
      <c r="P203" s="9">
        <f>O202</f>
        <v>100</v>
      </c>
      <c r="Q203" s="9">
        <f t="shared" si="52"/>
        <v>100</v>
      </c>
      <c r="R203" s="295" t="s">
        <v>31</v>
      </c>
      <c r="S203" s="489"/>
      <c r="T203" s="22"/>
      <c r="V203" s="75"/>
    </row>
    <row r="204" spans="1:22" ht="49.5" x14ac:dyDescent="0.25">
      <c r="A204" s="443"/>
      <c r="B204" s="413"/>
      <c r="C204" s="491" t="s">
        <v>28</v>
      </c>
      <c r="D204" s="37" t="s">
        <v>525</v>
      </c>
      <c r="E204" s="270"/>
      <c r="F204" s="107"/>
      <c r="G204" s="26"/>
      <c r="H204" s="26"/>
      <c r="I204" s="26"/>
      <c r="J204" s="270" t="str">
        <f t="shared" si="53"/>
        <v>III</v>
      </c>
      <c r="K204" s="37" t="str">
        <f>D204</f>
        <v>Спортивная подготовка по олимпийским видам спорта 
футбол (начальный этап)</v>
      </c>
      <c r="L204" s="27"/>
      <c r="M204" s="38"/>
      <c r="N204" s="38"/>
      <c r="O204" s="26"/>
      <c r="P204" s="111"/>
      <c r="Q204" s="26"/>
      <c r="R204" s="293"/>
      <c r="S204" s="489"/>
      <c r="T204" s="22"/>
    </row>
    <row r="205" spans="1:22" ht="82.5" x14ac:dyDescent="0.25">
      <c r="A205" s="443"/>
      <c r="B205" s="413"/>
      <c r="C205" s="493" t="s">
        <v>29</v>
      </c>
      <c r="D205" s="33" t="s">
        <v>230</v>
      </c>
      <c r="E205" s="27" t="s">
        <v>25</v>
      </c>
      <c r="F205" s="104">
        <v>0</v>
      </c>
      <c r="G205" s="104">
        <v>0</v>
      </c>
      <c r="H205" s="38">
        <v>100</v>
      </c>
      <c r="I205" s="26"/>
      <c r="J205" s="108" t="str">
        <f t="shared" si="53"/>
        <v>3.1.</v>
      </c>
      <c r="K205" s="33" t="s">
        <v>408</v>
      </c>
      <c r="L205" s="27" t="s">
        <v>222</v>
      </c>
      <c r="M205" s="27">
        <v>190</v>
      </c>
      <c r="N205" s="27">
        <v>190</v>
      </c>
      <c r="O205" s="38">
        <f>(N205/M205)*100</f>
        <v>100</v>
      </c>
      <c r="P205" s="111"/>
      <c r="Q205" s="26"/>
      <c r="R205" s="294"/>
      <c r="S205" s="489"/>
      <c r="T205" s="22"/>
    </row>
    <row r="206" spans="1:22" ht="33" x14ac:dyDescent="0.25">
      <c r="A206" s="443"/>
      <c r="B206" s="413"/>
      <c r="C206" s="494"/>
      <c r="D206" s="288" t="s">
        <v>6</v>
      </c>
      <c r="E206" s="48"/>
      <c r="F206" s="151"/>
      <c r="G206" s="152"/>
      <c r="H206" s="9"/>
      <c r="I206" s="9">
        <f>H205</f>
        <v>100</v>
      </c>
      <c r="J206" s="282"/>
      <c r="K206" s="288" t="s">
        <v>6</v>
      </c>
      <c r="L206" s="282"/>
      <c r="M206" s="282"/>
      <c r="N206" s="282"/>
      <c r="O206" s="9"/>
      <c r="P206" s="9">
        <f>O205</f>
        <v>100</v>
      </c>
      <c r="Q206" s="9">
        <f t="shared" si="52"/>
        <v>100</v>
      </c>
      <c r="R206" s="295" t="s">
        <v>31</v>
      </c>
      <c r="S206" s="489"/>
      <c r="T206" s="22"/>
      <c r="V206" s="75"/>
    </row>
    <row r="207" spans="1:22" ht="82.5" x14ac:dyDescent="0.25">
      <c r="A207" s="443"/>
      <c r="B207" s="413"/>
      <c r="C207" s="491" t="s">
        <v>42</v>
      </c>
      <c r="D207" s="37" t="s">
        <v>429</v>
      </c>
      <c r="E207" s="270"/>
      <c r="F207" s="107"/>
      <c r="G207" s="26"/>
      <c r="H207" s="26"/>
      <c r="I207" s="26"/>
      <c r="J207" s="270" t="str">
        <f t="shared" si="53"/>
        <v>IV</v>
      </c>
      <c r="K207" s="37" t="str">
        <f>D207</f>
        <v>Спортивная подготовка по олимпийским видам спорта 
футбол (тренировочный этап (этап спортивной специализации)</v>
      </c>
      <c r="L207" s="27"/>
      <c r="M207" s="38"/>
      <c r="N207" s="38"/>
      <c r="O207" s="26"/>
      <c r="P207" s="111"/>
      <c r="Q207" s="26"/>
      <c r="R207" s="293"/>
      <c r="S207" s="489"/>
      <c r="T207" s="22"/>
    </row>
    <row r="208" spans="1:22" ht="99" x14ac:dyDescent="0.25">
      <c r="A208" s="443"/>
      <c r="B208" s="413"/>
      <c r="C208" s="493" t="s">
        <v>43</v>
      </c>
      <c r="D208" s="33" t="s">
        <v>336</v>
      </c>
      <c r="E208" s="27" t="s">
        <v>25</v>
      </c>
      <c r="F208" s="104">
        <v>0</v>
      </c>
      <c r="G208" s="104">
        <v>0</v>
      </c>
      <c r="H208" s="38">
        <v>100</v>
      </c>
      <c r="I208" s="26"/>
      <c r="J208" s="108" t="str">
        <f t="shared" si="53"/>
        <v>4.1.</v>
      </c>
      <c r="K208" s="33" t="s">
        <v>408</v>
      </c>
      <c r="L208" s="27" t="s">
        <v>222</v>
      </c>
      <c r="M208" s="27">
        <v>133</v>
      </c>
      <c r="N208" s="27">
        <v>133</v>
      </c>
      <c r="O208" s="38">
        <f>(N208/M208)*100</f>
        <v>100</v>
      </c>
      <c r="P208" s="111"/>
      <c r="Q208" s="26"/>
      <c r="R208" s="294"/>
      <c r="S208" s="489"/>
      <c r="T208" s="22"/>
    </row>
    <row r="209" spans="1:22" ht="33" x14ac:dyDescent="0.25">
      <c r="A209" s="443"/>
      <c r="B209" s="413"/>
      <c r="C209" s="494"/>
      <c r="D209" s="288" t="s">
        <v>6</v>
      </c>
      <c r="E209" s="48"/>
      <c r="F209" s="151"/>
      <c r="G209" s="152"/>
      <c r="H209" s="9"/>
      <c r="I209" s="9">
        <f>H208</f>
        <v>100</v>
      </c>
      <c r="J209" s="282"/>
      <c r="K209" s="288" t="s">
        <v>6</v>
      </c>
      <c r="L209" s="282"/>
      <c r="M209" s="282"/>
      <c r="N209" s="282"/>
      <c r="O209" s="9"/>
      <c r="P209" s="9">
        <f>O208</f>
        <v>100</v>
      </c>
      <c r="Q209" s="9">
        <f t="shared" si="52"/>
        <v>100</v>
      </c>
      <c r="R209" s="295" t="s">
        <v>31</v>
      </c>
      <c r="S209" s="489"/>
      <c r="T209" s="22"/>
      <c r="V209" s="75"/>
    </row>
    <row r="210" spans="1:22" s="18" customFormat="1" ht="49.5" x14ac:dyDescent="0.25">
      <c r="A210" s="443"/>
      <c r="B210" s="413"/>
      <c r="C210" s="495" t="s">
        <v>172</v>
      </c>
      <c r="D210" s="37" t="s">
        <v>416</v>
      </c>
      <c r="E210" s="270"/>
      <c r="F210" s="107"/>
      <c r="G210" s="26"/>
      <c r="H210" s="26"/>
      <c r="I210" s="26"/>
      <c r="J210" s="110" t="str">
        <f t="shared" si="53"/>
        <v>V</v>
      </c>
      <c r="K210" s="37" t="str">
        <f>D210</f>
        <v>Организация и обеспечение подготовки спортивного резерва</v>
      </c>
      <c r="L210" s="270"/>
      <c r="M210" s="118"/>
      <c r="N210" s="118"/>
      <c r="O210" s="26"/>
      <c r="P210" s="111"/>
      <c r="Q210" s="26"/>
      <c r="R210" s="293"/>
      <c r="S210" s="489"/>
      <c r="T210" s="22"/>
      <c r="U210" s="225"/>
    </row>
    <row r="211" spans="1:22" ht="49.5" x14ac:dyDescent="0.25">
      <c r="A211" s="443"/>
      <c r="B211" s="413"/>
      <c r="C211" s="493" t="s">
        <v>173</v>
      </c>
      <c r="D211" s="33" t="s">
        <v>409</v>
      </c>
      <c r="E211" s="27" t="s">
        <v>25</v>
      </c>
      <c r="F211" s="104">
        <v>10</v>
      </c>
      <c r="G211" s="284">
        <v>0</v>
      </c>
      <c r="H211" s="284">
        <v>0</v>
      </c>
      <c r="I211" s="26"/>
      <c r="J211" s="108" t="str">
        <f t="shared" si="53"/>
        <v>5.1.</v>
      </c>
      <c r="K211" s="33" t="s">
        <v>411</v>
      </c>
      <c r="L211" s="27" t="s">
        <v>222</v>
      </c>
      <c r="M211" s="104">
        <v>148</v>
      </c>
      <c r="N211" s="104">
        <v>148</v>
      </c>
      <c r="O211" s="38">
        <f>(N211/M211)*100</f>
        <v>100</v>
      </c>
      <c r="P211" s="111"/>
      <c r="Q211" s="26"/>
      <c r="R211" s="294"/>
      <c r="S211" s="489"/>
      <c r="T211" s="22"/>
    </row>
    <row r="212" spans="1:22" ht="66" x14ac:dyDescent="0.25">
      <c r="A212" s="443"/>
      <c r="B212" s="413"/>
      <c r="C212" s="493" t="s">
        <v>174</v>
      </c>
      <c r="D212" s="33" t="s">
        <v>410</v>
      </c>
      <c r="E212" s="27" t="s">
        <v>25</v>
      </c>
      <c r="F212" s="104">
        <v>90</v>
      </c>
      <c r="G212" s="38">
        <v>100</v>
      </c>
      <c r="H212" s="38">
        <v>100</v>
      </c>
      <c r="I212" s="26"/>
      <c r="J212" s="108" t="str">
        <f t="shared" si="53"/>
        <v>5.2.</v>
      </c>
      <c r="K212" s="33"/>
      <c r="L212" s="27"/>
      <c r="M212" s="153"/>
      <c r="N212" s="153"/>
      <c r="O212" s="38"/>
      <c r="P212" s="111"/>
      <c r="Q212" s="26"/>
      <c r="R212" s="294"/>
      <c r="S212" s="489"/>
      <c r="T212" s="22"/>
    </row>
    <row r="213" spans="1:22" ht="33" x14ac:dyDescent="0.25">
      <c r="A213" s="443"/>
      <c r="B213" s="413"/>
      <c r="C213" s="494"/>
      <c r="D213" s="288" t="s">
        <v>6</v>
      </c>
      <c r="E213" s="48"/>
      <c r="F213" s="151"/>
      <c r="G213" s="152"/>
      <c r="H213" s="9"/>
      <c r="I213" s="9">
        <f>H212</f>
        <v>100</v>
      </c>
      <c r="J213" s="282"/>
      <c r="K213" s="288" t="s">
        <v>6</v>
      </c>
      <c r="L213" s="282"/>
      <c r="M213" s="282"/>
      <c r="N213" s="282"/>
      <c r="O213" s="9"/>
      <c r="P213" s="9">
        <f>O211</f>
        <v>100</v>
      </c>
      <c r="Q213" s="9">
        <f t="shared" si="52"/>
        <v>100</v>
      </c>
      <c r="R213" s="295" t="s">
        <v>31</v>
      </c>
      <c r="S213" s="489"/>
      <c r="T213" s="22"/>
      <c r="V213" s="75"/>
    </row>
    <row r="214" spans="1:22" s="18" customFormat="1" ht="49.5" x14ac:dyDescent="0.25">
      <c r="A214" s="443"/>
      <c r="B214" s="413"/>
      <c r="C214" s="495" t="s">
        <v>178</v>
      </c>
      <c r="D214" s="37" t="s">
        <v>337</v>
      </c>
      <c r="E214" s="270"/>
      <c r="F214" s="107"/>
      <c r="G214" s="26"/>
      <c r="H214" s="26"/>
      <c r="I214" s="26"/>
      <c r="J214" s="110" t="str">
        <f t="shared" si="53"/>
        <v>VI</v>
      </c>
      <c r="K214" s="37" t="str">
        <f>D214</f>
        <v>Организация мероприятий по подготовке спортивных сборных команд</v>
      </c>
      <c r="L214" s="270"/>
      <c r="M214" s="118"/>
      <c r="N214" s="118"/>
      <c r="O214" s="26"/>
      <c r="P214" s="111"/>
      <c r="Q214" s="26"/>
      <c r="R214" s="293"/>
      <c r="S214" s="489"/>
      <c r="T214" s="22"/>
      <c r="U214" s="225"/>
    </row>
    <row r="215" spans="1:22" ht="66" x14ac:dyDescent="0.25">
      <c r="A215" s="443"/>
      <c r="B215" s="413"/>
      <c r="C215" s="493" t="s">
        <v>179</v>
      </c>
      <c r="D215" s="33" t="s">
        <v>338</v>
      </c>
      <c r="E215" s="27" t="s">
        <v>25</v>
      </c>
      <c r="F215" s="104">
        <v>5</v>
      </c>
      <c r="G215" s="38">
        <v>14</v>
      </c>
      <c r="H215" s="38">
        <v>100</v>
      </c>
      <c r="I215" s="26"/>
      <c r="J215" s="108" t="str">
        <f t="shared" si="53"/>
        <v>6.1.</v>
      </c>
      <c r="K215" s="33" t="s">
        <v>505</v>
      </c>
      <c r="L215" s="27" t="s">
        <v>222</v>
      </c>
      <c r="M215" s="153">
        <v>56</v>
      </c>
      <c r="N215" s="153">
        <v>74</v>
      </c>
      <c r="O215" s="38">
        <v>110</v>
      </c>
      <c r="P215" s="111"/>
      <c r="Q215" s="26"/>
      <c r="R215" s="294"/>
      <c r="S215" s="489"/>
      <c r="T215" s="22"/>
    </row>
    <row r="216" spans="1:22" s="22" customFormat="1" ht="33" x14ac:dyDescent="0.25">
      <c r="A216" s="444"/>
      <c r="B216" s="413"/>
      <c r="C216" s="499"/>
      <c r="D216" s="288" t="s">
        <v>6</v>
      </c>
      <c r="E216" s="48"/>
      <c r="F216" s="144"/>
      <c r="G216" s="147"/>
      <c r="H216" s="9"/>
      <c r="I216" s="9">
        <f>H215</f>
        <v>100</v>
      </c>
      <c r="J216" s="48"/>
      <c r="K216" s="288" t="s">
        <v>6</v>
      </c>
      <c r="L216" s="48"/>
      <c r="M216" s="145"/>
      <c r="N216" s="145"/>
      <c r="O216" s="9"/>
      <c r="P216" s="9">
        <f>O215</f>
        <v>110</v>
      </c>
      <c r="Q216" s="9">
        <f>(I216+P216)/2</f>
        <v>105</v>
      </c>
      <c r="R216" s="295" t="s">
        <v>31</v>
      </c>
      <c r="S216" s="489"/>
      <c r="U216" s="313"/>
    </row>
    <row r="217" spans="1:22" ht="66" x14ac:dyDescent="0.25">
      <c r="A217" s="446" t="s">
        <v>79</v>
      </c>
      <c r="B217" s="413" t="s">
        <v>350</v>
      </c>
      <c r="C217" s="495" t="s">
        <v>12</v>
      </c>
      <c r="D217" s="37" t="s">
        <v>430</v>
      </c>
      <c r="E217" s="270"/>
      <c r="F217" s="107"/>
      <c r="G217" s="26"/>
      <c r="H217" s="26"/>
      <c r="I217" s="26"/>
      <c r="J217" s="270" t="str">
        <f>C217</f>
        <v>I</v>
      </c>
      <c r="K217" s="37" t="str">
        <f>D217</f>
        <v>Спортивная подготовка по олимпийским видам спорта хоккей (этап начальной подготовки)</v>
      </c>
      <c r="L217" s="27"/>
      <c r="M217" s="38"/>
      <c r="N217" s="38"/>
      <c r="O217" s="26"/>
      <c r="P217" s="111"/>
      <c r="Q217" s="26"/>
      <c r="R217" s="293"/>
      <c r="S217" s="489" t="s">
        <v>31</v>
      </c>
      <c r="T217" s="22"/>
    </row>
    <row r="218" spans="1:22" ht="82.5" x14ac:dyDescent="0.25">
      <c r="A218" s="446"/>
      <c r="B218" s="413"/>
      <c r="C218" s="493" t="s">
        <v>7</v>
      </c>
      <c r="D218" s="33" t="s">
        <v>230</v>
      </c>
      <c r="E218" s="27" t="s">
        <v>25</v>
      </c>
      <c r="F218" s="104">
        <v>0</v>
      </c>
      <c r="G218" s="284">
        <v>0</v>
      </c>
      <c r="H218" s="38">
        <v>100</v>
      </c>
      <c r="I218" s="26"/>
      <c r="J218" s="108" t="str">
        <f>C218</f>
        <v>1.1.</v>
      </c>
      <c r="K218" s="33" t="s">
        <v>408</v>
      </c>
      <c r="L218" s="27" t="s">
        <v>222</v>
      </c>
      <c r="M218" s="27">
        <v>224</v>
      </c>
      <c r="N218" s="27">
        <v>224</v>
      </c>
      <c r="O218" s="38">
        <f>(N218/M218)*100</f>
        <v>100</v>
      </c>
      <c r="P218" s="111"/>
      <c r="Q218" s="26"/>
      <c r="R218" s="294"/>
      <c r="S218" s="489"/>
      <c r="T218" s="22"/>
    </row>
    <row r="219" spans="1:22" s="22" customFormat="1" ht="33" x14ac:dyDescent="0.25">
      <c r="A219" s="446"/>
      <c r="B219" s="413"/>
      <c r="C219" s="499"/>
      <c r="D219" s="288" t="s">
        <v>6</v>
      </c>
      <c r="E219" s="48"/>
      <c r="F219" s="144"/>
      <c r="G219" s="147"/>
      <c r="H219" s="9"/>
      <c r="I219" s="9">
        <f>H218</f>
        <v>100</v>
      </c>
      <c r="J219" s="48"/>
      <c r="K219" s="288" t="s">
        <v>6</v>
      </c>
      <c r="L219" s="48"/>
      <c r="M219" s="145"/>
      <c r="N219" s="145"/>
      <c r="O219" s="9"/>
      <c r="P219" s="9">
        <f>O218</f>
        <v>100</v>
      </c>
      <c r="Q219" s="9">
        <f>(I219+P219)/2</f>
        <v>100</v>
      </c>
      <c r="R219" s="295" t="s">
        <v>31</v>
      </c>
      <c r="S219" s="489"/>
      <c r="U219" s="313"/>
    </row>
    <row r="220" spans="1:22" ht="82.5" x14ac:dyDescent="0.25">
      <c r="A220" s="446"/>
      <c r="B220" s="413"/>
      <c r="C220" s="491" t="s">
        <v>13</v>
      </c>
      <c r="D220" s="37" t="s">
        <v>431</v>
      </c>
      <c r="E220" s="270"/>
      <c r="F220" s="107"/>
      <c r="G220" s="26"/>
      <c r="H220" s="26"/>
      <c r="I220" s="26"/>
      <c r="J220" s="270" t="str">
        <f>C220</f>
        <v>II</v>
      </c>
      <c r="K220" s="37" t="str">
        <f>D220</f>
        <v>Спортивная подготовка по олимпийским видам спорта 
хоккей (тренировочный этап (этап спортивной специализации))</v>
      </c>
      <c r="L220" s="27"/>
      <c r="M220" s="38"/>
      <c r="N220" s="38"/>
      <c r="O220" s="26"/>
      <c r="P220" s="111"/>
      <c r="Q220" s="26"/>
      <c r="R220" s="293"/>
      <c r="S220" s="489"/>
      <c r="T220" s="22"/>
    </row>
    <row r="221" spans="1:22" ht="99" x14ac:dyDescent="0.25">
      <c r="A221" s="446"/>
      <c r="B221" s="413"/>
      <c r="C221" s="493" t="s">
        <v>14</v>
      </c>
      <c r="D221" s="33" t="s">
        <v>336</v>
      </c>
      <c r="E221" s="27" t="s">
        <v>25</v>
      </c>
      <c r="F221" s="104">
        <v>0</v>
      </c>
      <c r="G221" s="284">
        <v>0</v>
      </c>
      <c r="H221" s="38">
        <v>100</v>
      </c>
      <c r="I221" s="26"/>
      <c r="J221" s="108" t="s">
        <v>14</v>
      </c>
      <c r="K221" s="33" t="s">
        <v>408</v>
      </c>
      <c r="L221" s="27" t="s">
        <v>222</v>
      </c>
      <c r="M221" s="27">
        <v>115</v>
      </c>
      <c r="N221" s="27">
        <v>115</v>
      </c>
      <c r="O221" s="38">
        <f>(N221/M221)*100</f>
        <v>100</v>
      </c>
      <c r="P221" s="111"/>
      <c r="Q221" s="26"/>
      <c r="R221" s="294"/>
      <c r="S221" s="489"/>
      <c r="T221" s="22"/>
    </row>
    <row r="222" spans="1:22" s="22" customFormat="1" ht="33" x14ac:dyDescent="0.25">
      <c r="A222" s="446"/>
      <c r="B222" s="413"/>
      <c r="C222" s="499"/>
      <c r="D222" s="288" t="s">
        <v>6</v>
      </c>
      <c r="E222" s="48"/>
      <c r="F222" s="144"/>
      <c r="G222" s="147"/>
      <c r="H222" s="9"/>
      <c r="I222" s="9">
        <f>H221</f>
        <v>100</v>
      </c>
      <c r="J222" s="48"/>
      <c r="K222" s="288" t="s">
        <v>6</v>
      </c>
      <c r="L222" s="48"/>
      <c r="M222" s="145"/>
      <c r="N222" s="145"/>
      <c r="O222" s="9"/>
      <c r="P222" s="9">
        <f>O221</f>
        <v>100</v>
      </c>
      <c r="Q222" s="9">
        <f>(I222+P222)/2</f>
        <v>100</v>
      </c>
      <c r="R222" s="295" t="s">
        <v>31</v>
      </c>
      <c r="S222" s="489"/>
      <c r="U222" s="313"/>
    </row>
    <row r="223" spans="1:22" ht="49.5" x14ac:dyDescent="0.25">
      <c r="A223" s="446"/>
      <c r="B223" s="413"/>
      <c r="C223" s="495" t="s">
        <v>28</v>
      </c>
      <c r="D223" s="37" t="s">
        <v>432</v>
      </c>
      <c r="E223" s="270"/>
      <c r="F223" s="107"/>
      <c r="G223" s="26"/>
      <c r="H223" s="26"/>
      <c r="I223" s="26"/>
      <c r="J223" s="108" t="str">
        <f>C223</f>
        <v>III</v>
      </c>
      <c r="K223" s="37" t="str">
        <f>D223</f>
        <v>Организация мероприятий по подготовке спортивного резерва</v>
      </c>
      <c r="L223" s="27"/>
      <c r="M223" s="27"/>
      <c r="N223" s="27"/>
      <c r="O223" s="26"/>
      <c r="P223" s="111"/>
      <c r="Q223" s="26"/>
      <c r="R223" s="293"/>
      <c r="S223" s="489"/>
      <c r="T223" s="22"/>
    </row>
    <row r="224" spans="1:22" ht="49.5" x14ac:dyDescent="0.25">
      <c r="A224" s="446"/>
      <c r="B224" s="413"/>
      <c r="C224" s="493" t="s">
        <v>29</v>
      </c>
      <c r="D224" s="33" t="s">
        <v>409</v>
      </c>
      <c r="E224" s="27" t="s">
        <v>25</v>
      </c>
      <c r="F224" s="104">
        <v>10</v>
      </c>
      <c r="G224" s="284">
        <v>0</v>
      </c>
      <c r="H224" s="284">
        <v>0</v>
      </c>
      <c r="I224" s="26"/>
      <c r="J224" s="108" t="str">
        <f t="shared" ref="J224:J228" si="54">C224</f>
        <v>3.1.</v>
      </c>
      <c r="K224" s="33" t="s">
        <v>411</v>
      </c>
      <c r="L224" s="27" t="s">
        <v>222</v>
      </c>
      <c r="M224" s="104">
        <v>296</v>
      </c>
      <c r="N224" s="104">
        <v>296</v>
      </c>
      <c r="O224" s="38">
        <f t="shared" ref="O224" si="55">(N224/M224)*100</f>
        <v>100</v>
      </c>
      <c r="P224" s="109"/>
      <c r="Q224" s="26"/>
      <c r="R224" s="294"/>
      <c r="S224" s="489"/>
      <c r="T224" s="22"/>
    </row>
    <row r="225" spans="1:21" ht="66" x14ac:dyDescent="0.25">
      <c r="A225" s="446"/>
      <c r="B225" s="413"/>
      <c r="C225" s="493" t="s">
        <v>30</v>
      </c>
      <c r="D225" s="33" t="s">
        <v>410</v>
      </c>
      <c r="E225" s="27" t="s">
        <v>25</v>
      </c>
      <c r="F225" s="104">
        <v>90</v>
      </c>
      <c r="G225" s="38">
        <v>100</v>
      </c>
      <c r="H225" s="38">
        <v>100</v>
      </c>
      <c r="I225" s="26"/>
      <c r="J225" s="108"/>
      <c r="K225" s="33"/>
      <c r="L225" s="27"/>
      <c r="M225" s="153"/>
      <c r="N225" s="153"/>
      <c r="O225" s="38"/>
      <c r="P225" s="111"/>
      <c r="Q225" s="26"/>
      <c r="R225" s="294"/>
      <c r="S225" s="489"/>
      <c r="T225" s="22"/>
    </row>
    <row r="226" spans="1:21" s="22" customFormat="1" ht="33" x14ac:dyDescent="0.25">
      <c r="A226" s="446"/>
      <c r="B226" s="413"/>
      <c r="C226" s="499"/>
      <c r="D226" s="288" t="s">
        <v>6</v>
      </c>
      <c r="E226" s="48"/>
      <c r="F226" s="144"/>
      <c r="G226" s="147"/>
      <c r="H226" s="9"/>
      <c r="I226" s="9">
        <f>H225</f>
        <v>100</v>
      </c>
      <c r="J226" s="48"/>
      <c r="K226" s="288" t="s">
        <v>6</v>
      </c>
      <c r="L226" s="48"/>
      <c r="M226" s="145"/>
      <c r="N226" s="145"/>
      <c r="O226" s="9"/>
      <c r="P226" s="9">
        <f>O224</f>
        <v>100</v>
      </c>
      <c r="Q226" s="9">
        <f>(I226+P226)/2</f>
        <v>100</v>
      </c>
      <c r="R226" s="295" t="s">
        <v>31</v>
      </c>
      <c r="S226" s="489"/>
      <c r="U226" s="313"/>
    </row>
    <row r="227" spans="1:21" ht="49.5" x14ac:dyDescent="0.25">
      <c r="A227" s="446"/>
      <c r="B227" s="413"/>
      <c r="C227" s="495" t="s">
        <v>42</v>
      </c>
      <c r="D227" s="37" t="s">
        <v>337</v>
      </c>
      <c r="E227" s="270"/>
      <c r="F227" s="107"/>
      <c r="G227" s="26"/>
      <c r="H227" s="26"/>
      <c r="I227" s="26"/>
      <c r="J227" s="108" t="str">
        <f t="shared" si="54"/>
        <v>IV</v>
      </c>
      <c r="K227" s="37" t="str">
        <f>D227</f>
        <v>Организация мероприятий по подготовке спортивных сборных команд</v>
      </c>
      <c r="L227" s="27"/>
      <c r="M227" s="27"/>
      <c r="N227" s="27"/>
      <c r="O227" s="26"/>
      <c r="P227" s="111"/>
      <c r="Q227" s="26"/>
      <c r="R227" s="293"/>
      <c r="S227" s="489"/>
      <c r="T227" s="22"/>
    </row>
    <row r="228" spans="1:21" ht="66" x14ac:dyDescent="0.25">
      <c r="A228" s="446"/>
      <c r="B228" s="413"/>
      <c r="C228" s="493" t="s">
        <v>43</v>
      </c>
      <c r="D228" s="33" t="s">
        <v>338</v>
      </c>
      <c r="E228" s="27" t="s">
        <v>25</v>
      </c>
      <c r="F228" s="104">
        <v>5</v>
      </c>
      <c r="G228" s="38">
        <v>12</v>
      </c>
      <c r="H228" s="38">
        <v>100</v>
      </c>
      <c r="I228" s="26"/>
      <c r="J228" s="108" t="str">
        <f t="shared" si="54"/>
        <v>4.1.</v>
      </c>
      <c r="K228" s="33" t="s">
        <v>505</v>
      </c>
      <c r="L228" s="27" t="s">
        <v>222</v>
      </c>
      <c r="M228" s="27">
        <v>72</v>
      </c>
      <c r="N228" s="27">
        <v>72</v>
      </c>
      <c r="O228" s="38">
        <f>(N228/M228)*100</f>
        <v>100</v>
      </c>
      <c r="P228" s="109"/>
      <c r="Q228" s="26"/>
      <c r="R228" s="294"/>
      <c r="S228" s="489"/>
      <c r="T228" s="22"/>
    </row>
    <row r="229" spans="1:21" s="146" customFormat="1" ht="33" x14ac:dyDescent="0.25">
      <c r="A229" s="446"/>
      <c r="B229" s="413"/>
      <c r="C229" s="499"/>
      <c r="D229" s="288" t="s">
        <v>6</v>
      </c>
      <c r="E229" s="48"/>
      <c r="F229" s="144"/>
      <c r="G229" s="147"/>
      <c r="H229" s="9"/>
      <c r="I229" s="9">
        <f>H228</f>
        <v>100</v>
      </c>
      <c r="J229" s="282"/>
      <c r="K229" s="288" t="s">
        <v>6</v>
      </c>
      <c r="L229" s="48"/>
      <c r="M229" s="145"/>
      <c r="N229" s="145"/>
      <c r="O229" s="9"/>
      <c r="P229" s="9">
        <f>O228</f>
        <v>100</v>
      </c>
      <c r="Q229" s="9">
        <f>(I229+P229)/2</f>
        <v>100</v>
      </c>
      <c r="R229" s="295" t="s">
        <v>31</v>
      </c>
      <c r="S229" s="489"/>
      <c r="T229" s="22"/>
      <c r="U229" s="314"/>
    </row>
    <row r="230" spans="1:21" ht="66" x14ac:dyDescent="0.25">
      <c r="A230" s="442" t="s">
        <v>80</v>
      </c>
      <c r="B230" s="413" t="s">
        <v>351</v>
      </c>
      <c r="C230" s="495" t="s">
        <v>12</v>
      </c>
      <c r="D230" s="37" t="s">
        <v>427</v>
      </c>
      <c r="E230" s="270"/>
      <c r="F230" s="107"/>
      <c r="G230" s="26"/>
      <c r="H230" s="26"/>
      <c r="I230" s="26"/>
      <c r="J230" s="270" t="s">
        <v>13</v>
      </c>
      <c r="K230" s="37" t="str">
        <f>D230</f>
        <v>Спортивная подготовка по олимпийским видам спорта 
плавание (этап начальной подготовки)</v>
      </c>
      <c r="L230" s="27"/>
      <c r="M230" s="38"/>
      <c r="N230" s="38"/>
      <c r="O230" s="26"/>
      <c r="P230" s="112"/>
      <c r="Q230" s="26"/>
      <c r="R230" s="293"/>
      <c r="S230" s="489" t="s">
        <v>459</v>
      </c>
      <c r="T230" s="22"/>
    </row>
    <row r="231" spans="1:21" ht="82.5" x14ac:dyDescent="0.25">
      <c r="A231" s="443"/>
      <c r="B231" s="413"/>
      <c r="C231" s="493" t="s">
        <v>7</v>
      </c>
      <c r="D231" s="33" t="s">
        <v>230</v>
      </c>
      <c r="E231" s="27" t="s">
        <v>25</v>
      </c>
      <c r="F231" s="104">
        <v>0</v>
      </c>
      <c r="G231" s="104">
        <v>0</v>
      </c>
      <c r="H231" s="38">
        <v>100</v>
      </c>
      <c r="I231" s="26"/>
      <c r="J231" s="108" t="s">
        <v>14</v>
      </c>
      <c r="K231" s="33" t="s">
        <v>408</v>
      </c>
      <c r="L231" s="27" t="s">
        <v>222</v>
      </c>
      <c r="M231" s="27">
        <v>150</v>
      </c>
      <c r="N231" s="27">
        <v>150</v>
      </c>
      <c r="O231" s="38">
        <f>(N231/M231)*100</f>
        <v>100</v>
      </c>
      <c r="P231" s="111"/>
      <c r="Q231" s="26"/>
      <c r="R231" s="294"/>
      <c r="S231" s="489"/>
      <c r="T231" s="22"/>
    </row>
    <row r="232" spans="1:21" s="22" customFormat="1" ht="33" x14ac:dyDescent="0.25">
      <c r="A232" s="443"/>
      <c r="B232" s="413"/>
      <c r="C232" s="499"/>
      <c r="D232" s="288" t="s">
        <v>6</v>
      </c>
      <c r="E232" s="48"/>
      <c r="F232" s="144"/>
      <c r="G232" s="147"/>
      <c r="H232" s="9"/>
      <c r="I232" s="9">
        <f>H231</f>
        <v>100</v>
      </c>
      <c r="J232" s="48"/>
      <c r="K232" s="288" t="s">
        <v>6</v>
      </c>
      <c r="L232" s="48"/>
      <c r="M232" s="145"/>
      <c r="N232" s="145"/>
      <c r="O232" s="9"/>
      <c r="P232" s="9">
        <f>O231</f>
        <v>100</v>
      </c>
      <c r="Q232" s="9">
        <f>(I232+P232)/2</f>
        <v>100</v>
      </c>
      <c r="R232" s="295" t="s">
        <v>31</v>
      </c>
      <c r="S232" s="489"/>
      <c r="U232" s="313"/>
    </row>
    <row r="233" spans="1:21" ht="82.5" x14ac:dyDescent="0.25">
      <c r="A233" s="443"/>
      <c r="B233" s="413"/>
      <c r="C233" s="495" t="s">
        <v>13</v>
      </c>
      <c r="D233" s="37" t="s">
        <v>433</v>
      </c>
      <c r="E233" s="270"/>
      <c r="F233" s="107"/>
      <c r="G233" s="26"/>
      <c r="H233" s="26"/>
      <c r="I233" s="26"/>
      <c r="J233" s="110" t="str">
        <f>C233</f>
        <v>II</v>
      </c>
      <c r="K233" s="37" t="str">
        <f>D233</f>
        <v>Спортивная подготовка по олимпийским видам спорта 
плавание (тренировочный этап (этап спортивной специализации)</v>
      </c>
      <c r="L233" s="27"/>
      <c r="M233" s="153"/>
      <c r="N233" s="153"/>
      <c r="O233" s="26"/>
      <c r="P233" s="111"/>
      <c r="Q233" s="26"/>
      <c r="R233" s="293"/>
      <c r="S233" s="489"/>
      <c r="T233" s="22"/>
    </row>
    <row r="234" spans="1:21" ht="99" x14ac:dyDescent="0.25">
      <c r="A234" s="443"/>
      <c r="B234" s="413"/>
      <c r="C234" s="493" t="s">
        <v>14</v>
      </c>
      <c r="D234" s="33" t="s">
        <v>336</v>
      </c>
      <c r="E234" s="27" t="s">
        <v>25</v>
      </c>
      <c r="F234" s="104">
        <v>0</v>
      </c>
      <c r="G234" s="104">
        <v>0</v>
      </c>
      <c r="H234" s="38">
        <v>100</v>
      </c>
      <c r="I234" s="26"/>
      <c r="J234" s="108" t="str">
        <f t="shared" ref="J234" si="56">C234</f>
        <v>2.1.</v>
      </c>
      <c r="K234" s="33" t="s">
        <v>408</v>
      </c>
      <c r="L234" s="27" t="s">
        <v>222</v>
      </c>
      <c r="M234" s="27">
        <v>52</v>
      </c>
      <c r="N234" s="27">
        <v>52</v>
      </c>
      <c r="O234" s="38">
        <f>(N234/M234)*100</f>
        <v>100</v>
      </c>
      <c r="P234" s="111"/>
      <c r="Q234" s="26"/>
      <c r="R234" s="294"/>
      <c r="S234" s="489"/>
      <c r="T234" s="22"/>
    </row>
    <row r="235" spans="1:21" s="22" customFormat="1" ht="33" x14ac:dyDescent="0.25">
      <c r="A235" s="443"/>
      <c r="B235" s="413"/>
      <c r="C235" s="499"/>
      <c r="D235" s="288" t="s">
        <v>6</v>
      </c>
      <c r="E235" s="48"/>
      <c r="F235" s="144"/>
      <c r="G235" s="147"/>
      <c r="H235" s="9"/>
      <c r="I235" s="9">
        <f>H234</f>
        <v>100</v>
      </c>
      <c r="J235" s="48"/>
      <c r="K235" s="288" t="s">
        <v>6</v>
      </c>
      <c r="L235" s="48"/>
      <c r="M235" s="145"/>
      <c r="N235" s="145"/>
      <c r="O235" s="9"/>
      <c r="P235" s="9">
        <f>O234</f>
        <v>100</v>
      </c>
      <c r="Q235" s="9">
        <f>(I235+P235)/2</f>
        <v>100</v>
      </c>
      <c r="R235" s="295" t="s">
        <v>31</v>
      </c>
      <c r="S235" s="489"/>
      <c r="U235" s="313"/>
    </row>
    <row r="236" spans="1:21" ht="66" x14ac:dyDescent="0.25">
      <c r="A236" s="443"/>
      <c r="B236" s="413"/>
      <c r="C236" s="491" t="s">
        <v>28</v>
      </c>
      <c r="D236" s="37" t="s">
        <v>434</v>
      </c>
      <c r="E236" s="270"/>
      <c r="F236" s="107"/>
      <c r="G236" s="26"/>
      <c r="H236" s="26"/>
      <c r="I236" s="26"/>
      <c r="J236" s="270" t="str">
        <f>C236</f>
        <v>III</v>
      </c>
      <c r="K236" s="37" t="str">
        <f>D236</f>
        <v>Спортивная подготовка по олимпийским видам спорта 
водное поло (этап начальной подготовки)</v>
      </c>
      <c r="L236" s="27"/>
      <c r="M236" s="38"/>
      <c r="N236" s="38"/>
      <c r="O236" s="26"/>
      <c r="P236" s="111"/>
      <c r="Q236" s="26"/>
      <c r="R236" s="293"/>
      <c r="S236" s="489"/>
      <c r="T236" s="22"/>
    </row>
    <row r="237" spans="1:21" ht="82.5" x14ac:dyDescent="0.25">
      <c r="A237" s="443"/>
      <c r="B237" s="413"/>
      <c r="C237" s="493" t="s">
        <v>29</v>
      </c>
      <c r="D237" s="33" t="s">
        <v>230</v>
      </c>
      <c r="E237" s="27" t="s">
        <v>25</v>
      </c>
      <c r="F237" s="104">
        <v>0</v>
      </c>
      <c r="G237" s="104">
        <v>0</v>
      </c>
      <c r="H237" s="38">
        <v>100</v>
      </c>
      <c r="I237" s="26"/>
      <c r="J237" s="108"/>
      <c r="K237" s="33" t="s">
        <v>408</v>
      </c>
      <c r="L237" s="27" t="s">
        <v>222</v>
      </c>
      <c r="M237" s="27">
        <v>60</v>
      </c>
      <c r="N237" s="27">
        <v>60</v>
      </c>
      <c r="O237" s="38">
        <f>(N237/M237)*100</f>
        <v>100</v>
      </c>
      <c r="P237" s="111"/>
      <c r="Q237" s="26"/>
      <c r="R237" s="294"/>
      <c r="S237" s="489"/>
      <c r="T237" s="22"/>
    </row>
    <row r="238" spans="1:21" s="22" customFormat="1" ht="33" x14ac:dyDescent="0.25">
      <c r="A238" s="443"/>
      <c r="B238" s="413"/>
      <c r="C238" s="499"/>
      <c r="D238" s="288" t="s">
        <v>6</v>
      </c>
      <c r="E238" s="48"/>
      <c r="F238" s="144"/>
      <c r="G238" s="147"/>
      <c r="H238" s="9"/>
      <c r="I238" s="9">
        <f>H237</f>
        <v>100</v>
      </c>
      <c r="J238" s="48"/>
      <c r="K238" s="288" t="s">
        <v>6</v>
      </c>
      <c r="L238" s="48"/>
      <c r="M238" s="145"/>
      <c r="N238" s="145"/>
      <c r="O238" s="9"/>
      <c r="P238" s="9">
        <f>O237</f>
        <v>100</v>
      </c>
      <c r="Q238" s="9">
        <f>(I238+P238)/2</f>
        <v>100</v>
      </c>
      <c r="R238" s="295" t="s">
        <v>31</v>
      </c>
      <c r="S238" s="489"/>
      <c r="U238" s="313"/>
    </row>
    <row r="239" spans="1:21" ht="82.5" x14ac:dyDescent="0.25">
      <c r="A239" s="443"/>
      <c r="B239" s="413"/>
      <c r="C239" s="495" t="s">
        <v>42</v>
      </c>
      <c r="D239" s="37" t="s">
        <v>526</v>
      </c>
      <c r="E239" s="270"/>
      <c r="F239" s="107"/>
      <c r="G239" s="26"/>
      <c r="H239" s="26"/>
      <c r="I239" s="26"/>
      <c r="J239" s="110" t="str">
        <f>C239</f>
        <v>IV</v>
      </c>
      <c r="K239" s="37" t="str">
        <f>D239</f>
        <v>Спортивная подготовка по олимпийским видам спорта 
водное поло (тренировочный этап (этап спортивной специализации)</v>
      </c>
      <c r="L239" s="27"/>
      <c r="M239" s="153"/>
      <c r="N239" s="153"/>
      <c r="O239" s="26"/>
      <c r="P239" s="111"/>
      <c r="Q239" s="26"/>
      <c r="R239" s="293"/>
      <c r="S239" s="489"/>
      <c r="T239" s="22"/>
    </row>
    <row r="240" spans="1:21" ht="99" x14ac:dyDescent="0.25">
      <c r="A240" s="443"/>
      <c r="B240" s="413"/>
      <c r="C240" s="493" t="s">
        <v>43</v>
      </c>
      <c r="D240" s="33" t="s">
        <v>336</v>
      </c>
      <c r="E240" s="27" t="s">
        <v>25</v>
      </c>
      <c r="F240" s="104">
        <v>0</v>
      </c>
      <c r="G240" s="104">
        <v>0</v>
      </c>
      <c r="H240" s="38">
        <v>100</v>
      </c>
      <c r="I240" s="26"/>
      <c r="J240" s="108" t="str">
        <f t="shared" ref="J240:J247" si="57">C240</f>
        <v>4.1.</v>
      </c>
      <c r="K240" s="33" t="s">
        <v>408</v>
      </c>
      <c r="L240" s="27" t="s">
        <v>222</v>
      </c>
      <c r="M240" s="27">
        <v>38</v>
      </c>
      <c r="N240" s="27">
        <v>38</v>
      </c>
      <c r="O240" s="38">
        <f>(N240/M240)*100</f>
        <v>100</v>
      </c>
      <c r="P240" s="111"/>
      <c r="Q240" s="26"/>
      <c r="R240" s="294"/>
      <c r="S240" s="489"/>
      <c r="T240" s="22"/>
    </row>
    <row r="241" spans="1:21" s="22" customFormat="1" ht="33" x14ac:dyDescent="0.25">
      <c r="A241" s="443"/>
      <c r="B241" s="413"/>
      <c r="C241" s="499"/>
      <c r="D241" s="288" t="s">
        <v>6</v>
      </c>
      <c r="E241" s="48"/>
      <c r="F241" s="144"/>
      <c r="G241" s="147"/>
      <c r="H241" s="9"/>
      <c r="I241" s="9">
        <f>H240</f>
        <v>100</v>
      </c>
      <c r="J241" s="48"/>
      <c r="K241" s="288" t="s">
        <v>6</v>
      </c>
      <c r="L241" s="48"/>
      <c r="M241" s="145"/>
      <c r="N241" s="145"/>
      <c r="O241" s="9"/>
      <c r="P241" s="9">
        <f>O240</f>
        <v>100</v>
      </c>
      <c r="Q241" s="9">
        <f>(I241+P241)/2</f>
        <v>100</v>
      </c>
      <c r="R241" s="295" t="s">
        <v>31</v>
      </c>
      <c r="S241" s="489"/>
      <c r="U241" s="313"/>
    </row>
    <row r="242" spans="1:21" ht="50.25" customHeight="1" x14ac:dyDescent="0.25">
      <c r="A242" s="443"/>
      <c r="B242" s="413"/>
      <c r="C242" s="493" t="s">
        <v>172</v>
      </c>
      <c r="D242" s="37" t="s">
        <v>416</v>
      </c>
      <c r="E242" s="27"/>
      <c r="F242" s="104"/>
      <c r="G242" s="38"/>
      <c r="H242" s="26"/>
      <c r="I242" s="26"/>
      <c r="J242" s="110" t="str">
        <f t="shared" si="57"/>
        <v>V</v>
      </c>
      <c r="K242" s="37" t="str">
        <f>D242</f>
        <v>Организация и обеспечение подготовки спортивного резерва</v>
      </c>
      <c r="L242" s="27"/>
      <c r="M242" s="27"/>
      <c r="N242" s="27"/>
      <c r="O242" s="26"/>
      <c r="P242" s="111"/>
      <c r="Q242" s="26"/>
      <c r="R242" s="293"/>
      <c r="S242" s="489"/>
      <c r="T242" s="22"/>
    </row>
    <row r="243" spans="1:21" ht="49.5" x14ac:dyDescent="0.25">
      <c r="A243" s="443"/>
      <c r="B243" s="413"/>
      <c r="C243" s="493" t="s">
        <v>173</v>
      </c>
      <c r="D243" s="33" t="s">
        <v>409</v>
      </c>
      <c r="E243" s="27" t="s">
        <v>25</v>
      </c>
      <c r="F243" s="104">
        <v>10</v>
      </c>
      <c r="G243" s="284">
        <v>0</v>
      </c>
      <c r="H243" s="284">
        <v>0</v>
      </c>
      <c r="I243" s="26"/>
      <c r="J243" s="108" t="str">
        <f t="shared" si="57"/>
        <v>5.1.</v>
      </c>
      <c r="K243" s="33" t="s">
        <v>435</v>
      </c>
      <c r="L243" s="27" t="s">
        <v>222</v>
      </c>
      <c r="M243" s="104">
        <v>113</v>
      </c>
      <c r="N243" s="104">
        <v>113</v>
      </c>
      <c r="O243" s="38">
        <f>(N243/M243)*100</f>
        <v>100</v>
      </c>
      <c r="P243" s="111"/>
      <c r="Q243" s="26"/>
      <c r="R243" s="294"/>
      <c r="S243" s="489"/>
      <c r="T243" s="22"/>
    </row>
    <row r="244" spans="1:21" ht="66" x14ac:dyDescent="0.25">
      <c r="A244" s="443"/>
      <c r="B244" s="413"/>
      <c r="C244" s="497" t="s">
        <v>174</v>
      </c>
      <c r="D244" s="33" t="s">
        <v>410</v>
      </c>
      <c r="E244" s="27" t="s">
        <v>25</v>
      </c>
      <c r="F244" s="104">
        <v>90</v>
      </c>
      <c r="G244" s="38">
        <v>100</v>
      </c>
      <c r="H244" s="38">
        <v>100</v>
      </c>
      <c r="I244" s="26"/>
      <c r="J244" s="108"/>
      <c r="K244" s="33"/>
      <c r="L244" s="27"/>
      <c r="M244" s="27"/>
      <c r="N244" s="27"/>
      <c r="O244" s="38"/>
      <c r="P244" s="111"/>
      <c r="Q244" s="26"/>
      <c r="R244" s="294"/>
      <c r="S244" s="489"/>
      <c r="T244" s="22"/>
    </row>
    <row r="245" spans="1:21" s="22" customFormat="1" ht="33" x14ac:dyDescent="0.25">
      <c r="A245" s="443"/>
      <c r="B245" s="413"/>
      <c r="C245" s="499"/>
      <c r="D245" s="288" t="s">
        <v>6</v>
      </c>
      <c r="E245" s="48"/>
      <c r="F245" s="144"/>
      <c r="G245" s="147"/>
      <c r="H245" s="9"/>
      <c r="I245" s="9">
        <f>H244</f>
        <v>100</v>
      </c>
      <c r="J245" s="48"/>
      <c r="K245" s="288" t="s">
        <v>6</v>
      </c>
      <c r="L245" s="48"/>
      <c r="M245" s="145"/>
      <c r="N245" s="145"/>
      <c r="O245" s="9"/>
      <c r="P245" s="9">
        <f>O243</f>
        <v>100</v>
      </c>
      <c r="Q245" s="9">
        <f>(I245+P245)/2</f>
        <v>100</v>
      </c>
      <c r="R245" s="295" t="s">
        <v>31</v>
      </c>
      <c r="S245" s="489"/>
      <c r="U245" s="313"/>
    </row>
    <row r="246" spans="1:21" ht="51.75" customHeight="1" x14ac:dyDescent="0.25">
      <c r="A246" s="443"/>
      <c r="B246" s="413"/>
      <c r="C246" s="493" t="s">
        <v>178</v>
      </c>
      <c r="D246" s="37" t="s">
        <v>337</v>
      </c>
      <c r="E246" s="27"/>
      <c r="F246" s="104"/>
      <c r="G246" s="38"/>
      <c r="H246" s="26"/>
      <c r="I246" s="26"/>
      <c r="J246" s="110" t="str">
        <f t="shared" si="57"/>
        <v>VI</v>
      </c>
      <c r="K246" s="37" t="str">
        <f>D246</f>
        <v>Организация мероприятий по подготовке спортивных сборных команд</v>
      </c>
      <c r="L246" s="27"/>
      <c r="M246" s="27"/>
      <c r="N246" s="27"/>
      <c r="O246" s="26"/>
      <c r="P246" s="111"/>
      <c r="Q246" s="26"/>
      <c r="R246" s="293"/>
      <c r="S246" s="489"/>
      <c r="T246" s="22"/>
    </row>
    <row r="247" spans="1:21" ht="66" x14ac:dyDescent="0.25">
      <c r="A247" s="443"/>
      <c r="B247" s="413"/>
      <c r="C247" s="493" t="s">
        <v>179</v>
      </c>
      <c r="D247" s="33" t="s">
        <v>338</v>
      </c>
      <c r="E247" s="27" t="s">
        <v>25</v>
      </c>
      <c r="F247" s="104">
        <v>5</v>
      </c>
      <c r="G247" s="38">
        <v>5</v>
      </c>
      <c r="H247" s="38">
        <f>(G247/F247)*100</f>
        <v>100</v>
      </c>
      <c r="I247" s="26"/>
      <c r="J247" s="108" t="str">
        <f t="shared" si="57"/>
        <v>6.1.</v>
      </c>
      <c r="K247" s="33" t="s">
        <v>505</v>
      </c>
      <c r="L247" s="27" t="s">
        <v>222</v>
      </c>
      <c r="M247" s="27">
        <v>63</v>
      </c>
      <c r="N247" s="27">
        <v>60</v>
      </c>
      <c r="O247" s="38">
        <f>(N247/M247)*100</f>
        <v>95.238095238095227</v>
      </c>
      <c r="P247" s="111"/>
      <c r="Q247" s="26"/>
      <c r="R247" s="294"/>
      <c r="S247" s="489"/>
      <c r="T247" s="22"/>
    </row>
    <row r="248" spans="1:21" s="22" customFormat="1" ht="33" x14ac:dyDescent="0.25">
      <c r="A248" s="444"/>
      <c r="B248" s="413"/>
      <c r="C248" s="499"/>
      <c r="D248" s="288" t="s">
        <v>6</v>
      </c>
      <c r="E248" s="48"/>
      <c r="F248" s="144"/>
      <c r="G248" s="147"/>
      <c r="H248" s="9"/>
      <c r="I248" s="9">
        <f>H247</f>
        <v>100</v>
      </c>
      <c r="J248" s="48"/>
      <c r="K248" s="288" t="s">
        <v>6</v>
      </c>
      <c r="L248" s="48"/>
      <c r="M248" s="145"/>
      <c r="N248" s="145"/>
      <c r="O248" s="9"/>
      <c r="P248" s="9">
        <f>O247</f>
        <v>95.238095238095227</v>
      </c>
      <c r="Q248" s="9">
        <f>(I248+P248)/2</f>
        <v>97.61904761904762</v>
      </c>
      <c r="R248" s="295" t="s">
        <v>459</v>
      </c>
      <c r="S248" s="489"/>
      <c r="U248" s="313"/>
    </row>
    <row r="249" spans="1:21" ht="66" x14ac:dyDescent="0.25">
      <c r="A249" s="446" t="s">
        <v>81</v>
      </c>
      <c r="B249" s="413" t="s">
        <v>354</v>
      </c>
      <c r="C249" s="491" t="s">
        <v>12</v>
      </c>
      <c r="D249" s="37" t="s">
        <v>243</v>
      </c>
      <c r="E249" s="27"/>
      <c r="F249" s="133"/>
      <c r="G249" s="134"/>
      <c r="H249" s="26"/>
      <c r="I249" s="26"/>
      <c r="J249" s="270" t="s">
        <v>12</v>
      </c>
      <c r="K249" s="37" t="str">
        <f>D249</f>
        <v>Проведение занятий физкультурно-спортивной направленности по месту проживания граждан</v>
      </c>
      <c r="L249" s="27"/>
      <c r="M249" s="14"/>
      <c r="N249" s="14"/>
      <c r="O249" s="26"/>
      <c r="P249" s="135"/>
      <c r="Q249" s="26"/>
      <c r="R249" s="297"/>
      <c r="S249" s="489" t="s">
        <v>31</v>
      </c>
      <c r="T249" s="22"/>
    </row>
    <row r="250" spans="1:21" ht="18.75" customHeight="1" x14ac:dyDescent="0.25">
      <c r="A250" s="446"/>
      <c r="B250" s="413"/>
      <c r="C250" s="500" t="s">
        <v>7</v>
      </c>
      <c r="D250" s="33" t="s">
        <v>51</v>
      </c>
      <c r="E250" s="27" t="s">
        <v>41</v>
      </c>
      <c r="F250" s="104">
        <v>3</v>
      </c>
      <c r="G250" s="104">
        <v>0</v>
      </c>
      <c r="H250" s="38">
        <v>100</v>
      </c>
      <c r="I250" s="26"/>
      <c r="J250" s="27" t="s">
        <v>7</v>
      </c>
      <c r="K250" s="33" t="s">
        <v>244</v>
      </c>
      <c r="L250" s="27" t="s">
        <v>41</v>
      </c>
      <c r="M250" s="136">
        <v>3100</v>
      </c>
      <c r="N250" s="136">
        <v>3100</v>
      </c>
      <c r="O250" s="38">
        <f>(N250/M250)*100</f>
        <v>100</v>
      </c>
      <c r="P250" s="115"/>
      <c r="Q250" s="26"/>
      <c r="R250" s="294"/>
      <c r="S250" s="489"/>
      <c r="T250" s="22"/>
    </row>
    <row r="251" spans="1:21" s="22" customFormat="1" ht="33" x14ac:dyDescent="0.25">
      <c r="A251" s="446"/>
      <c r="B251" s="413"/>
      <c r="C251" s="499"/>
      <c r="D251" s="288" t="s">
        <v>6</v>
      </c>
      <c r="E251" s="48"/>
      <c r="F251" s="144"/>
      <c r="G251" s="147"/>
      <c r="H251" s="9"/>
      <c r="I251" s="9">
        <f>H250</f>
        <v>100</v>
      </c>
      <c r="J251" s="48"/>
      <c r="K251" s="288" t="s">
        <v>6</v>
      </c>
      <c r="L251" s="48"/>
      <c r="M251" s="145"/>
      <c r="N251" s="145"/>
      <c r="O251" s="9"/>
      <c r="P251" s="9">
        <f>O250</f>
        <v>100</v>
      </c>
      <c r="Q251" s="9">
        <f>(I251+P251)/2</f>
        <v>100</v>
      </c>
      <c r="R251" s="295" t="s">
        <v>31</v>
      </c>
      <c r="S251" s="489"/>
      <c r="U251" s="313"/>
    </row>
    <row r="252" spans="1:21" ht="33" x14ac:dyDescent="0.25">
      <c r="A252" s="446"/>
      <c r="B252" s="413"/>
      <c r="C252" s="491" t="s">
        <v>13</v>
      </c>
      <c r="D252" s="37" t="s">
        <v>235</v>
      </c>
      <c r="E252" s="27"/>
      <c r="F252" s="104"/>
      <c r="G252" s="38"/>
      <c r="H252" s="26"/>
      <c r="I252" s="26"/>
      <c r="J252" s="270" t="s">
        <v>13</v>
      </c>
      <c r="K252" s="37" t="str">
        <f>D252</f>
        <v>Обеспечение доступа к объектам спорта</v>
      </c>
      <c r="L252" s="27"/>
      <c r="M252" s="14"/>
      <c r="N252" s="14"/>
      <c r="O252" s="26"/>
      <c r="P252" s="137"/>
      <c r="Q252" s="26"/>
      <c r="R252" s="293"/>
      <c r="S252" s="489"/>
      <c r="T252" s="22"/>
    </row>
    <row r="253" spans="1:21" ht="61.5" customHeight="1" x14ac:dyDescent="0.25">
      <c r="A253" s="446"/>
      <c r="B253" s="413"/>
      <c r="C253" s="500" t="s">
        <v>14</v>
      </c>
      <c r="D253" s="33" t="s">
        <v>51</v>
      </c>
      <c r="E253" s="27" t="s">
        <v>41</v>
      </c>
      <c r="F253" s="104">
        <v>3</v>
      </c>
      <c r="G253" s="104">
        <v>0</v>
      </c>
      <c r="H253" s="38">
        <v>100</v>
      </c>
      <c r="I253" s="26"/>
      <c r="J253" s="27" t="str">
        <f>C253</f>
        <v>2.1.</v>
      </c>
      <c r="K253" s="33" t="s">
        <v>357</v>
      </c>
      <c r="L253" s="27" t="s">
        <v>38</v>
      </c>
      <c r="M253" s="136">
        <v>9</v>
      </c>
      <c r="N253" s="136">
        <v>9</v>
      </c>
      <c r="O253" s="38">
        <f>(N253/M253)*100</f>
        <v>100</v>
      </c>
      <c r="P253" s="115"/>
      <c r="Q253" s="26"/>
      <c r="R253" s="294"/>
      <c r="S253" s="489"/>
      <c r="T253" s="22"/>
    </row>
    <row r="254" spans="1:21" ht="115.5" x14ac:dyDescent="0.25">
      <c r="A254" s="446"/>
      <c r="B254" s="413"/>
      <c r="C254" s="500" t="s">
        <v>15</v>
      </c>
      <c r="D254" s="33" t="s">
        <v>355</v>
      </c>
      <c r="E254" s="27" t="s">
        <v>25</v>
      </c>
      <c r="F254" s="104">
        <v>100</v>
      </c>
      <c r="G254" s="38">
        <v>104</v>
      </c>
      <c r="H254" s="38">
        <v>100</v>
      </c>
      <c r="I254" s="26"/>
      <c r="J254" s="27"/>
      <c r="K254" s="33"/>
      <c r="L254" s="27"/>
      <c r="M254" s="14"/>
      <c r="N254" s="14"/>
      <c r="O254" s="38"/>
      <c r="P254" s="115"/>
      <c r="Q254" s="26"/>
      <c r="R254" s="294"/>
      <c r="S254" s="489"/>
      <c r="T254" s="22"/>
    </row>
    <row r="255" spans="1:21" ht="99" x14ac:dyDescent="0.25">
      <c r="A255" s="446"/>
      <c r="B255" s="413"/>
      <c r="C255" s="500" t="s">
        <v>39</v>
      </c>
      <c r="D255" s="33" t="s">
        <v>356</v>
      </c>
      <c r="E255" s="27" t="s">
        <v>25</v>
      </c>
      <c r="F255" s="104">
        <v>100</v>
      </c>
      <c r="G255" s="38">
        <v>100</v>
      </c>
      <c r="H255" s="38">
        <f t="shared" ref="H255" si="58">(G255/F255)*100</f>
        <v>100</v>
      </c>
      <c r="I255" s="26"/>
      <c r="J255" s="27"/>
      <c r="K255" s="33"/>
      <c r="L255" s="27"/>
      <c r="M255" s="14"/>
      <c r="N255" s="14"/>
      <c r="O255" s="38"/>
      <c r="P255" s="115"/>
      <c r="Q255" s="26"/>
      <c r="R255" s="294"/>
      <c r="S255" s="489"/>
      <c r="T255" s="22"/>
    </row>
    <row r="256" spans="1:21" s="22" customFormat="1" ht="33" x14ac:dyDescent="0.25">
      <c r="A256" s="446"/>
      <c r="B256" s="413"/>
      <c r="C256" s="499"/>
      <c r="D256" s="288" t="s">
        <v>6</v>
      </c>
      <c r="E256" s="48"/>
      <c r="F256" s="144"/>
      <c r="G256" s="147"/>
      <c r="H256" s="9"/>
      <c r="I256" s="9">
        <f>(H253+H254+H255)/3</f>
        <v>100</v>
      </c>
      <c r="J256" s="48"/>
      <c r="K256" s="288" t="s">
        <v>6</v>
      </c>
      <c r="L256" s="48"/>
      <c r="M256" s="145"/>
      <c r="N256" s="145"/>
      <c r="O256" s="9"/>
      <c r="P256" s="9">
        <f>O253</f>
        <v>100</v>
      </c>
      <c r="Q256" s="9">
        <f>(I256+P256)/2</f>
        <v>100</v>
      </c>
      <c r="R256" s="295" t="s">
        <v>31</v>
      </c>
      <c r="S256" s="489"/>
      <c r="U256" s="313"/>
    </row>
    <row r="257" spans="1:21" ht="49.5" x14ac:dyDescent="0.25">
      <c r="A257" s="446"/>
      <c r="B257" s="413"/>
      <c r="C257" s="491" t="s">
        <v>28</v>
      </c>
      <c r="D257" s="37" t="s">
        <v>236</v>
      </c>
      <c r="E257" s="27"/>
      <c r="F257" s="104"/>
      <c r="G257" s="38"/>
      <c r="H257" s="26"/>
      <c r="I257" s="26"/>
      <c r="J257" s="270" t="str">
        <f>C257</f>
        <v>III</v>
      </c>
      <c r="K257" s="37" t="str">
        <f>D257</f>
        <v xml:space="preserve">Организация и проведение официальных спортивных мероприятий </v>
      </c>
      <c r="L257" s="27"/>
      <c r="M257" s="14"/>
      <c r="N257" s="14"/>
      <c r="O257" s="26"/>
      <c r="P257" s="135"/>
      <c r="Q257" s="26"/>
      <c r="R257" s="293"/>
      <c r="S257" s="489"/>
      <c r="T257" s="22"/>
    </row>
    <row r="258" spans="1:21" ht="18.75" customHeight="1" x14ac:dyDescent="0.25">
      <c r="A258" s="446"/>
      <c r="B258" s="413"/>
      <c r="C258" s="500" t="s">
        <v>29</v>
      </c>
      <c r="D258" s="33" t="s">
        <v>237</v>
      </c>
      <c r="E258" s="27" t="s">
        <v>38</v>
      </c>
      <c r="F258" s="104">
        <v>200</v>
      </c>
      <c r="G258" s="136">
        <v>218</v>
      </c>
      <c r="H258" s="38">
        <v>100</v>
      </c>
      <c r="I258" s="26"/>
      <c r="J258" s="27" t="str">
        <f>C258</f>
        <v>3.1.</v>
      </c>
      <c r="K258" s="33" t="s">
        <v>40</v>
      </c>
      <c r="L258" s="27" t="s">
        <v>36</v>
      </c>
      <c r="M258" s="136">
        <v>5</v>
      </c>
      <c r="N258" s="136">
        <v>5</v>
      </c>
      <c r="O258" s="38">
        <f>(N258/M258)*100</f>
        <v>100</v>
      </c>
      <c r="P258" s="115"/>
      <c r="Q258" s="26"/>
      <c r="R258" s="294"/>
      <c r="S258" s="489"/>
      <c r="T258" s="22"/>
    </row>
    <row r="259" spans="1:21" ht="66" x14ac:dyDescent="0.25">
      <c r="A259" s="446"/>
      <c r="B259" s="413"/>
      <c r="C259" s="500" t="s">
        <v>30</v>
      </c>
      <c r="D259" s="33" t="s">
        <v>358</v>
      </c>
      <c r="E259" s="27" t="s">
        <v>25</v>
      </c>
      <c r="F259" s="104">
        <v>5</v>
      </c>
      <c r="G259" s="136">
        <v>0</v>
      </c>
      <c r="H259" s="38">
        <v>100</v>
      </c>
      <c r="I259" s="26"/>
      <c r="J259" s="27"/>
      <c r="K259" s="33"/>
      <c r="L259" s="27"/>
      <c r="M259" s="14"/>
      <c r="N259" s="14"/>
      <c r="O259" s="38"/>
      <c r="P259" s="115"/>
      <c r="Q259" s="26"/>
      <c r="R259" s="294"/>
      <c r="S259" s="489"/>
      <c r="T259" s="22"/>
    </row>
    <row r="260" spans="1:21" ht="99" x14ac:dyDescent="0.25">
      <c r="A260" s="446"/>
      <c r="B260" s="413"/>
      <c r="C260" s="500"/>
      <c r="D260" s="33" t="s">
        <v>359</v>
      </c>
      <c r="E260" s="27" t="s">
        <v>25</v>
      </c>
      <c r="F260" s="104">
        <v>7</v>
      </c>
      <c r="G260" s="136">
        <v>0</v>
      </c>
      <c r="H260" s="38">
        <v>100</v>
      </c>
      <c r="I260" s="26"/>
      <c r="J260" s="27"/>
      <c r="K260" s="33"/>
      <c r="L260" s="27"/>
      <c r="M260" s="14"/>
      <c r="N260" s="14"/>
      <c r="O260" s="38"/>
      <c r="P260" s="115"/>
      <c r="Q260" s="26"/>
      <c r="R260" s="294"/>
      <c r="S260" s="489"/>
      <c r="T260" s="22"/>
    </row>
    <row r="261" spans="1:21" s="22" customFormat="1" ht="33" x14ac:dyDescent="0.25">
      <c r="A261" s="446"/>
      <c r="B261" s="413"/>
      <c r="C261" s="499"/>
      <c r="D261" s="288" t="s">
        <v>6</v>
      </c>
      <c r="E261" s="48"/>
      <c r="F261" s="144"/>
      <c r="G261" s="147"/>
      <c r="H261" s="9"/>
      <c r="I261" s="9">
        <f>(H260+H259+H258)/3</f>
        <v>100</v>
      </c>
      <c r="J261" s="48"/>
      <c r="K261" s="288" t="s">
        <v>6</v>
      </c>
      <c r="L261" s="48"/>
      <c r="M261" s="145"/>
      <c r="N261" s="145"/>
      <c r="O261" s="9"/>
      <c r="P261" s="9">
        <f>O258</f>
        <v>100</v>
      </c>
      <c r="Q261" s="9">
        <f>(I261+P261)/2</f>
        <v>100</v>
      </c>
      <c r="R261" s="295" t="s">
        <v>31</v>
      </c>
      <c r="S261" s="489"/>
      <c r="U261" s="313"/>
    </row>
    <row r="262" spans="1:21" ht="66" x14ac:dyDescent="0.25">
      <c r="A262" s="446"/>
      <c r="B262" s="413"/>
      <c r="C262" s="491" t="s">
        <v>42</v>
      </c>
      <c r="D262" s="37" t="s">
        <v>296</v>
      </c>
      <c r="E262" s="27"/>
      <c r="F262" s="104"/>
      <c r="G262" s="38"/>
      <c r="H262" s="26"/>
      <c r="I262" s="26"/>
      <c r="J262" s="270" t="str">
        <f>C262</f>
        <v>IV</v>
      </c>
      <c r="K262" s="37" t="str">
        <f>D262</f>
        <v>Проведение тестирования выполнения нормативов испытаний (тестов) комплекса ГТО</v>
      </c>
      <c r="L262" s="27"/>
      <c r="M262" s="14"/>
      <c r="N262" s="14"/>
      <c r="O262" s="26"/>
      <c r="P262" s="26"/>
      <c r="Q262" s="26"/>
      <c r="R262" s="293"/>
      <c r="S262" s="489"/>
      <c r="T262" s="22"/>
    </row>
    <row r="263" spans="1:21" ht="84" customHeight="1" x14ac:dyDescent="0.25">
      <c r="A263" s="446"/>
      <c r="B263" s="413"/>
      <c r="C263" s="500" t="s">
        <v>43</v>
      </c>
      <c r="D263" s="33" t="s">
        <v>237</v>
      </c>
      <c r="E263" s="27" t="s">
        <v>38</v>
      </c>
      <c r="F263" s="104">
        <v>800</v>
      </c>
      <c r="G263" s="136">
        <v>810</v>
      </c>
      <c r="H263" s="38">
        <v>100</v>
      </c>
      <c r="I263" s="26"/>
      <c r="J263" s="27" t="str">
        <f>C263</f>
        <v>4.1.</v>
      </c>
      <c r="K263" s="33" t="s">
        <v>40</v>
      </c>
      <c r="L263" s="27" t="s">
        <v>36</v>
      </c>
      <c r="M263" s="136">
        <v>100</v>
      </c>
      <c r="N263" s="136">
        <v>108</v>
      </c>
      <c r="O263" s="38">
        <f>(N263/M263)*100</f>
        <v>108</v>
      </c>
      <c r="P263" s="115"/>
      <c r="Q263" s="26"/>
      <c r="R263" s="294"/>
      <c r="S263" s="489"/>
      <c r="T263" s="22"/>
    </row>
    <row r="264" spans="1:21" s="22" customFormat="1" ht="33" x14ac:dyDescent="0.25">
      <c r="A264" s="446"/>
      <c r="B264" s="413"/>
      <c r="C264" s="499"/>
      <c r="D264" s="288" t="s">
        <v>6</v>
      </c>
      <c r="E264" s="48"/>
      <c r="F264" s="144"/>
      <c r="G264" s="147"/>
      <c r="H264" s="9"/>
      <c r="I264" s="9">
        <f>H263</f>
        <v>100</v>
      </c>
      <c r="J264" s="48"/>
      <c r="K264" s="288" t="s">
        <v>6</v>
      </c>
      <c r="L264" s="48"/>
      <c r="M264" s="145"/>
      <c r="N264" s="145"/>
      <c r="O264" s="9"/>
      <c r="P264" s="9">
        <f>O263</f>
        <v>108</v>
      </c>
      <c r="Q264" s="9">
        <f>(I264+P264)/2</f>
        <v>104</v>
      </c>
      <c r="R264" s="295" t="s">
        <v>31</v>
      </c>
      <c r="S264" s="489"/>
      <c r="U264" s="313"/>
    </row>
    <row r="265" spans="1:21" ht="127.5" customHeight="1" x14ac:dyDescent="0.25">
      <c r="A265" s="446"/>
      <c r="B265" s="413"/>
      <c r="C265" s="491" t="s">
        <v>172</v>
      </c>
      <c r="D265" s="37" t="s">
        <v>360</v>
      </c>
      <c r="E265" s="27"/>
      <c r="F265" s="104"/>
      <c r="G265" s="38"/>
      <c r="H265" s="26"/>
      <c r="I265" s="26"/>
      <c r="J265" s="270" t="str">
        <f>C265</f>
        <v>V</v>
      </c>
      <c r="K265" s="37" t="str">
        <f>D265</f>
        <v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v>
      </c>
      <c r="L265" s="270"/>
      <c r="M265" s="138"/>
      <c r="N265" s="138"/>
      <c r="O265" s="26"/>
      <c r="P265" s="26"/>
      <c r="Q265" s="26"/>
      <c r="R265" s="293"/>
      <c r="S265" s="489"/>
      <c r="T265" s="22"/>
    </row>
    <row r="266" spans="1:21" ht="96" customHeight="1" x14ac:dyDescent="0.25">
      <c r="A266" s="446"/>
      <c r="B266" s="413"/>
      <c r="C266" s="500" t="s">
        <v>173</v>
      </c>
      <c r="D266" s="33" t="s">
        <v>237</v>
      </c>
      <c r="E266" s="27" t="s">
        <v>38</v>
      </c>
      <c r="F266" s="104">
        <v>300</v>
      </c>
      <c r="G266" s="38">
        <v>326</v>
      </c>
      <c r="H266" s="38">
        <v>100</v>
      </c>
      <c r="I266" s="26"/>
      <c r="J266" s="27" t="str">
        <f>C266</f>
        <v>5.1.</v>
      </c>
      <c r="K266" s="33" t="s">
        <v>40</v>
      </c>
      <c r="L266" s="27" t="s">
        <v>36</v>
      </c>
      <c r="M266" s="136">
        <v>8</v>
      </c>
      <c r="N266" s="136">
        <v>8</v>
      </c>
      <c r="O266" s="38">
        <f>(N266/M266)*100</f>
        <v>100</v>
      </c>
      <c r="P266" s="115"/>
      <c r="Q266" s="26"/>
      <c r="R266" s="294"/>
      <c r="S266" s="489"/>
      <c r="T266" s="22"/>
    </row>
    <row r="267" spans="1:21" ht="66" x14ac:dyDescent="0.25">
      <c r="A267" s="446"/>
      <c r="B267" s="413"/>
      <c r="C267" s="500" t="s">
        <v>174</v>
      </c>
      <c r="D267" s="33" t="s">
        <v>358</v>
      </c>
      <c r="E267" s="27" t="s">
        <v>25</v>
      </c>
      <c r="F267" s="104">
        <v>5</v>
      </c>
      <c r="G267" s="136">
        <v>0</v>
      </c>
      <c r="H267" s="38">
        <v>100</v>
      </c>
      <c r="I267" s="26"/>
      <c r="J267" s="27" t="str">
        <f>C267</f>
        <v>5.2.</v>
      </c>
      <c r="K267" s="33"/>
      <c r="L267" s="27"/>
      <c r="M267" s="136"/>
      <c r="N267" s="136"/>
      <c r="O267" s="38"/>
      <c r="P267" s="115"/>
      <c r="Q267" s="26"/>
      <c r="R267" s="294"/>
      <c r="S267" s="489"/>
      <c r="T267" s="22"/>
    </row>
    <row r="268" spans="1:21" ht="99" x14ac:dyDescent="0.25">
      <c r="A268" s="446"/>
      <c r="B268" s="413"/>
      <c r="C268" s="500" t="s">
        <v>175</v>
      </c>
      <c r="D268" s="33" t="s">
        <v>359</v>
      </c>
      <c r="E268" s="27" t="s">
        <v>25</v>
      </c>
      <c r="F268" s="104">
        <v>7</v>
      </c>
      <c r="G268" s="136">
        <v>0</v>
      </c>
      <c r="H268" s="38">
        <v>100</v>
      </c>
      <c r="I268" s="26"/>
      <c r="J268" s="27" t="str">
        <f>C268</f>
        <v>5.3.</v>
      </c>
      <c r="K268" s="33"/>
      <c r="L268" s="27"/>
      <c r="M268" s="136"/>
      <c r="N268" s="136"/>
      <c r="O268" s="38"/>
      <c r="P268" s="115"/>
      <c r="Q268" s="26"/>
      <c r="R268" s="294"/>
      <c r="S268" s="489"/>
      <c r="T268" s="22"/>
    </row>
    <row r="269" spans="1:21" s="22" customFormat="1" ht="33" x14ac:dyDescent="0.25">
      <c r="A269" s="446"/>
      <c r="B269" s="413"/>
      <c r="C269" s="499"/>
      <c r="D269" s="288" t="s">
        <v>6</v>
      </c>
      <c r="E269" s="48"/>
      <c r="F269" s="144"/>
      <c r="G269" s="147"/>
      <c r="H269" s="9"/>
      <c r="I269" s="9">
        <f>(H266+H267+H268)/3</f>
        <v>100</v>
      </c>
      <c r="J269" s="48"/>
      <c r="K269" s="288" t="s">
        <v>6</v>
      </c>
      <c r="L269" s="48"/>
      <c r="M269" s="145"/>
      <c r="N269" s="145"/>
      <c r="O269" s="9"/>
      <c r="P269" s="9">
        <f>O266</f>
        <v>100</v>
      </c>
      <c r="Q269" s="9">
        <f>(I269+P269)/2</f>
        <v>100</v>
      </c>
      <c r="R269" s="295" t="s">
        <v>31</v>
      </c>
      <c r="S269" s="489"/>
      <c r="U269" s="313"/>
    </row>
    <row r="270" spans="1:21" ht="66" x14ac:dyDescent="0.25">
      <c r="A270" s="446" t="s">
        <v>82</v>
      </c>
      <c r="B270" s="413" t="s">
        <v>239</v>
      </c>
      <c r="C270" s="491" t="s">
        <v>12</v>
      </c>
      <c r="D270" s="37" t="s">
        <v>243</v>
      </c>
      <c r="E270" s="270"/>
      <c r="F270" s="107"/>
      <c r="G270" s="118"/>
      <c r="H270" s="26"/>
      <c r="I270" s="26"/>
      <c r="J270" s="270" t="str">
        <f>C270</f>
        <v>I</v>
      </c>
      <c r="K270" s="37" t="str">
        <f>D270</f>
        <v>Проведение занятий физкультурно-спортивной направленности по месту проживания граждан</v>
      </c>
      <c r="L270" s="27"/>
      <c r="M270" s="270"/>
      <c r="N270" s="270"/>
      <c r="O270" s="26"/>
      <c r="P270" s="26"/>
      <c r="Q270" s="26"/>
      <c r="R270" s="293"/>
      <c r="S270" s="438" t="s">
        <v>459</v>
      </c>
      <c r="T270" s="22"/>
    </row>
    <row r="271" spans="1:21" ht="18.75" customHeight="1" x14ac:dyDescent="0.25">
      <c r="A271" s="446"/>
      <c r="B271" s="413"/>
      <c r="C271" s="493" t="s">
        <v>7</v>
      </c>
      <c r="D271" s="33" t="s">
        <v>51</v>
      </c>
      <c r="E271" s="27" t="s">
        <v>41</v>
      </c>
      <c r="F271" s="104">
        <v>3</v>
      </c>
      <c r="G271" s="104">
        <v>0</v>
      </c>
      <c r="H271" s="38">
        <v>100</v>
      </c>
      <c r="I271" s="26"/>
      <c r="J271" s="27" t="s">
        <v>7</v>
      </c>
      <c r="K271" s="33" t="s">
        <v>244</v>
      </c>
      <c r="L271" s="27" t="s">
        <v>41</v>
      </c>
      <c r="M271" s="136">
        <v>376</v>
      </c>
      <c r="N271" s="136">
        <v>389</v>
      </c>
      <c r="O271" s="38">
        <f t="shared" ref="O271:O274" si="59">(N271/M271)*100</f>
        <v>103.45744680851064</v>
      </c>
      <c r="P271" s="26"/>
      <c r="Q271" s="26"/>
      <c r="R271" s="294"/>
      <c r="S271" s="438"/>
      <c r="T271" s="22"/>
    </row>
    <row r="272" spans="1:21" s="22" customFormat="1" ht="33" x14ac:dyDescent="0.25">
      <c r="A272" s="446"/>
      <c r="B272" s="413"/>
      <c r="C272" s="499"/>
      <c r="D272" s="288" t="s">
        <v>6</v>
      </c>
      <c r="E272" s="48"/>
      <c r="F272" s="144"/>
      <c r="G272" s="147"/>
      <c r="H272" s="9"/>
      <c r="I272" s="9">
        <f>H271</f>
        <v>100</v>
      </c>
      <c r="J272" s="48"/>
      <c r="K272" s="288" t="s">
        <v>6</v>
      </c>
      <c r="L272" s="48"/>
      <c r="M272" s="145"/>
      <c r="N272" s="145"/>
      <c r="O272" s="9"/>
      <c r="P272" s="9">
        <f>O271</f>
        <v>103.45744680851064</v>
      </c>
      <c r="Q272" s="9">
        <f>(I272+P272)/2</f>
        <v>101.72872340425532</v>
      </c>
      <c r="R272" s="295" t="s">
        <v>31</v>
      </c>
      <c r="S272" s="438"/>
      <c r="U272" s="313"/>
    </row>
    <row r="273" spans="1:21" ht="33" x14ac:dyDescent="0.25">
      <c r="A273" s="446"/>
      <c r="B273" s="413"/>
      <c r="C273" s="491" t="s">
        <v>13</v>
      </c>
      <c r="D273" s="37" t="s">
        <v>235</v>
      </c>
      <c r="E273" s="27"/>
      <c r="F273" s="104"/>
      <c r="G273" s="153"/>
      <c r="H273" s="26"/>
      <c r="I273" s="26"/>
      <c r="J273" s="270" t="str">
        <f>C273</f>
        <v>II</v>
      </c>
      <c r="K273" s="37" t="str">
        <f>D273</f>
        <v>Обеспечение доступа к объектам спорта</v>
      </c>
      <c r="L273" s="27"/>
      <c r="M273" s="136"/>
      <c r="N273" s="136"/>
      <c r="O273" s="26"/>
      <c r="P273" s="26"/>
      <c r="Q273" s="26"/>
      <c r="R273" s="293"/>
      <c r="S273" s="438"/>
      <c r="T273" s="22"/>
    </row>
    <row r="274" spans="1:21" ht="18.75" customHeight="1" x14ac:dyDescent="0.25">
      <c r="A274" s="446"/>
      <c r="B274" s="413"/>
      <c r="C274" s="500" t="s">
        <v>14</v>
      </c>
      <c r="D274" s="33" t="s">
        <v>51</v>
      </c>
      <c r="E274" s="27" t="s">
        <v>41</v>
      </c>
      <c r="F274" s="104">
        <v>3</v>
      </c>
      <c r="G274" s="104">
        <v>0</v>
      </c>
      <c r="H274" s="38">
        <v>100</v>
      </c>
      <c r="I274" s="26"/>
      <c r="J274" s="27" t="s">
        <v>14</v>
      </c>
      <c r="K274" s="33" t="s">
        <v>357</v>
      </c>
      <c r="L274" s="27" t="s">
        <v>36</v>
      </c>
      <c r="M274" s="136">
        <v>17</v>
      </c>
      <c r="N274" s="136">
        <v>17</v>
      </c>
      <c r="O274" s="38">
        <f t="shared" si="59"/>
        <v>100</v>
      </c>
      <c r="P274" s="26"/>
      <c r="Q274" s="26"/>
      <c r="R274" s="294"/>
      <c r="S274" s="438"/>
      <c r="T274" s="22"/>
    </row>
    <row r="275" spans="1:21" ht="82.5" x14ac:dyDescent="0.25">
      <c r="A275" s="446"/>
      <c r="B275" s="413"/>
      <c r="C275" s="500" t="s">
        <v>15</v>
      </c>
      <c r="D275" s="33" t="s">
        <v>361</v>
      </c>
      <c r="E275" s="27" t="s">
        <v>25</v>
      </c>
      <c r="F275" s="104">
        <v>100</v>
      </c>
      <c r="G275" s="38">
        <v>100</v>
      </c>
      <c r="H275" s="38">
        <f t="shared" ref="H275:H276" si="60">(G275/F275)*100</f>
        <v>100</v>
      </c>
      <c r="I275" s="26"/>
      <c r="J275" s="27"/>
      <c r="K275" s="33"/>
      <c r="L275" s="27"/>
      <c r="M275" s="136"/>
      <c r="N275" s="136"/>
      <c r="O275" s="38"/>
      <c r="P275" s="26"/>
      <c r="Q275" s="26"/>
      <c r="R275" s="294"/>
      <c r="S275" s="438"/>
      <c r="T275" s="22"/>
    </row>
    <row r="276" spans="1:21" ht="82.5" x14ac:dyDescent="0.25">
      <c r="A276" s="446"/>
      <c r="B276" s="413"/>
      <c r="C276" s="500" t="s">
        <v>39</v>
      </c>
      <c r="D276" s="33" t="s">
        <v>362</v>
      </c>
      <c r="E276" s="27" t="s">
        <v>25</v>
      </c>
      <c r="F276" s="104">
        <v>98</v>
      </c>
      <c r="G276" s="38">
        <v>98</v>
      </c>
      <c r="H276" s="38">
        <f t="shared" si="60"/>
        <v>100</v>
      </c>
      <c r="I276" s="26"/>
      <c r="J276" s="27"/>
      <c r="K276" s="33"/>
      <c r="L276" s="27"/>
      <c r="M276" s="136"/>
      <c r="N276" s="136"/>
      <c r="O276" s="38"/>
      <c r="P276" s="26"/>
      <c r="Q276" s="26"/>
      <c r="R276" s="294"/>
      <c r="S276" s="438"/>
      <c r="T276" s="22"/>
    </row>
    <row r="277" spans="1:21" s="22" customFormat="1" ht="33" x14ac:dyDescent="0.25">
      <c r="A277" s="446"/>
      <c r="B277" s="413"/>
      <c r="C277" s="499"/>
      <c r="D277" s="288" t="s">
        <v>6</v>
      </c>
      <c r="E277" s="48"/>
      <c r="F277" s="144"/>
      <c r="G277" s="147"/>
      <c r="H277" s="9"/>
      <c r="I277" s="9">
        <f>(H274+H275+H276)/3</f>
        <v>100</v>
      </c>
      <c r="J277" s="48"/>
      <c r="K277" s="288" t="s">
        <v>6</v>
      </c>
      <c r="L277" s="48"/>
      <c r="M277" s="145"/>
      <c r="N277" s="145"/>
      <c r="O277" s="9"/>
      <c r="P277" s="9">
        <f>O274</f>
        <v>100</v>
      </c>
      <c r="Q277" s="9">
        <f>(I277+P277)/2</f>
        <v>100</v>
      </c>
      <c r="R277" s="295" t="s">
        <v>31</v>
      </c>
      <c r="S277" s="438"/>
      <c r="U277" s="313"/>
    </row>
    <row r="278" spans="1:21" ht="49.5" x14ac:dyDescent="0.25">
      <c r="A278" s="446"/>
      <c r="B278" s="413"/>
      <c r="C278" s="491" t="s">
        <v>28</v>
      </c>
      <c r="D278" s="37" t="s">
        <v>241</v>
      </c>
      <c r="E278" s="27"/>
      <c r="F278" s="104"/>
      <c r="G278" s="153"/>
      <c r="H278" s="26"/>
      <c r="I278" s="26"/>
      <c r="J278" s="270" t="str">
        <f>C278</f>
        <v>III</v>
      </c>
      <c r="K278" s="37" t="str">
        <f>D278</f>
        <v>Организация и проведение официальных спортивных мероприятий</v>
      </c>
      <c r="L278" s="27"/>
      <c r="M278" s="136"/>
      <c r="N278" s="136"/>
      <c r="O278" s="26"/>
      <c r="P278" s="26"/>
      <c r="Q278" s="26"/>
      <c r="R278" s="293"/>
      <c r="S278" s="438"/>
      <c r="T278" s="22"/>
    </row>
    <row r="279" spans="1:21" ht="18.75" customHeight="1" x14ac:dyDescent="0.25">
      <c r="A279" s="446"/>
      <c r="B279" s="413"/>
      <c r="C279" s="500" t="s">
        <v>29</v>
      </c>
      <c r="D279" s="33" t="s">
        <v>237</v>
      </c>
      <c r="E279" s="27" t="s">
        <v>38</v>
      </c>
      <c r="F279" s="104">
        <v>950</v>
      </c>
      <c r="G279" s="136">
        <v>974</v>
      </c>
      <c r="H279" s="38">
        <v>100</v>
      </c>
      <c r="I279" s="26"/>
      <c r="J279" s="27" t="str">
        <f>C279</f>
        <v>3.1.</v>
      </c>
      <c r="K279" s="33" t="s">
        <v>40</v>
      </c>
      <c r="L279" s="27" t="s">
        <v>36</v>
      </c>
      <c r="M279" s="136">
        <v>15</v>
      </c>
      <c r="N279" s="136">
        <v>14</v>
      </c>
      <c r="O279" s="38">
        <f t="shared" ref="O279" si="61">(N279/M279)*100</f>
        <v>93.333333333333329</v>
      </c>
      <c r="P279" s="26"/>
      <c r="Q279" s="26"/>
      <c r="R279" s="294"/>
      <c r="S279" s="438"/>
      <c r="T279" s="22"/>
    </row>
    <row r="280" spans="1:21" ht="66" x14ac:dyDescent="0.25">
      <c r="A280" s="446"/>
      <c r="B280" s="413"/>
      <c r="C280" s="500" t="s">
        <v>30</v>
      </c>
      <c r="D280" s="33" t="s">
        <v>358</v>
      </c>
      <c r="E280" s="27" t="s">
        <v>25</v>
      </c>
      <c r="F280" s="104">
        <v>5</v>
      </c>
      <c r="G280" s="136">
        <v>0</v>
      </c>
      <c r="H280" s="38">
        <v>100</v>
      </c>
      <c r="I280" s="26"/>
      <c r="J280" s="270"/>
      <c r="K280" s="33"/>
      <c r="L280" s="27"/>
      <c r="M280" s="136"/>
      <c r="N280" s="136"/>
      <c r="O280" s="38"/>
      <c r="P280" s="26"/>
      <c r="Q280" s="26"/>
      <c r="R280" s="294"/>
      <c r="S280" s="438"/>
      <c r="T280" s="22"/>
    </row>
    <row r="281" spans="1:21" ht="99" x14ac:dyDescent="0.25">
      <c r="A281" s="446"/>
      <c r="B281" s="413"/>
      <c r="C281" s="500" t="s">
        <v>52</v>
      </c>
      <c r="D281" s="33" t="s">
        <v>363</v>
      </c>
      <c r="E281" s="27" t="s">
        <v>25</v>
      </c>
      <c r="F281" s="104">
        <v>7</v>
      </c>
      <c r="G281" s="136">
        <v>0</v>
      </c>
      <c r="H281" s="38">
        <v>100</v>
      </c>
      <c r="I281" s="26"/>
      <c r="J281" s="270"/>
      <c r="K281" s="33"/>
      <c r="L281" s="27"/>
      <c r="M281" s="27"/>
      <c r="N281" s="27"/>
      <c r="O281" s="38"/>
      <c r="P281" s="26"/>
      <c r="Q281" s="26"/>
      <c r="R281" s="294"/>
      <c r="S281" s="438"/>
      <c r="T281" s="22"/>
    </row>
    <row r="282" spans="1:21" s="22" customFormat="1" ht="33" x14ac:dyDescent="0.25">
      <c r="A282" s="446"/>
      <c r="B282" s="413"/>
      <c r="C282" s="499"/>
      <c r="D282" s="288" t="s">
        <v>6</v>
      </c>
      <c r="E282" s="48"/>
      <c r="F282" s="144"/>
      <c r="G282" s="147"/>
      <c r="H282" s="9"/>
      <c r="I282" s="9">
        <f>(H279+H280+H281)/3</f>
        <v>100</v>
      </c>
      <c r="J282" s="48"/>
      <c r="K282" s="288" t="s">
        <v>6</v>
      </c>
      <c r="L282" s="48"/>
      <c r="M282" s="145"/>
      <c r="N282" s="145"/>
      <c r="O282" s="9"/>
      <c r="P282" s="9">
        <f>O279</f>
        <v>93.333333333333329</v>
      </c>
      <c r="Q282" s="9">
        <f>(I282+P282)/2</f>
        <v>96.666666666666657</v>
      </c>
      <c r="R282" s="295" t="s">
        <v>459</v>
      </c>
      <c r="S282" s="438"/>
      <c r="U282" s="313"/>
    </row>
    <row r="283" spans="1:21" ht="82.5" x14ac:dyDescent="0.25">
      <c r="A283" s="442" t="s">
        <v>83</v>
      </c>
      <c r="B283" s="413" t="s">
        <v>240</v>
      </c>
      <c r="C283" s="491" t="s">
        <v>12</v>
      </c>
      <c r="D283" s="37" t="s">
        <v>572</v>
      </c>
      <c r="E283" s="27"/>
      <c r="F283" s="107"/>
      <c r="G283" s="118"/>
      <c r="H283" s="26"/>
      <c r="I283" s="26"/>
      <c r="J283" s="270" t="str">
        <f>C283</f>
        <v>I</v>
      </c>
      <c r="K283" s="37" t="str">
        <f>D283</f>
        <v>Проведение занятий физкультурно-оздоровительной направленности по месту проживания граждан</v>
      </c>
      <c r="L283" s="27"/>
      <c r="M283" s="270"/>
      <c r="N283" s="270"/>
      <c r="O283" s="26"/>
      <c r="P283" s="26"/>
      <c r="Q283" s="26"/>
      <c r="R283" s="293"/>
      <c r="S283" s="489" t="s">
        <v>31</v>
      </c>
      <c r="T283" s="22"/>
    </row>
    <row r="284" spans="1:21" s="22" customFormat="1" ht="18.75" customHeight="1" x14ac:dyDescent="0.25">
      <c r="A284" s="443"/>
      <c r="B284" s="413"/>
      <c r="C284" s="500" t="s">
        <v>7</v>
      </c>
      <c r="D284" s="33" t="s">
        <v>51</v>
      </c>
      <c r="E284" s="312" t="s">
        <v>41</v>
      </c>
      <c r="F284" s="104">
        <v>3</v>
      </c>
      <c r="G284" s="104">
        <v>0</v>
      </c>
      <c r="H284" s="38">
        <v>100</v>
      </c>
      <c r="I284" s="273"/>
      <c r="J284" s="277" t="str">
        <f>C284</f>
        <v>1.1.</v>
      </c>
      <c r="K284" s="33" t="s">
        <v>244</v>
      </c>
      <c r="L284" s="27" t="s">
        <v>36</v>
      </c>
      <c r="M284" s="136">
        <v>203</v>
      </c>
      <c r="N284" s="136">
        <v>203</v>
      </c>
      <c r="O284" s="38">
        <f t="shared" ref="O284" si="62">(N284/M284)*100</f>
        <v>100</v>
      </c>
      <c r="P284" s="273"/>
      <c r="Q284" s="273"/>
      <c r="R284" s="300"/>
      <c r="S284" s="489"/>
      <c r="U284" s="313"/>
    </row>
    <row r="285" spans="1:21" s="22" customFormat="1" ht="33" x14ac:dyDescent="0.25">
      <c r="A285" s="443"/>
      <c r="B285" s="413"/>
      <c r="C285" s="499"/>
      <c r="D285" s="288" t="s">
        <v>6</v>
      </c>
      <c r="E285" s="48"/>
      <c r="F285" s="144"/>
      <c r="G285" s="147"/>
      <c r="H285" s="9"/>
      <c r="I285" s="9">
        <f>H284</f>
        <v>100</v>
      </c>
      <c r="J285" s="48"/>
      <c r="K285" s="288" t="s">
        <v>6</v>
      </c>
      <c r="L285" s="48"/>
      <c r="M285" s="145"/>
      <c r="N285" s="145"/>
      <c r="O285" s="9"/>
      <c r="P285" s="9">
        <f>O284</f>
        <v>100</v>
      </c>
      <c r="Q285" s="9">
        <f>(I285+P285)/2</f>
        <v>100</v>
      </c>
      <c r="R285" s="295" t="s">
        <v>31</v>
      </c>
      <c r="S285" s="489"/>
      <c r="U285" s="313"/>
    </row>
    <row r="286" spans="1:21" ht="33" customHeight="1" x14ac:dyDescent="0.25">
      <c r="A286" s="443"/>
      <c r="B286" s="413"/>
      <c r="C286" s="491" t="s">
        <v>13</v>
      </c>
      <c r="D286" s="37" t="s">
        <v>235</v>
      </c>
      <c r="E286" s="27"/>
      <c r="F286" s="107"/>
      <c r="G286" s="118"/>
      <c r="H286" s="26"/>
      <c r="I286" s="26"/>
      <c r="J286" s="270" t="str">
        <f>C286</f>
        <v>II</v>
      </c>
      <c r="K286" s="37" t="str">
        <f>D286</f>
        <v>Обеспечение доступа к объектам спорта</v>
      </c>
      <c r="L286" s="27"/>
      <c r="M286" s="270"/>
      <c r="N286" s="270"/>
      <c r="O286" s="26"/>
      <c r="P286" s="26"/>
      <c r="Q286" s="26"/>
      <c r="R286" s="293"/>
      <c r="S286" s="489"/>
      <c r="T286" s="22"/>
    </row>
    <row r="287" spans="1:21" ht="18.75" customHeight="1" x14ac:dyDescent="0.25">
      <c r="A287" s="443"/>
      <c r="B287" s="413"/>
      <c r="C287" s="500" t="s">
        <v>14</v>
      </c>
      <c r="D287" s="33" t="s">
        <v>51</v>
      </c>
      <c r="E287" s="27" t="s">
        <v>41</v>
      </c>
      <c r="F287" s="104">
        <v>3</v>
      </c>
      <c r="G287" s="104">
        <v>0</v>
      </c>
      <c r="H287" s="38">
        <v>100</v>
      </c>
      <c r="I287" s="26"/>
      <c r="J287" s="27" t="str">
        <f>C287</f>
        <v>2.1.</v>
      </c>
      <c r="K287" s="33" t="s">
        <v>357</v>
      </c>
      <c r="L287" s="27" t="s">
        <v>36</v>
      </c>
      <c r="M287" s="136">
        <v>7</v>
      </c>
      <c r="N287" s="136">
        <v>7</v>
      </c>
      <c r="O287" s="38">
        <f t="shared" ref="O287" si="63">(N287/M287)*100</f>
        <v>100</v>
      </c>
      <c r="P287" s="26"/>
      <c r="Q287" s="26"/>
      <c r="R287" s="294"/>
      <c r="S287" s="489"/>
      <c r="T287" s="22"/>
    </row>
    <row r="288" spans="1:21" ht="99" x14ac:dyDescent="0.25">
      <c r="A288" s="443"/>
      <c r="B288" s="413"/>
      <c r="C288" s="500" t="s">
        <v>15</v>
      </c>
      <c r="D288" s="33" t="s">
        <v>528</v>
      </c>
      <c r="E288" s="27" t="s">
        <v>25</v>
      </c>
      <c r="F288" s="104">
        <v>95</v>
      </c>
      <c r="G288" s="38">
        <v>95</v>
      </c>
      <c r="H288" s="38">
        <f t="shared" ref="H288:H289" si="64">(G288/F288)*100</f>
        <v>100</v>
      </c>
      <c r="I288" s="26"/>
      <c r="J288" s="27"/>
      <c r="K288" s="33"/>
      <c r="L288" s="27"/>
      <c r="M288" s="14"/>
      <c r="N288" s="14"/>
      <c r="O288" s="38"/>
      <c r="P288" s="26"/>
      <c r="Q288" s="26"/>
      <c r="R288" s="294"/>
      <c r="S288" s="489"/>
      <c r="T288" s="22"/>
      <c r="U288" s="305"/>
    </row>
    <row r="289" spans="1:21" ht="99" x14ac:dyDescent="0.25">
      <c r="A289" s="443"/>
      <c r="B289" s="413"/>
      <c r="C289" s="500" t="s">
        <v>39</v>
      </c>
      <c r="D289" s="33" t="s">
        <v>365</v>
      </c>
      <c r="E289" s="27" t="s">
        <v>25</v>
      </c>
      <c r="F289" s="104">
        <v>98</v>
      </c>
      <c r="G289" s="38">
        <v>98</v>
      </c>
      <c r="H289" s="38">
        <f t="shared" si="64"/>
        <v>100</v>
      </c>
      <c r="I289" s="26"/>
      <c r="J289" s="27"/>
      <c r="K289" s="33"/>
      <c r="L289" s="27"/>
      <c r="M289" s="14"/>
      <c r="N289" s="14"/>
      <c r="O289" s="38"/>
      <c r="P289" s="26"/>
      <c r="Q289" s="26"/>
      <c r="R289" s="294"/>
      <c r="S289" s="489"/>
      <c r="T289" s="22"/>
      <c r="U289" s="315"/>
    </row>
    <row r="290" spans="1:21" s="22" customFormat="1" ht="33" x14ac:dyDescent="0.25">
      <c r="A290" s="443"/>
      <c r="B290" s="413"/>
      <c r="C290" s="499"/>
      <c r="D290" s="288" t="s">
        <v>6</v>
      </c>
      <c r="E290" s="48"/>
      <c r="F290" s="144"/>
      <c r="G290" s="147"/>
      <c r="H290" s="9"/>
      <c r="I290" s="9">
        <f>(H287+H288+H289)/3</f>
        <v>100</v>
      </c>
      <c r="J290" s="48"/>
      <c r="K290" s="288" t="s">
        <v>6</v>
      </c>
      <c r="L290" s="48"/>
      <c r="M290" s="145"/>
      <c r="N290" s="145"/>
      <c r="O290" s="9"/>
      <c r="P290" s="9">
        <f>O287</f>
        <v>100</v>
      </c>
      <c r="Q290" s="9">
        <f>(I290+P290)/2</f>
        <v>100</v>
      </c>
      <c r="R290" s="295" t="s">
        <v>31</v>
      </c>
      <c r="S290" s="489"/>
      <c r="U290" s="313"/>
    </row>
    <row r="291" spans="1:21" ht="49.5" x14ac:dyDescent="0.25">
      <c r="A291" s="443"/>
      <c r="B291" s="413"/>
      <c r="C291" s="491" t="s">
        <v>28</v>
      </c>
      <c r="D291" s="37" t="s">
        <v>241</v>
      </c>
      <c r="E291" s="27"/>
      <c r="F291" s="104"/>
      <c r="G291" s="153"/>
      <c r="H291" s="26"/>
      <c r="I291" s="26"/>
      <c r="J291" s="270" t="str">
        <f>C291</f>
        <v>III</v>
      </c>
      <c r="K291" s="37" t="str">
        <f>D291</f>
        <v>Организация и проведение официальных спортивных мероприятий</v>
      </c>
      <c r="L291" s="27"/>
      <c r="M291" s="270"/>
      <c r="N291" s="270"/>
      <c r="O291" s="26"/>
      <c r="P291" s="26"/>
      <c r="Q291" s="26"/>
      <c r="R291" s="293"/>
      <c r="S291" s="489"/>
      <c r="T291" s="22"/>
      <c r="U291" s="315"/>
    </row>
    <row r="292" spans="1:21" ht="18.75" customHeight="1" x14ac:dyDescent="0.25">
      <c r="A292" s="443"/>
      <c r="B292" s="413"/>
      <c r="C292" s="500" t="s">
        <v>29</v>
      </c>
      <c r="D292" s="33" t="s">
        <v>237</v>
      </c>
      <c r="E292" s="27" t="s">
        <v>38</v>
      </c>
      <c r="F292" s="104">
        <v>300</v>
      </c>
      <c r="G292" s="136">
        <v>300</v>
      </c>
      <c r="H292" s="38">
        <v>100</v>
      </c>
      <c r="I292" s="26"/>
      <c r="J292" s="27" t="str">
        <f>C292</f>
        <v>3.1.</v>
      </c>
      <c r="K292" s="33" t="s">
        <v>40</v>
      </c>
      <c r="L292" s="27" t="s">
        <v>36</v>
      </c>
      <c r="M292" s="27">
        <v>5</v>
      </c>
      <c r="N292" s="27">
        <v>5</v>
      </c>
      <c r="O292" s="38">
        <f t="shared" ref="O292" si="65">(N292/M292)*100</f>
        <v>100</v>
      </c>
      <c r="P292" s="26"/>
      <c r="Q292" s="26"/>
      <c r="R292" s="294"/>
      <c r="S292" s="489"/>
      <c r="T292" s="22"/>
      <c r="U292" s="315"/>
    </row>
    <row r="293" spans="1:21" ht="66" x14ac:dyDescent="0.25">
      <c r="A293" s="443"/>
      <c r="B293" s="413"/>
      <c r="C293" s="500" t="s">
        <v>30</v>
      </c>
      <c r="D293" s="33" t="s">
        <v>358</v>
      </c>
      <c r="E293" s="27" t="s">
        <v>25</v>
      </c>
      <c r="F293" s="104">
        <v>5</v>
      </c>
      <c r="G293" s="136">
        <v>0</v>
      </c>
      <c r="H293" s="38">
        <v>100</v>
      </c>
      <c r="I293" s="26"/>
      <c r="J293" s="270"/>
      <c r="K293" s="33"/>
      <c r="L293" s="27"/>
      <c r="M293" s="27"/>
      <c r="N293" s="27"/>
      <c r="O293" s="38"/>
      <c r="P293" s="26"/>
      <c r="Q293" s="26"/>
      <c r="R293" s="294"/>
      <c r="S293" s="489"/>
      <c r="T293" s="22"/>
      <c r="U293" s="305"/>
    </row>
    <row r="294" spans="1:21" ht="99" x14ac:dyDescent="0.25">
      <c r="A294" s="443"/>
      <c r="B294" s="413"/>
      <c r="C294" s="500" t="s">
        <v>52</v>
      </c>
      <c r="D294" s="33" t="s">
        <v>366</v>
      </c>
      <c r="E294" s="27" t="s">
        <v>25</v>
      </c>
      <c r="F294" s="104">
        <v>5</v>
      </c>
      <c r="G294" s="136">
        <v>0</v>
      </c>
      <c r="H294" s="38">
        <v>100</v>
      </c>
      <c r="I294" s="26"/>
      <c r="J294" s="270"/>
      <c r="K294" s="33"/>
      <c r="L294" s="27"/>
      <c r="M294" s="27"/>
      <c r="N294" s="27"/>
      <c r="O294" s="38"/>
      <c r="P294" s="26"/>
      <c r="Q294" s="26"/>
      <c r="R294" s="294"/>
      <c r="S294" s="489"/>
      <c r="T294" s="22"/>
      <c r="U294" s="315"/>
    </row>
    <row r="295" spans="1:21" s="22" customFormat="1" ht="33" x14ac:dyDescent="0.25">
      <c r="A295" s="443"/>
      <c r="B295" s="413"/>
      <c r="C295" s="499"/>
      <c r="D295" s="288" t="s">
        <v>6</v>
      </c>
      <c r="E295" s="48"/>
      <c r="F295" s="144"/>
      <c r="G295" s="147"/>
      <c r="H295" s="9"/>
      <c r="I295" s="9">
        <f>(H292+H293+H294)/3</f>
        <v>100</v>
      </c>
      <c r="J295" s="48"/>
      <c r="K295" s="288" t="s">
        <v>6</v>
      </c>
      <c r="L295" s="48"/>
      <c r="M295" s="145"/>
      <c r="N295" s="145"/>
      <c r="O295" s="9"/>
      <c r="P295" s="9">
        <f>O292</f>
        <v>100</v>
      </c>
      <c r="Q295" s="9">
        <f>(I295+P295)/2</f>
        <v>100</v>
      </c>
      <c r="R295" s="295" t="s">
        <v>31</v>
      </c>
      <c r="S295" s="489"/>
      <c r="U295" s="313"/>
    </row>
    <row r="296" spans="1:21" ht="82.5" x14ac:dyDescent="0.25">
      <c r="A296" s="443"/>
      <c r="B296" s="413"/>
      <c r="C296" s="491" t="s">
        <v>42</v>
      </c>
      <c r="D296" s="37" t="s">
        <v>238</v>
      </c>
      <c r="E296" s="27"/>
      <c r="F296" s="104"/>
      <c r="G296" s="136"/>
      <c r="H296" s="26"/>
      <c r="I296" s="26"/>
      <c r="J296" s="270" t="str">
        <f>C296</f>
        <v>IV</v>
      </c>
      <c r="K296" s="37" t="str">
        <f>D296</f>
        <v>Организация и проведение официальных физкультурных (физкультурно-оздоровительных) мероприятий</v>
      </c>
      <c r="L296" s="27"/>
      <c r="M296" s="270"/>
      <c r="N296" s="270"/>
      <c r="O296" s="26"/>
      <c r="P296" s="26"/>
      <c r="Q296" s="26"/>
      <c r="R296" s="293"/>
      <c r="S296" s="489"/>
      <c r="T296" s="22"/>
      <c r="U296" s="315"/>
    </row>
    <row r="297" spans="1:21" ht="18.75" customHeight="1" x14ac:dyDescent="0.25">
      <c r="A297" s="443"/>
      <c r="B297" s="413"/>
      <c r="C297" s="500" t="s">
        <v>43</v>
      </c>
      <c r="D297" s="33" t="s">
        <v>237</v>
      </c>
      <c r="E297" s="27" t="s">
        <v>38</v>
      </c>
      <c r="F297" s="104">
        <v>350</v>
      </c>
      <c r="G297" s="27">
        <v>350</v>
      </c>
      <c r="H297" s="38">
        <v>100</v>
      </c>
      <c r="I297" s="26"/>
      <c r="J297" s="27" t="str">
        <f>C297</f>
        <v>4.1.</v>
      </c>
      <c r="K297" s="33" t="s">
        <v>40</v>
      </c>
      <c r="L297" s="27" t="s">
        <v>36</v>
      </c>
      <c r="M297" s="27">
        <v>1</v>
      </c>
      <c r="N297" s="27">
        <v>1</v>
      </c>
      <c r="O297" s="38">
        <f t="shared" ref="O297" si="66">(N297/M297)*100</f>
        <v>100</v>
      </c>
      <c r="P297" s="26"/>
      <c r="Q297" s="26">
        <f>O297</f>
        <v>100</v>
      </c>
      <c r="R297" s="294"/>
      <c r="S297" s="489"/>
      <c r="T297" s="22"/>
      <c r="U297" s="315"/>
    </row>
    <row r="298" spans="1:21" ht="66" x14ac:dyDescent="0.25">
      <c r="A298" s="443"/>
      <c r="B298" s="413"/>
      <c r="C298" s="500" t="s">
        <v>145</v>
      </c>
      <c r="D298" s="33" t="s">
        <v>358</v>
      </c>
      <c r="E298" s="27" t="s">
        <v>25</v>
      </c>
      <c r="F298" s="104">
        <v>5</v>
      </c>
      <c r="G298" s="27">
        <v>0</v>
      </c>
      <c r="H298" s="38">
        <v>100</v>
      </c>
      <c r="I298" s="26"/>
      <c r="J298" s="270"/>
      <c r="K298" s="33"/>
      <c r="L298" s="27"/>
      <c r="M298" s="27"/>
      <c r="N298" s="27"/>
      <c r="O298" s="38"/>
      <c r="P298" s="26"/>
      <c r="Q298" s="26"/>
      <c r="R298" s="294"/>
      <c r="S298" s="489"/>
      <c r="T298" s="22"/>
      <c r="U298" s="305"/>
    </row>
    <row r="299" spans="1:21" ht="99" x14ac:dyDescent="0.25">
      <c r="A299" s="443"/>
      <c r="B299" s="413"/>
      <c r="C299" s="500" t="s">
        <v>169</v>
      </c>
      <c r="D299" s="33" t="s">
        <v>366</v>
      </c>
      <c r="E299" s="27" t="s">
        <v>25</v>
      </c>
      <c r="F299" s="104">
        <v>5</v>
      </c>
      <c r="G299" s="27">
        <v>0</v>
      </c>
      <c r="H299" s="38">
        <v>100</v>
      </c>
      <c r="I299" s="26"/>
      <c r="J299" s="270"/>
      <c r="K299" s="33"/>
      <c r="L299" s="27"/>
      <c r="M299" s="27"/>
      <c r="N299" s="27"/>
      <c r="O299" s="38"/>
      <c r="P299" s="26"/>
      <c r="Q299" s="26"/>
      <c r="R299" s="294"/>
      <c r="S299" s="489"/>
      <c r="T299" s="22"/>
      <c r="U299" s="315"/>
    </row>
    <row r="300" spans="1:21" s="150" customFormat="1" ht="33" x14ac:dyDescent="0.25">
      <c r="A300" s="444"/>
      <c r="B300" s="413"/>
      <c r="C300" s="494"/>
      <c r="D300" s="288" t="s">
        <v>6</v>
      </c>
      <c r="E300" s="48"/>
      <c r="F300" s="144"/>
      <c r="G300" s="311"/>
      <c r="H300" s="9"/>
      <c r="I300" s="9">
        <f>(H297+H298+H299)/3</f>
        <v>100</v>
      </c>
      <c r="J300" s="48"/>
      <c r="K300" s="288" t="s">
        <v>6</v>
      </c>
      <c r="L300" s="48"/>
      <c r="M300" s="48"/>
      <c r="N300" s="48"/>
      <c r="O300" s="9"/>
      <c r="P300" s="9">
        <f>O297</f>
        <v>100</v>
      </c>
      <c r="Q300" s="9">
        <f t="shared" ref="Q300:Q316" si="67">(I300+P300)/2</f>
        <v>100</v>
      </c>
      <c r="R300" s="295" t="s">
        <v>31</v>
      </c>
      <c r="S300" s="489"/>
      <c r="T300" s="22"/>
      <c r="U300" s="315"/>
    </row>
    <row r="301" spans="1:21" ht="66" x14ac:dyDescent="0.25">
      <c r="A301" s="446" t="s">
        <v>84</v>
      </c>
      <c r="B301" s="413" t="s">
        <v>242</v>
      </c>
      <c r="C301" s="491" t="s">
        <v>12</v>
      </c>
      <c r="D301" s="37" t="s">
        <v>243</v>
      </c>
      <c r="E301" s="270"/>
      <c r="F301" s="107"/>
      <c r="G301" s="118"/>
      <c r="H301" s="26"/>
      <c r="I301" s="26"/>
      <c r="J301" s="270" t="s">
        <v>12</v>
      </c>
      <c r="K301" s="37" t="str">
        <f>D301</f>
        <v>Проведение занятий физкультурно-спортивной направленности по месту проживания граждан</v>
      </c>
      <c r="L301" s="270"/>
      <c r="M301" s="270"/>
      <c r="N301" s="270"/>
      <c r="O301" s="26"/>
      <c r="P301" s="26"/>
      <c r="Q301" s="26"/>
      <c r="R301" s="293"/>
      <c r="S301" s="489" t="s">
        <v>459</v>
      </c>
      <c r="T301" s="22"/>
      <c r="U301" s="315"/>
    </row>
    <row r="302" spans="1:21" ht="39" customHeight="1" x14ac:dyDescent="0.25">
      <c r="A302" s="446"/>
      <c r="B302" s="413"/>
      <c r="C302" s="493" t="s">
        <v>7</v>
      </c>
      <c r="D302" s="33" t="s">
        <v>51</v>
      </c>
      <c r="E302" s="27" t="s">
        <v>25</v>
      </c>
      <c r="F302" s="104">
        <v>3</v>
      </c>
      <c r="G302" s="104">
        <v>0</v>
      </c>
      <c r="H302" s="38">
        <v>100</v>
      </c>
      <c r="I302" s="26"/>
      <c r="J302" s="27" t="s">
        <v>7</v>
      </c>
      <c r="K302" s="33" t="s">
        <v>234</v>
      </c>
      <c r="L302" s="27" t="s">
        <v>38</v>
      </c>
      <c r="M302" s="27">
        <v>2064</v>
      </c>
      <c r="N302" s="27">
        <v>2117</v>
      </c>
      <c r="O302" s="38">
        <f t="shared" ref="O302" si="68">(N302/M302)*100</f>
        <v>102.56782945736434</v>
      </c>
      <c r="P302" s="270"/>
      <c r="Q302" s="26"/>
      <c r="R302" s="294"/>
      <c r="S302" s="489"/>
      <c r="T302" s="22"/>
    </row>
    <row r="303" spans="1:21" s="22" customFormat="1" ht="33" x14ac:dyDescent="0.25">
      <c r="A303" s="446"/>
      <c r="B303" s="413"/>
      <c r="C303" s="499"/>
      <c r="D303" s="288" t="s">
        <v>6</v>
      </c>
      <c r="E303" s="48"/>
      <c r="F303" s="144"/>
      <c r="G303" s="147"/>
      <c r="H303" s="9"/>
      <c r="I303" s="9">
        <f>H302</f>
        <v>100</v>
      </c>
      <c r="J303" s="48"/>
      <c r="K303" s="288" t="s">
        <v>6</v>
      </c>
      <c r="L303" s="48"/>
      <c r="M303" s="145"/>
      <c r="N303" s="145"/>
      <c r="O303" s="9"/>
      <c r="P303" s="9">
        <f>O302</f>
        <v>102.56782945736434</v>
      </c>
      <c r="Q303" s="9">
        <f>(I303+P303)/2</f>
        <v>101.28391472868216</v>
      </c>
      <c r="R303" s="295" t="s">
        <v>31</v>
      </c>
      <c r="S303" s="489"/>
      <c r="U303" s="313"/>
    </row>
    <row r="304" spans="1:21" ht="33" x14ac:dyDescent="0.25">
      <c r="A304" s="446"/>
      <c r="B304" s="413"/>
      <c r="C304" s="491" t="s">
        <v>13</v>
      </c>
      <c r="D304" s="37" t="s">
        <v>235</v>
      </c>
      <c r="E304" s="27"/>
      <c r="F304" s="104"/>
      <c r="G304" s="153"/>
      <c r="H304" s="26"/>
      <c r="I304" s="26"/>
      <c r="J304" s="270" t="str">
        <f>C304</f>
        <v>II</v>
      </c>
      <c r="K304" s="37" t="str">
        <f>D304</f>
        <v>Обеспечение доступа к объектам спорта</v>
      </c>
      <c r="L304" s="270"/>
      <c r="M304" s="270"/>
      <c r="N304" s="106"/>
      <c r="O304" s="26"/>
      <c r="P304" s="26"/>
      <c r="Q304" s="26"/>
      <c r="R304" s="293"/>
      <c r="S304" s="489"/>
      <c r="T304" s="22"/>
    </row>
    <row r="305" spans="1:21" ht="18.75" customHeight="1" x14ac:dyDescent="0.25">
      <c r="A305" s="446"/>
      <c r="B305" s="413"/>
      <c r="C305" s="500" t="s">
        <v>14</v>
      </c>
      <c r="D305" s="33" t="s">
        <v>51</v>
      </c>
      <c r="E305" s="27" t="s">
        <v>41</v>
      </c>
      <c r="F305" s="104">
        <v>3</v>
      </c>
      <c r="G305" s="104">
        <v>0</v>
      </c>
      <c r="H305" s="38">
        <v>100</v>
      </c>
      <c r="I305" s="26"/>
      <c r="J305" s="27" t="str">
        <f>C305</f>
        <v>2.1.</v>
      </c>
      <c r="K305" s="33" t="s">
        <v>357</v>
      </c>
      <c r="L305" s="27" t="s">
        <v>38</v>
      </c>
      <c r="M305" s="27">
        <v>19</v>
      </c>
      <c r="N305" s="105">
        <v>19</v>
      </c>
      <c r="O305" s="38">
        <f t="shared" ref="O305" si="69">(N305/M305)*100</f>
        <v>100</v>
      </c>
      <c r="P305" s="114"/>
      <c r="Q305" s="26"/>
      <c r="R305" s="298"/>
      <c r="S305" s="489"/>
      <c r="T305" s="22"/>
    </row>
    <row r="306" spans="1:21" ht="99" x14ac:dyDescent="0.25">
      <c r="A306" s="446"/>
      <c r="B306" s="413"/>
      <c r="C306" s="500"/>
      <c r="D306" s="33" t="s">
        <v>364</v>
      </c>
      <c r="E306" s="27" t="s">
        <v>25</v>
      </c>
      <c r="F306" s="104">
        <v>100</v>
      </c>
      <c r="G306" s="38">
        <v>94</v>
      </c>
      <c r="H306" s="38">
        <f t="shared" ref="H306:H307" si="70">(G306/F306)*100</f>
        <v>94</v>
      </c>
      <c r="I306" s="26"/>
      <c r="J306" s="27"/>
      <c r="K306" s="33"/>
      <c r="L306" s="27"/>
      <c r="M306" s="27"/>
      <c r="N306" s="105"/>
      <c r="O306" s="38"/>
      <c r="P306" s="114"/>
      <c r="Q306" s="26"/>
      <c r="R306" s="298"/>
      <c r="S306" s="489"/>
      <c r="T306" s="22"/>
    </row>
    <row r="307" spans="1:21" ht="99" x14ac:dyDescent="0.25">
      <c r="A307" s="446"/>
      <c r="B307" s="413"/>
      <c r="C307" s="500" t="s">
        <v>15</v>
      </c>
      <c r="D307" s="33" t="s">
        <v>365</v>
      </c>
      <c r="E307" s="27" t="s">
        <v>25</v>
      </c>
      <c r="F307" s="104">
        <v>95</v>
      </c>
      <c r="G307" s="153">
        <v>95</v>
      </c>
      <c r="H307" s="38">
        <f t="shared" si="70"/>
        <v>100</v>
      </c>
      <c r="I307" s="26"/>
      <c r="J307" s="270"/>
      <c r="K307" s="33"/>
      <c r="L307" s="27"/>
      <c r="M307" s="27"/>
      <c r="N307" s="105"/>
      <c r="O307" s="38"/>
      <c r="P307" s="114"/>
      <c r="Q307" s="26"/>
      <c r="R307" s="298"/>
      <c r="S307" s="489"/>
      <c r="T307" s="22"/>
    </row>
    <row r="308" spans="1:21" s="146" customFormat="1" ht="33" x14ac:dyDescent="0.25">
      <c r="A308" s="446"/>
      <c r="B308" s="413"/>
      <c r="C308" s="494"/>
      <c r="D308" s="288" t="s">
        <v>6</v>
      </c>
      <c r="E308" s="48"/>
      <c r="F308" s="144"/>
      <c r="G308" s="311"/>
      <c r="H308" s="9"/>
      <c r="I308" s="9">
        <f>(H305+H306+H307)/3</f>
        <v>98</v>
      </c>
      <c r="J308" s="48"/>
      <c r="K308" s="288" t="s">
        <v>6</v>
      </c>
      <c r="L308" s="48"/>
      <c r="M308" s="311"/>
      <c r="N308" s="311"/>
      <c r="O308" s="9"/>
      <c r="P308" s="9">
        <f>O305</f>
        <v>100</v>
      </c>
      <c r="Q308" s="9">
        <f t="shared" si="67"/>
        <v>99</v>
      </c>
      <c r="R308" s="295" t="s">
        <v>459</v>
      </c>
      <c r="S308" s="489"/>
      <c r="T308" s="22"/>
      <c r="U308" s="314"/>
    </row>
    <row r="309" spans="1:21" ht="66" x14ac:dyDescent="0.25">
      <c r="A309" s="446" t="s">
        <v>85</v>
      </c>
      <c r="B309" s="413" t="s">
        <v>245</v>
      </c>
      <c r="C309" s="491" t="s">
        <v>12</v>
      </c>
      <c r="D309" s="37" t="s">
        <v>243</v>
      </c>
      <c r="E309" s="270"/>
      <c r="F309" s="107"/>
      <c r="G309" s="118"/>
      <c r="H309" s="26"/>
      <c r="I309" s="26"/>
      <c r="J309" s="270" t="s">
        <v>12</v>
      </c>
      <c r="K309" s="37" t="str">
        <f>D309</f>
        <v>Проведение занятий физкультурно-спортивной направленности по месту проживания граждан</v>
      </c>
      <c r="L309" s="270"/>
      <c r="M309" s="270"/>
      <c r="N309" s="270"/>
      <c r="O309" s="26"/>
      <c r="P309" s="26"/>
      <c r="Q309" s="26"/>
      <c r="R309" s="293"/>
      <c r="S309" s="489" t="s">
        <v>31</v>
      </c>
    </row>
    <row r="310" spans="1:21" ht="18.75" customHeight="1" x14ac:dyDescent="0.25">
      <c r="A310" s="446"/>
      <c r="B310" s="413"/>
      <c r="C310" s="493" t="s">
        <v>7</v>
      </c>
      <c r="D310" s="33" t="s">
        <v>51</v>
      </c>
      <c r="E310" s="27" t="s">
        <v>41</v>
      </c>
      <c r="F310" s="104">
        <v>3</v>
      </c>
      <c r="G310" s="104">
        <v>0</v>
      </c>
      <c r="H310" s="38">
        <v>100</v>
      </c>
      <c r="I310" s="26"/>
      <c r="J310" s="27" t="s">
        <v>7</v>
      </c>
      <c r="K310" s="33" t="s">
        <v>244</v>
      </c>
      <c r="L310" s="27" t="s">
        <v>38</v>
      </c>
      <c r="M310" s="27">
        <v>4008</v>
      </c>
      <c r="N310" s="27">
        <v>4008</v>
      </c>
      <c r="O310" s="38">
        <f t="shared" ref="O310" si="71">(N310/M310)*100</f>
        <v>100</v>
      </c>
      <c r="P310" s="270"/>
      <c r="Q310" s="26"/>
      <c r="R310" s="294"/>
      <c r="S310" s="489"/>
    </row>
    <row r="311" spans="1:21" s="22" customFormat="1" ht="33" x14ac:dyDescent="0.25">
      <c r="A311" s="446"/>
      <c r="B311" s="413"/>
      <c r="C311" s="499"/>
      <c r="D311" s="288" t="s">
        <v>6</v>
      </c>
      <c r="E311" s="48"/>
      <c r="F311" s="144"/>
      <c r="G311" s="147"/>
      <c r="H311" s="9"/>
      <c r="I311" s="9">
        <f>H310</f>
        <v>100</v>
      </c>
      <c r="J311" s="48"/>
      <c r="K311" s="288" t="s">
        <v>6</v>
      </c>
      <c r="L311" s="48"/>
      <c r="M311" s="145"/>
      <c r="N311" s="145"/>
      <c r="O311" s="9"/>
      <c r="P311" s="9">
        <f>O310</f>
        <v>100</v>
      </c>
      <c r="Q311" s="9">
        <f>(I311+P311)/2</f>
        <v>100</v>
      </c>
      <c r="R311" s="295" t="s">
        <v>31</v>
      </c>
      <c r="S311" s="489"/>
      <c r="T311"/>
      <c r="U311" s="313"/>
    </row>
    <row r="312" spans="1:21" ht="33" x14ac:dyDescent="0.25">
      <c r="A312" s="446"/>
      <c r="B312" s="413"/>
      <c r="C312" s="491" t="s">
        <v>13</v>
      </c>
      <c r="D312" s="37" t="s">
        <v>235</v>
      </c>
      <c r="E312" s="27"/>
      <c r="F312" s="104"/>
      <c r="G312" s="153"/>
      <c r="H312" s="26"/>
      <c r="I312" s="26"/>
      <c r="J312" s="270" t="str">
        <f>C312</f>
        <v>II</v>
      </c>
      <c r="K312" s="37" t="str">
        <f>D312</f>
        <v>Обеспечение доступа к объектам спорта</v>
      </c>
      <c r="L312" s="270"/>
      <c r="M312" s="270"/>
      <c r="N312" s="106"/>
      <c r="O312" s="26"/>
      <c r="P312" s="26"/>
      <c r="Q312" s="26"/>
      <c r="R312" s="293"/>
      <c r="S312" s="489"/>
    </row>
    <row r="313" spans="1:21" ht="18.75" customHeight="1" x14ac:dyDescent="0.25">
      <c r="A313" s="446"/>
      <c r="B313" s="413"/>
      <c r="C313" s="500" t="s">
        <v>14</v>
      </c>
      <c r="D313" s="33" t="s">
        <v>51</v>
      </c>
      <c r="E313" s="27" t="s">
        <v>41</v>
      </c>
      <c r="F313" s="104">
        <v>3</v>
      </c>
      <c r="G313" s="104">
        <v>0</v>
      </c>
      <c r="H313" s="38">
        <v>100</v>
      </c>
      <c r="I313" s="26"/>
      <c r="J313" s="27" t="str">
        <f>C313</f>
        <v>2.1.</v>
      </c>
      <c r="K313" s="33" t="s">
        <v>357</v>
      </c>
      <c r="L313" s="27" t="s">
        <v>38</v>
      </c>
      <c r="M313" s="27">
        <v>37</v>
      </c>
      <c r="N313" s="105">
        <v>37</v>
      </c>
      <c r="O313" s="38">
        <f t="shared" ref="O313" si="72">(N313/M313)*100</f>
        <v>100</v>
      </c>
      <c r="P313" s="114"/>
      <c r="Q313" s="26"/>
      <c r="R313" s="298"/>
      <c r="S313" s="489"/>
    </row>
    <row r="314" spans="1:21" ht="99" x14ac:dyDescent="0.25">
      <c r="A314" s="446"/>
      <c r="B314" s="413"/>
      <c r="C314" s="500" t="s">
        <v>15</v>
      </c>
      <c r="D314" s="33" t="s">
        <v>367</v>
      </c>
      <c r="E314" s="27" t="s">
        <v>25</v>
      </c>
      <c r="F314" s="104">
        <v>80</v>
      </c>
      <c r="G314" s="302">
        <v>80</v>
      </c>
      <c r="H314" s="302">
        <f t="shared" ref="H314:H315" si="73">(G314/F314)*100</f>
        <v>100</v>
      </c>
      <c r="I314" s="26"/>
      <c r="J314" s="270"/>
      <c r="K314" s="33"/>
      <c r="L314" s="27"/>
      <c r="M314" s="27"/>
      <c r="N314" s="105"/>
      <c r="O314" s="38"/>
      <c r="P314" s="114"/>
      <c r="Q314" s="26"/>
      <c r="R314" s="298"/>
      <c r="S314" s="489"/>
    </row>
    <row r="315" spans="1:21" ht="82.5" x14ac:dyDescent="0.25">
      <c r="A315" s="446"/>
      <c r="B315" s="413"/>
      <c r="C315" s="500" t="s">
        <v>39</v>
      </c>
      <c r="D315" s="33" t="s">
        <v>368</v>
      </c>
      <c r="E315" s="27" t="s">
        <v>25</v>
      </c>
      <c r="F315" s="104">
        <v>95</v>
      </c>
      <c r="G315" s="302">
        <v>95</v>
      </c>
      <c r="H315" s="302">
        <f t="shared" si="73"/>
        <v>100</v>
      </c>
      <c r="I315" s="26"/>
      <c r="J315" s="270"/>
      <c r="K315" s="33"/>
      <c r="L315" s="27"/>
      <c r="M315" s="27"/>
      <c r="N315" s="105"/>
      <c r="O315" s="38"/>
      <c r="P315" s="114"/>
      <c r="Q315" s="26"/>
      <c r="R315" s="298"/>
      <c r="S315" s="489"/>
    </row>
    <row r="316" spans="1:21" s="146" customFormat="1" ht="33" x14ac:dyDescent="0.25">
      <c r="A316" s="446"/>
      <c r="B316" s="413"/>
      <c r="C316" s="494"/>
      <c r="D316" s="288" t="s">
        <v>6</v>
      </c>
      <c r="E316" s="48"/>
      <c r="F316" s="151"/>
      <c r="G316" s="152"/>
      <c r="H316" s="9"/>
      <c r="I316" s="9">
        <f>(H313+H314+H315)/3</f>
        <v>100</v>
      </c>
      <c r="J316" s="282"/>
      <c r="K316" s="288" t="s">
        <v>6</v>
      </c>
      <c r="L316" s="282"/>
      <c r="M316" s="282"/>
      <c r="N316" s="282"/>
      <c r="O316" s="9"/>
      <c r="P316" s="9">
        <f>O313</f>
        <v>100</v>
      </c>
      <c r="Q316" s="9">
        <f t="shared" si="67"/>
        <v>100</v>
      </c>
      <c r="R316" s="295" t="s">
        <v>31</v>
      </c>
      <c r="S316" s="489"/>
      <c r="U316" s="314"/>
    </row>
    <row r="317" spans="1:21" ht="66" x14ac:dyDescent="0.25">
      <c r="A317" s="446" t="s">
        <v>86</v>
      </c>
      <c r="B317" s="413" t="s">
        <v>246</v>
      </c>
      <c r="C317" s="491" t="s">
        <v>12</v>
      </c>
      <c r="D317" s="37" t="s">
        <v>243</v>
      </c>
      <c r="E317" s="270"/>
      <c r="F317" s="107"/>
      <c r="G317" s="118"/>
      <c r="H317" s="26"/>
      <c r="I317" s="26"/>
      <c r="J317" s="270" t="s">
        <v>12</v>
      </c>
      <c r="K317" s="37" t="str">
        <f>D317</f>
        <v>Проведение занятий физкультурно-спортивной направленности по месту проживания граждан</v>
      </c>
      <c r="L317" s="270"/>
      <c r="M317" s="270"/>
      <c r="N317" s="270"/>
      <c r="O317" s="26"/>
      <c r="P317" s="26"/>
      <c r="Q317" s="26"/>
      <c r="R317" s="293"/>
      <c r="S317" s="489" t="s">
        <v>31</v>
      </c>
    </row>
    <row r="318" spans="1:21" ht="18.75" customHeight="1" x14ac:dyDescent="0.25">
      <c r="A318" s="446"/>
      <c r="B318" s="413"/>
      <c r="C318" s="493" t="s">
        <v>7</v>
      </c>
      <c r="D318" s="33" t="s">
        <v>51</v>
      </c>
      <c r="E318" s="27" t="s">
        <v>25</v>
      </c>
      <c r="F318" s="104">
        <v>3</v>
      </c>
      <c r="G318" s="27">
        <v>0</v>
      </c>
      <c r="H318" s="38">
        <v>100</v>
      </c>
      <c r="I318" s="26"/>
      <c r="J318" s="27" t="s">
        <v>7</v>
      </c>
      <c r="K318" s="33" t="s">
        <v>244</v>
      </c>
      <c r="L318" s="27" t="s">
        <v>36</v>
      </c>
      <c r="M318" s="27">
        <v>548</v>
      </c>
      <c r="N318" s="27">
        <v>548</v>
      </c>
      <c r="O318" s="38">
        <f t="shared" ref="O318" si="74">(N318/M318)*100</f>
        <v>100</v>
      </c>
      <c r="P318" s="270"/>
      <c r="Q318" s="26"/>
      <c r="R318" s="294"/>
      <c r="S318" s="489"/>
    </row>
    <row r="319" spans="1:21" s="22" customFormat="1" ht="33" x14ac:dyDescent="0.25">
      <c r="A319" s="446"/>
      <c r="B319" s="413"/>
      <c r="C319" s="499"/>
      <c r="D319" s="288" t="s">
        <v>6</v>
      </c>
      <c r="E319" s="48"/>
      <c r="F319" s="144"/>
      <c r="G319" s="147"/>
      <c r="H319" s="9"/>
      <c r="I319" s="9">
        <f>H318</f>
        <v>100</v>
      </c>
      <c r="J319" s="48"/>
      <c r="K319" s="288" t="s">
        <v>6</v>
      </c>
      <c r="L319" s="48"/>
      <c r="M319" s="145"/>
      <c r="N319" s="145"/>
      <c r="O319" s="9"/>
      <c r="P319" s="9">
        <f>O318</f>
        <v>100</v>
      </c>
      <c r="Q319" s="9">
        <f>(I319+P319)/2</f>
        <v>100</v>
      </c>
      <c r="R319" s="295" t="s">
        <v>31</v>
      </c>
      <c r="S319" s="489"/>
      <c r="T319"/>
      <c r="U319" s="313"/>
    </row>
    <row r="320" spans="1:21" ht="33" x14ac:dyDescent="0.25">
      <c r="A320" s="446"/>
      <c r="B320" s="413"/>
      <c r="C320" s="491" t="s">
        <v>13</v>
      </c>
      <c r="D320" s="37" t="s">
        <v>235</v>
      </c>
      <c r="E320" s="27"/>
      <c r="F320" s="104"/>
      <c r="G320" s="153"/>
      <c r="H320" s="26"/>
      <c r="I320" s="26"/>
      <c r="J320" s="270" t="str">
        <f>C320</f>
        <v>II</v>
      </c>
      <c r="K320" s="37" t="str">
        <f>D320</f>
        <v>Обеспечение доступа к объектам спорта</v>
      </c>
      <c r="L320" s="270"/>
      <c r="M320" s="270"/>
      <c r="N320" s="106"/>
      <c r="O320" s="26"/>
      <c r="P320" s="26"/>
      <c r="Q320" s="26"/>
      <c r="R320" s="293"/>
      <c r="S320" s="489"/>
    </row>
    <row r="321" spans="1:21" ht="18.75" customHeight="1" x14ac:dyDescent="0.25">
      <c r="A321" s="446"/>
      <c r="B321" s="413"/>
      <c r="C321" s="500" t="s">
        <v>14</v>
      </c>
      <c r="D321" s="33" t="s">
        <v>51</v>
      </c>
      <c r="E321" s="27" t="s">
        <v>41</v>
      </c>
      <c r="F321" s="104">
        <v>3</v>
      </c>
      <c r="G321" s="27">
        <v>0</v>
      </c>
      <c r="H321" s="38">
        <v>100</v>
      </c>
      <c r="I321" s="26"/>
      <c r="J321" s="27" t="str">
        <f>C321</f>
        <v>2.1.</v>
      </c>
      <c r="K321" s="33" t="s">
        <v>357</v>
      </c>
      <c r="L321" s="27" t="s">
        <v>36</v>
      </c>
      <c r="M321" s="27">
        <v>20</v>
      </c>
      <c r="N321" s="105">
        <v>20</v>
      </c>
      <c r="O321" s="38">
        <f t="shared" ref="O321" si="75">(N321/M321)*100</f>
        <v>100</v>
      </c>
      <c r="P321" s="114"/>
      <c r="Q321" s="26"/>
      <c r="R321" s="298"/>
      <c r="S321" s="489"/>
    </row>
    <row r="322" spans="1:21" ht="99" x14ac:dyDescent="0.25">
      <c r="A322" s="446"/>
      <c r="B322" s="413"/>
      <c r="C322" s="500" t="s">
        <v>15</v>
      </c>
      <c r="D322" s="33" t="s">
        <v>528</v>
      </c>
      <c r="E322" s="27" t="s">
        <v>25</v>
      </c>
      <c r="F322" s="104">
        <v>100</v>
      </c>
      <c r="G322" s="153">
        <v>100</v>
      </c>
      <c r="H322" s="38">
        <v>100</v>
      </c>
      <c r="I322" s="26"/>
      <c r="J322" s="270"/>
      <c r="K322" s="33"/>
      <c r="L322" s="27"/>
      <c r="M322" s="27"/>
      <c r="N322" s="105"/>
      <c r="O322" s="38"/>
      <c r="P322" s="114"/>
      <c r="Q322" s="26"/>
      <c r="R322" s="298"/>
      <c r="S322" s="489"/>
    </row>
    <row r="323" spans="1:21" ht="99" x14ac:dyDescent="0.25">
      <c r="A323" s="446"/>
      <c r="B323" s="413"/>
      <c r="C323" s="500" t="s">
        <v>39</v>
      </c>
      <c r="D323" s="33" t="s">
        <v>365</v>
      </c>
      <c r="E323" s="27" t="s">
        <v>25</v>
      </c>
      <c r="F323" s="104">
        <v>98</v>
      </c>
      <c r="G323" s="153">
        <v>98</v>
      </c>
      <c r="H323" s="38">
        <f t="shared" ref="H323" si="76">(G323/F323)*100</f>
        <v>100</v>
      </c>
      <c r="I323" s="26"/>
      <c r="J323" s="270"/>
      <c r="K323" s="33"/>
      <c r="L323" s="27"/>
      <c r="M323" s="27"/>
      <c r="N323" s="105"/>
      <c r="O323" s="38"/>
      <c r="P323" s="114"/>
      <c r="Q323" s="26"/>
      <c r="R323" s="298"/>
      <c r="S323" s="489"/>
    </row>
    <row r="324" spans="1:21" s="146" customFormat="1" ht="33" x14ac:dyDescent="0.25">
      <c r="A324" s="446"/>
      <c r="B324" s="413"/>
      <c r="C324" s="494"/>
      <c r="D324" s="288" t="s">
        <v>6</v>
      </c>
      <c r="E324" s="48"/>
      <c r="F324" s="151"/>
      <c r="G324" s="152"/>
      <c r="H324" s="9"/>
      <c r="I324" s="9">
        <f>(H321+H322+H323)/3</f>
        <v>100</v>
      </c>
      <c r="J324" s="282"/>
      <c r="K324" s="288" t="s">
        <v>6</v>
      </c>
      <c r="L324" s="282"/>
      <c r="M324" s="282"/>
      <c r="N324" s="282"/>
      <c r="O324" s="9"/>
      <c r="P324" s="9">
        <f>O321</f>
        <v>100</v>
      </c>
      <c r="Q324" s="9">
        <f t="shared" ref="Q324" si="77">(I324+P324)/2</f>
        <v>100</v>
      </c>
      <c r="R324" s="295" t="s">
        <v>31</v>
      </c>
      <c r="S324" s="489"/>
      <c r="T324"/>
      <c r="U324" s="314"/>
    </row>
    <row r="325" spans="1:21" ht="49.5" x14ac:dyDescent="0.25">
      <c r="A325" s="446"/>
      <c r="B325" s="413"/>
      <c r="C325" s="491" t="s">
        <v>28</v>
      </c>
      <c r="D325" s="37" t="s">
        <v>236</v>
      </c>
      <c r="E325" s="27"/>
      <c r="F325" s="104"/>
      <c r="G325" s="153"/>
      <c r="H325" s="26"/>
      <c r="I325" s="273"/>
      <c r="J325" s="270" t="str">
        <f>C325</f>
        <v>III</v>
      </c>
      <c r="K325" s="37" t="str">
        <f>D325</f>
        <v xml:space="preserve">Организация и проведение официальных спортивных мероприятий </v>
      </c>
      <c r="L325" s="27"/>
      <c r="M325" s="27"/>
      <c r="N325" s="27"/>
      <c r="O325" s="26"/>
      <c r="P325" s="26"/>
      <c r="Q325" s="26"/>
      <c r="R325" s="293"/>
      <c r="S325" s="489"/>
    </row>
    <row r="326" spans="1:21" ht="18.75" customHeight="1" x14ac:dyDescent="0.25">
      <c r="A326" s="446"/>
      <c r="B326" s="413"/>
      <c r="C326" s="500" t="s">
        <v>29</v>
      </c>
      <c r="D326" s="33" t="s">
        <v>237</v>
      </c>
      <c r="E326" s="27" t="s">
        <v>38</v>
      </c>
      <c r="F326" s="104">
        <v>1950</v>
      </c>
      <c r="G326" s="153">
        <v>2023</v>
      </c>
      <c r="H326" s="38">
        <v>100</v>
      </c>
      <c r="I326" s="26"/>
      <c r="J326" s="27" t="str">
        <f>C326</f>
        <v>3.1.</v>
      </c>
      <c r="K326" s="33" t="s">
        <v>40</v>
      </c>
      <c r="L326" s="27" t="s">
        <v>36</v>
      </c>
      <c r="M326" s="27">
        <v>9</v>
      </c>
      <c r="N326" s="27">
        <v>9</v>
      </c>
      <c r="O326" s="38">
        <f t="shared" ref="O326" si="78">(N326/M326)*100</f>
        <v>100</v>
      </c>
      <c r="P326" s="26"/>
      <c r="Q326" s="26"/>
      <c r="R326" s="294"/>
      <c r="S326" s="489"/>
    </row>
    <row r="327" spans="1:21" ht="66" x14ac:dyDescent="0.25">
      <c r="A327" s="446"/>
      <c r="B327" s="413"/>
      <c r="C327" s="500" t="s">
        <v>30</v>
      </c>
      <c r="D327" s="33" t="s">
        <v>358</v>
      </c>
      <c r="E327" s="27" t="s">
        <v>25</v>
      </c>
      <c r="F327" s="104">
        <v>5</v>
      </c>
      <c r="G327" s="104">
        <v>0</v>
      </c>
      <c r="H327" s="38">
        <v>100</v>
      </c>
      <c r="I327" s="26"/>
      <c r="J327" s="27"/>
      <c r="K327" s="33"/>
      <c r="L327" s="27"/>
      <c r="M327" s="14"/>
      <c r="N327" s="14"/>
      <c r="O327" s="38"/>
      <c r="P327" s="26"/>
      <c r="Q327" s="26"/>
      <c r="R327" s="294"/>
      <c r="S327" s="489"/>
    </row>
    <row r="328" spans="1:21" ht="99" x14ac:dyDescent="0.25">
      <c r="A328" s="446"/>
      <c r="B328" s="413"/>
      <c r="C328" s="500" t="s">
        <v>52</v>
      </c>
      <c r="D328" s="33" t="s">
        <v>369</v>
      </c>
      <c r="E328" s="27" t="s">
        <v>25</v>
      </c>
      <c r="F328" s="104">
        <v>7</v>
      </c>
      <c r="G328" s="104">
        <v>0</v>
      </c>
      <c r="H328" s="38">
        <v>100</v>
      </c>
      <c r="I328" s="26"/>
      <c r="J328" s="27"/>
      <c r="K328" s="33"/>
      <c r="L328" s="27"/>
      <c r="M328" s="14"/>
      <c r="N328" s="139"/>
      <c r="O328" s="38"/>
      <c r="P328" s="26"/>
      <c r="Q328" s="26"/>
      <c r="R328" s="294"/>
      <c r="S328" s="489"/>
    </row>
    <row r="329" spans="1:21" s="146" customFormat="1" ht="33" x14ac:dyDescent="0.25">
      <c r="A329" s="446"/>
      <c r="B329" s="413"/>
      <c r="C329" s="494"/>
      <c r="D329" s="288" t="s">
        <v>6</v>
      </c>
      <c r="E329" s="48"/>
      <c r="F329" s="151"/>
      <c r="G329" s="152"/>
      <c r="H329" s="9"/>
      <c r="I329" s="9">
        <f>(H326+H327+H328)/3</f>
        <v>100</v>
      </c>
      <c r="J329" s="282"/>
      <c r="K329" s="288" t="s">
        <v>6</v>
      </c>
      <c r="L329" s="282"/>
      <c r="M329" s="282"/>
      <c r="N329" s="282"/>
      <c r="O329" s="9"/>
      <c r="P329" s="9">
        <f>O326</f>
        <v>100</v>
      </c>
      <c r="Q329" s="9">
        <f t="shared" ref="Q329" si="79">(I329+P329)/2</f>
        <v>100</v>
      </c>
      <c r="R329" s="295" t="s">
        <v>31</v>
      </c>
      <c r="S329" s="489"/>
      <c r="T329"/>
      <c r="U329" s="314"/>
    </row>
    <row r="330" spans="1:21" ht="82.5" x14ac:dyDescent="0.25">
      <c r="A330" s="446"/>
      <c r="B330" s="413"/>
      <c r="C330" s="491" t="s">
        <v>42</v>
      </c>
      <c r="D330" s="37" t="s">
        <v>238</v>
      </c>
      <c r="E330" s="27"/>
      <c r="F330" s="104"/>
      <c r="G330" s="153"/>
      <c r="H330" s="26"/>
      <c r="I330" s="273"/>
      <c r="J330" s="270" t="str">
        <f>C330</f>
        <v>IV</v>
      </c>
      <c r="K330" s="37" t="str">
        <f>D330</f>
        <v>Организация и проведение официальных физкультурных (физкультурно-оздоровительных) мероприятий</v>
      </c>
      <c r="L330" s="270"/>
      <c r="M330" s="270"/>
      <c r="N330" s="106"/>
      <c r="O330" s="26"/>
      <c r="P330" s="26"/>
      <c r="Q330" s="26"/>
      <c r="R330" s="293"/>
      <c r="S330" s="489"/>
    </row>
    <row r="331" spans="1:21" ht="18.75" customHeight="1" x14ac:dyDescent="0.25">
      <c r="A331" s="446"/>
      <c r="B331" s="413"/>
      <c r="C331" s="500" t="s">
        <v>43</v>
      </c>
      <c r="D331" s="33" t="s">
        <v>237</v>
      </c>
      <c r="E331" s="27" t="s">
        <v>38</v>
      </c>
      <c r="F331" s="104">
        <v>700</v>
      </c>
      <c r="G331" s="27">
        <v>723</v>
      </c>
      <c r="H331" s="38">
        <v>100</v>
      </c>
      <c r="J331" s="27" t="str">
        <f>C331</f>
        <v>4.1.</v>
      </c>
      <c r="K331" s="33" t="s">
        <v>40</v>
      </c>
      <c r="L331" s="27" t="s">
        <v>36</v>
      </c>
      <c r="M331" s="27">
        <v>8</v>
      </c>
      <c r="N331" s="27">
        <v>8</v>
      </c>
      <c r="O331" s="38">
        <f t="shared" ref="O331" si="80">(N331/M331)*100</f>
        <v>100</v>
      </c>
      <c r="P331" s="114"/>
      <c r="Q331" s="26"/>
      <c r="R331" s="298"/>
      <c r="S331" s="489"/>
    </row>
    <row r="332" spans="1:21" ht="66" x14ac:dyDescent="0.25">
      <c r="A332" s="446"/>
      <c r="B332" s="413"/>
      <c r="C332" s="500" t="s">
        <v>145</v>
      </c>
      <c r="D332" s="33" t="s">
        <v>358</v>
      </c>
      <c r="E332" s="27" t="s">
        <v>25</v>
      </c>
      <c r="F332" s="104">
        <v>5</v>
      </c>
      <c r="G332" s="27">
        <v>0</v>
      </c>
      <c r="H332" s="38">
        <v>100</v>
      </c>
      <c r="I332" s="26"/>
      <c r="J332" s="270"/>
      <c r="K332" s="33"/>
      <c r="L332" s="27"/>
      <c r="M332" s="27"/>
      <c r="N332" s="27"/>
      <c r="O332" s="38"/>
      <c r="P332" s="270"/>
      <c r="Q332" s="26"/>
      <c r="R332" s="294"/>
      <c r="S332" s="489"/>
    </row>
    <row r="333" spans="1:21" ht="99" x14ac:dyDescent="0.25">
      <c r="A333" s="446"/>
      <c r="B333" s="413"/>
      <c r="C333" s="500" t="s">
        <v>169</v>
      </c>
      <c r="D333" s="33" t="s">
        <v>369</v>
      </c>
      <c r="E333" s="27" t="s">
        <v>25</v>
      </c>
      <c r="F333" s="104">
        <v>7</v>
      </c>
      <c r="G333" s="27">
        <v>0</v>
      </c>
      <c r="H333" s="38">
        <v>100</v>
      </c>
      <c r="I333" s="26"/>
      <c r="J333" s="270"/>
      <c r="K333" s="33"/>
      <c r="L333" s="27"/>
      <c r="M333" s="27"/>
      <c r="N333" s="27"/>
      <c r="O333" s="38"/>
      <c r="P333" s="270"/>
      <c r="Q333" s="26"/>
      <c r="R333" s="294"/>
      <c r="S333" s="489"/>
    </row>
    <row r="334" spans="1:21" s="146" customFormat="1" ht="33" x14ac:dyDescent="0.25">
      <c r="A334" s="446"/>
      <c r="B334" s="413"/>
      <c r="C334" s="494"/>
      <c r="D334" s="288" t="s">
        <v>6</v>
      </c>
      <c r="E334" s="48"/>
      <c r="F334" s="151"/>
      <c r="G334" s="152"/>
      <c r="H334" s="9"/>
      <c r="I334" s="9">
        <f>(H331+H332+H333)/3</f>
        <v>100</v>
      </c>
      <c r="J334" s="282"/>
      <c r="K334" s="288" t="s">
        <v>6</v>
      </c>
      <c r="L334" s="282"/>
      <c r="M334" s="282"/>
      <c r="N334" s="282"/>
      <c r="O334" s="9"/>
      <c r="P334" s="9">
        <f>O331</f>
        <v>100</v>
      </c>
      <c r="Q334" s="9">
        <f t="shared" ref="Q334:Q337" si="81">(I334+P334)/2</f>
        <v>100</v>
      </c>
      <c r="R334" s="295" t="s">
        <v>31</v>
      </c>
      <c r="S334" s="489"/>
      <c r="T334"/>
      <c r="U334" s="314"/>
    </row>
    <row r="335" spans="1:21" ht="49.5" x14ac:dyDescent="0.25">
      <c r="A335" s="446"/>
      <c r="B335" s="413"/>
      <c r="C335" s="491" t="s">
        <v>172</v>
      </c>
      <c r="D335" s="37" t="s">
        <v>337</v>
      </c>
      <c r="E335" s="27"/>
      <c r="F335" s="104"/>
      <c r="G335" s="153"/>
      <c r="H335" s="273"/>
      <c r="I335" s="273"/>
      <c r="J335" s="270" t="str">
        <f>C335</f>
        <v>V</v>
      </c>
      <c r="K335" s="37" t="str">
        <f>D335</f>
        <v>Организация мероприятий по подготовке спортивных сборных команд</v>
      </c>
      <c r="L335" s="270"/>
      <c r="M335" s="270"/>
      <c r="N335" s="270"/>
      <c r="O335" s="273"/>
      <c r="P335" s="273"/>
      <c r="Q335" s="273"/>
      <c r="R335" s="293"/>
      <c r="S335" s="489"/>
    </row>
    <row r="336" spans="1:21" ht="66" x14ac:dyDescent="0.25">
      <c r="A336" s="446"/>
      <c r="B336" s="413"/>
      <c r="C336" s="500" t="s">
        <v>173</v>
      </c>
      <c r="D336" s="33" t="s">
        <v>573</v>
      </c>
      <c r="E336" s="27" t="s">
        <v>25</v>
      </c>
      <c r="F336" s="27">
        <v>95</v>
      </c>
      <c r="G336" s="27">
        <v>95</v>
      </c>
      <c r="H336" s="38">
        <f t="shared" ref="H336" si="82">(G336/F336)*100</f>
        <v>100</v>
      </c>
      <c r="I336" s="26"/>
      <c r="J336" s="27" t="str">
        <f>C336</f>
        <v>5.1.</v>
      </c>
      <c r="K336" s="33" t="s">
        <v>574</v>
      </c>
      <c r="L336" s="27" t="s">
        <v>38</v>
      </c>
      <c r="M336" s="27">
        <v>80</v>
      </c>
      <c r="N336" s="27">
        <v>80</v>
      </c>
      <c r="O336" s="38">
        <v>100</v>
      </c>
      <c r="P336" s="270"/>
      <c r="Q336" s="273"/>
      <c r="R336" s="294"/>
      <c r="S336" s="489"/>
    </row>
    <row r="337" spans="1:21" s="146" customFormat="1" ht="33" x14ac:dyDescent="0.25">
      <c r="A337" s="446"/>
      <c r="B337" s="413"/>
      <c r="C337" s="494"/>
      <c r="D337" s="288" t="s">
        <v>6</v>
      </c>
      <c r="E337" s="48"/>
      <c r="F337" s="151"/>
      <c r="G337" s="152"/>
      <c r="H337" s="9"/>
      <c r="I337" s="9">
        <f>H336</f>
        <v>100</v>
      </c>
      <c r="J337" s="282"/>
      <c r="K337" s="288" t="s">
        <v>6</v>
      </c>
      <c r="L337" s="282"/>
      <c r="M337" s="282"/>
      <c r="N337" s="282"/>
      <c r="O337" s="9"/>
      <c r="P337" s="9">
        <f>O336</f>
        <v>100</v>
      </c>
      <c r="Q337" s="9">
        <f t="shared" si="81"/>
        <v>100</v>
      </c>
      <c r="R337" s="295" t="s">
        <v>31</v>
      </c>
      <c r="S337" s="489"/>
      <c r="T337"/>
      <c r="U337" s="314"/>
    </row>
    <row r="338" spans="1:21" s="25" customFormat="1" ht="150" customHeight="1" x14ac:dyDescent="0.25">
      <c r="A338" s="446" t="s">
        <v>87</v>
      </c>
      <c r="B338" s="413" t="s">
        <v>353</v>
      </c>
      <c r="C338" s="491" t="s">
        <v>12</v>
      </c>
      <c r="D338" s="37" t="s">
        <v>527</v>
      </c>
      <c r="E338" s="270"/>
      <c r="F338" s="107"/>
      <c r="G338" s="270"/>
      <c r="H338" s="26"/>
      <c r="I338" s="26"/>
      <c r="J338" s="270" t="str">
        <f>C338</f>
        <v>I</v>
      </c>
      <c r="K338" s="37" t="s">
        <v>228</v>
      </c>
      <c r="L338" s="27"/>
      <c r="M338" s="27"/>
      <c r="N338" s="27"/>
      <c r="O338" s="26"/>
      <c r="P338" s="26"/>
      <c r="Q338" s="26"/>
      <c r="R338" s="106"/>
      <c r="S338" s="433" t="s">
        <v>459</v>
      </c>
      <c r="U338" s="226"/>
    </row>
    <row r="339" spans="1:21" s="25" customFormat="1" ht="66" x14ac:dyDescent="0.25">
      <c r="A339" s="446"/>
      <c r="B339" s="413"/>
      <c r="C339" s="500" t="s">
        <v>7</v>
      </c>
      <c r="D339" s="33" t="s">
        <v>444</v>
      </c>
      <c r="E339" s="27" t="s">
        <v>25</v>
      </c>
      <c r="F339" s="104">
        <v>90</v>
      </c>
      <c r="G339" s="27">
        <v>93</v>
      </c>
      <c r="H339" s="38">
        <v>100</v>
      </c>
      <c r="I339" s="27"/>
      <c r="J339" s="27" t="str">
        <f>C339</f>
        <v>1.1.</v>
      </c>
      <c r="K339" s="116" t="s">
        <v>229</v>
      </c>
      <c r="L339" s="27" t="s">
        <v>218</v>
      </c>
      <c r="M339" s="27">
        <v>37720</v>
      </c>
      <c r="N339" s="27">
        <v>35079</v>
      </c>
      <c r="O339" s="38">
        <f>(N339/M339)*100</f>
        <v>92.998409331919405</v>
      </c>
      <c r="P339" s="117"/>
      <c r="Q339" s="26"/>
      <c r="R339" s="105"/>
      <c r="S339" s="433"/>
      <c r="U339" s="226"/>
    </row>
    <row r="340" spans="1:21" s="25" customFormat="1" ht="82.5" x14ac:dyDescent="0.25">
      <c r="A340" s="446"/>
      <c r="B340" s="413"/>
      <c r="C340" s="500" t="s">
        <v>8</v>
      </c>
      <c r="D340" s="33" t="s">
        <v>445</v>
      </c>
      <c r="E340" s="27" t="s">
        <v>25</v>
      </c>
      <c r="F340" s="104">
        <v>90</v>
      </c>
      <c r="G340" s="27">
        <v>100</v>
      </c>
      <c r="H340" s="38">
        <v>100</v>
      </c>
      <c r="I340" s="27"/>
      <c r="J340" s="27"/>
      <c r="K340" s="116"/>
      <c r="L340" s="27"/>
      <c r="M340" s="27"/>
      <c r="N340" s="27"/>
      <c r="O340" s="38"/>
      <c r="P340" s="117"/>
      <c r="Q340" s="26"/>
      <c r="R340" s="299"/>
      <c r="S340" s="433"/>
      <c r="U340" s="226"/>
    </row>
    <row r="341" spans="1:21" s="25" customFormat="1" ht="33" x14ac:dyDescent="0.25">
      <c r="A341" s="446"/>
      <c r="B341" s="413"/>
      <c r="C341" s="494"/>
      <c r="D341" s="288" t="s">
        <v>6</v>
      </c>
      <c r="E341" s="48"/>
      <c r="F341" s="151"/>
      <c r="G341" s="152"/>
      <c r="H341" s="9"/>
      <c r="I341" s="9">
        <f>(H339+H340)/2</f>
        <v>100</v>
      </c>
      <c r="J341" s="282"/>
      <c r="K341" s="288" t="s">
        <v>6</v>
      </c>
      <c r="L341" s="282"/>
      <c r="M341" s="282"/>
      <c r="N341" s="282"/>
      <c r="O341" s="9"/>
      <c r="P341" s="9">
        <f>O339</f>
        <v>92.998409331919405</v>
      </c>
      <c r="Q341" s="9">
        <f t="shared" ref="Q341" si="83">(I341+P341)/2</f>
        <v>96.499204665959695</v>
      </c>
      <c r="R341" s="295" t="s">
        <v>459</v>
      </c>
      <c r="S341" s="433"/>
      <c r="U341" s="226"/>
    </row>
    <row r="342" spans="1:21" s="25" customFormat="1" ht="52.5" customHeight="1" x14ac:dyDescent="0.25">
      <c r="A342" s="446"/>
      <c r="B342" s="413"/>
      <c r="C342" s="491" t="s">
        <v>13</v>
      </c>
      <c r="D342" s="37" t="s">
        <v>228</v>
      </c>
      <c r="E342" s="270"/>
      <c r="F342" s="107"/>
      <c r="G342" s="270"/>
      <c r="H342" s="26"/>
      <c r="I342" s="26"/>
      <c r="J342" s="270" t="str">
        <f>C342</f>
        <v>II</v>
      </c>
      <c r="K342" s="37" t="s">
        <v>228</v>
      </c>
      <c r="L342" s="27"/>
      <c r="M342" s="27"/>
      <c r="N342" s="27"/>
      <c r="O342" s="26"/>
      <c r="P342" s="26"/>
      <c r="Q342" s="26"/>
      <c r="R342" s="106"/>
      <c r="S342" s="433"/>
      <c r="U342" s="226"/>
    </row>
    <row r="343" spans="1:21" s="25" customFormat="1" ht="66" x14ac:dyDescent="0.25">
      <c r="A343" s="446"/>
      <c r="B343" s="413"/>
      <c r="C343" s="500" t="s">
        <v>14</v>
      </c>
      <c r="D343" s="33" t="s">
        <v>444</v>
      </c>
      <c r="E343" s="27" t="s">
        <v>25</v>
      </c>
      <c r="F343" s="104">
        <v>90</v>
      </c>
      <c r="G343" s="27">
        <v>92</v>
      </c>
      <c r="H343" s="38">
        <v>100</v>
      </c>
      <c r="I343" s="27"/>
      <c r="J343" s="27" t="str">
        <f>C343</f>
        <v>2.1.</v>
      </c>
      <c r="K343" s="116" t="s">
        <v>229</v>
      </c>
      <c r="L343" s="27" t="s">
        <v>218</v>
      </c>
      <c r="M343" s="27">
        <v>45000</v>
      </c>
      <c r="N343" s="27">
        <v>41453</v>
      </c>
      <c r="O343" s="38">
        <f>(N343/M343)*100</f>
        <v>92.117777777777775</v>
      </c>
      <c r="P343" s="117"/>
      <c r="Q343" s="26"/>
      <c r="R343" s="105"/>
      <c r="S343" s="433"/>
      <c r="U343" s="226"/>
    </row>
    <row r="344" spans="1:21" s="25" customFormat="1" ht="82.5" x14ac:dyDescent="0.25">
      <c r="A344" s="446"/>
      <c r="B344" s="413"/>
      <c r="C344" s="500" t="s">
        <v>15</v>
      </c>
      <c r="D344" s="33" t="s">
        <v>445</v>
      </c>
      <c r="E344" s="27" t="s">
        <v>25</v>
      </c>
      <c r="F344" s="104">
        <v>90</v>
      </c>
      <c r="G344" s="27">
        <v>100</v>
      </c>
      <c r="H344" s="38">
        <v>100</v>
      </c>
      <c r="I344" s="27"/>
      <c r="J344" s="27"/>
      <c r="K344" s="116"/>
      <c r="L344" s="27"/>
      <c r="M344" s="27"/>
      <c r="N344" s="27"/>
      <c r="O344" s="38"/>
      <c r="P344" s="117"/>
      <c r="Q344" s="26"/>
      <c r="R344" s="299"/>
      <c r="S344" s="433"/>
      <c r="U344" s="226"/>
    </row>
    <row r="345" spans="1:21" s="230" customFormat="1" ht="16.5" x14ac:dyDescent="0.25">
      <c r="A345" s="446"/>
      <c r="B345" s="413"/>
      <c r="C345" s="500"/>
      <c r="D345" s="33"/>
      <c r="E345" s="27"/>
      <c r="F345" s="104"/>
      <c r="G345" s="27"/>
      <c r="H345" s="38"/>
      <c r="I345" s="27"/>
      <c r="J345" s="27"/>
      <c r="K345" s="45"/>
      <c r="L345" s="27"/>
      <c r="M345" s="27"/>
      <c r="N345" s="27"/>
      <c r="O345" s="38"/>
      <c r="P345" s="229"/>
      <c r="Q345" s="26"/>
      <c r="R345" s="299"/>
      <c r="S345" s="433"/>
      <c r="U345" s="316"/>
    </row>
    <row r="346" spans="1:21" s="146" customFormat="1" ht="45.75" customHeight="1" x14ac:dyDescent="0.25">
      <c r="A346" s="446"/>
      <c r="B346" s="413"/>
      <c r="C346" s="494"/>
      <c r="D346" s="288" t="s">
        <v>6</v>
      </c>
      <c r="E346" s="48"/>
      <c r="F346" s="151"/>
      <c r="G346" s="152"/>
      <c r="H346" s="9"/>
      <c r="I346" s="9">
        <f>(H343+H344)/2</f>
        <v>100</v>
      </c>
      <c r="J346" s="282"/>
      <c r="K346" s="288" t="s">
        <v>6</v>
      </c>
      <c r="L346" s="282"/>
      <c r="M346" s="282"/>
      <c r="N346" s="282"/>
      <c r="O346" s="9"/>
      <c r="P346" s="9">
        <f>O343</f>
        <v>92.117777777777775</v>
      </c>
      <c r="Q346" s="9">
        <f t="shared" ref="Q346" si="84">(I346+P346)/2</f>
        <v>96.058888888888887</v>
      </c>
      <c r="R346" s="295" t="s">
        <v>459</v>
      </c>
      <c r="S346" s="433"/>
      <c r="T346" s="25"/>
      <c r="U346" s="314"/>
    </row>
    <row r="347" spans="1:21" ht="15.75" customHeight="1" x14ac:dyDescent="0.25">
      <c r="A347" s="503"/>
      <c r="B347" s="504"/>
      <c r="C347" s="140"/>
      <c r="D347" s="141"/>
      <c r="E347" s="142"/>
      <c r="F347" s="142"/>
      <c r="G347" s="142"/>
      <c r="H347" s="140"/>
      <c r="I347" s="140"/>
      <c r="J347" s="140"/>
      <c r="K347" s="140"/>
      <c r="L347" s="140"/>
      <c r="M347" s="140"/>
      <c r="N347" s="140"/>
      <c r="O347" s="140"/>
      <c r="P347" s="140"/>
      <c r="S347" s="490"/>
    </row>
    <row r="348" spans="1:21" s="75" customFormat="1" ht="52.5" customHeight="1" x14ac:dyDescent="0.3">
      <c r="A348" s="505"/>
      <c r="B348" s="505"/>
      <c r="C348" s="242"/>
      <c r="D348" s="243"/>
      <c r="E348" s="242"/>
      <c r="F348" s="242"/>
      <c r="G348" s="242"/>
      <c r="H348" s="244"/>
      <c r="I348" s="245"/>
      <c r="J348" s="244"/>
      <c r="K348" s="244"/>
      <c r="L348" s="244"/>
      <c r="M348" s="244"/>
      <c r="N348" s="244"/>
      <c r="O348" s="244"/>
      <c r="P348" s="245"/>
      <c r="Q348" s="245"/>
      <c r="R348" s="246"/>
      <c r="S348" s="487"/>
    </row>
    <row r="349" spans="1:21" s="75" customFormat="1" ht="15" customHeight="1" x14ac:dyDescent="0.3">
      <c r="A349" s="503"/>
      <c r="B349" s="504"/>
      <c r="C349" s="142"/>
      <c r="D349" s="141"/>
      <c r="E349" s="247"/>
      <c r="F349" s="128"/>
      <c r="G349" s="128"/>
      <c r="H349" s="140"/>
      <c r="I349" s="140"/>
      <c r="J349" s="140"/>
      <c r="K349" s="248"/>
      <c r="L349" s="140"/>
      <c r="M349" s="140"/>
      <c r="N349" s="140"/>
      <c r="O349" s="140"/>
      <c r="P349" s="140"/>
      <c r="Q349" s="249"/>
      <c r="R349" s="226"/>
      <c r="S349" s="487"/>
    </row>
    <row r="350" spans="1:21" s="75" customFormat="1" ht="15" customHeight="1" x14ac:dyDescent="0.3">
      <c r="A350" s="503"/>
      <c r="B350" s="307"/>
      <c r="C350" s="142"/>
      <c r="D350" s="250"/>
      <c r="E350" s="226"/>
      <c r="F350" s="226"/>
      <c r="G350" s="226"/>
      <c r="H350" s="226"/>
      <c r="I350" s="226"/>
      <c r="J350" s="226"/>
      <c r="K350" s="250"/>
      <c r="L350" s="226"/>
      <c r="M350" s="226"/>
      <c r="N350" s="226"/>
      <c r="O350" s="226"/>
      <c r="P350" s="226"/>
      <c r="Q350" s="226"/>
      <c r="R350" s="226"/>
      <c r="S350" s="487"/>
    </row>
    <row r="351" spans="1:21" s="75" customFormat="1" ht="21" customHeight="1" x14ac:dyDescent="0.3">
      <c r="A351" s="503"/>
      <c r="B351" s="307"/>
      <c r="C351" s="226"/>
      <c r="D351" s="250"/>
      <c r="E351" s="226"/>
      <c r="F351" s="226"/>
      <c r="G351" s="226"/>
      <c r="H351" s="226"/>
      <c r="I351" s="226"/>
      <c r="J351" s="226"/>
      <c r="K351" s="250"/>
      <c r="L351" s="226"/>
      <c r="M351" s="226"/>
      <c r="N351" s="226"/>
      <c r="O351" s="226"/>
      <c r="P351" s="226"/>
      <c r="Q351" s="251"/>
      <c r="R351" s="252"/>
      <c r="S351" s="487"/>
    </row>
    <row r="352" spans="1:21" s="75" customFormat="1" ht="20.25" x14ac:dyDescent="0.3">
      <c r="A352" s="501"/>
      <c r="B352" s="307"/>
      <c r="C352" s="226"/>
      <c r="D352" s="250"/>
      <c r="E352" s="226"/>
      <c r="F352" s="226"/>
      <c r="G352" s="226"/>
      <c r="H352" s="226"/>
      <c r="I352" s="226"/>
      <c r="J352" s="226"/>
      <c r="K352" s="250"/>
      <c r="L352" s="226"/>
      <c r="M352" s="226"/>
      <c r="N352" s="226"/>
      <c r="O352" s="226"/>
      <c r="P352" s="226"/>
      <c r="Q352" s="251"/>
      <c r="R352" s="252"/>
      <c r="S352" s="487"/>
    </row>
    <row r="353" spans="1:19" s="75" customFormat="1" ht="20.25" x14ac:dyDescent="0.3">
      <c r="A353" s="501"/>
      <c r="B353" s="307"/>
      <c r="C353" s="226"/>
      <c r="D353" s="250"/>
      <c r="E353" s="226"/>
      <c r="F353" s="226"/>
      <c r="G353" s="226"/>
      <c r="H353" s="226"/>
      <c r="I353" s="226"/>
      <c r="J353" s="226"/>
      <c r="K353" s="250"/>
      <c r="L353" s="226"/>
      <c r="M353" s="226"/>
      <c r="N353" s="226"/>
      <c r="O353" s="226"/>
      <c r="P353" s="226"/>
      <c r="Q353" s="253"/>
      <c r="R353" s="246"/>
      <c r="S353" s="487"/>
    </row>
    <row r="354" spans="1:19" s="75" customFormat="1" x14ac:dyDescent="0.3">
      <c r="A354" s="501"/>
      <c r="B354" s="307"/>
      <c r="C354" s="226"/>
      <c r="D354" s="250"/>
      <c r="E354" s="226"/>
      <c r="F354" s="226"/>
      <c r="G354" s="226"/>
      <c r="H354" s="226"/>
      <c r="I354" s="226"/>
      <c r="J354" s="226"/>
      <c r="K354" s="250"/>
      <c r="L354" s="226"/>
      <c r="M354" s="226"/>
      <c r="N354" s="226"/>
      <c r="O354" s="226"/>
      <c r="P354" s="226"/>
      <c r="Q354" s="226"/>
      <c r="R354" s="226"/>
      <c r="S354" s="487"/>
    </row>
  </sheetData>
  <mergeCells count="60">
    <mergeCell ref="B249:B269"/>
    <mergeCell ref="A338:A346"/>
    <mergeCell ref="B338:B346"/>
    <mergeCell ref="A348:B348"/>
    <mergeCell ref="A301:A308"/>
    <mergeCell ref="B301:B308"/>
    <mergeCell ref="A309:A316"/>
    <mergeCell ref="B309:B316"/>
    <mergeCell ref="A317:A337"/>
    <mergeCell ref="B317:B337"/>
    <mergeCell ref="A249:A269"/>
    <mergeCell ref="A270:A282"/>
    <mergeCell ref="B270:B282"/>
    <mergeCell ref="B283:B300"/>
    <mergeCell ref="A283:A300"/>
    <mergeCell ref="S338:S346"/>
    <mergeCell ref="S12:S45"/>
    <mergeCell ref="S46:S64"/>
    <mergeCell ref="S65:S98"/>
    <mergeCell ref="S217:S229"/>
    <mergeCell ref="S99:S120"/>
    <mergeCell ref="S121:S160"/>
    <mergeCell ref="S161:S197"/>
    <mergeCell ref="S198:S216"/>
    <mergeCell ref="S309:S316"/>
    <mergeCell ref="S301:S308"/>
    <mergeCell ref="S317:S337"/>
    <mergeCell ref="S230:S248"/>
    <mergeCell ref="S249:S269"/>
    <mergeCell ref="S270:S282"/>
    <mergeCell ref="S283:S300"/>
    <mergeCell ref="A217:A229"/>
    <mergeCell ref="B217:B229"/>
    <mergeCell ref="B230:B248"/>
    <mergeCell ref="B198:B216"/>
    <mergeCell ref="A198:A216"/>
    <mergeCell ref="A230:A248"/>
    <mergeCell ref="A121:A160"/>
    <mergeCell ref="B121:B160"/>
    <mergeCell ref="A161:A197"/>
    <mergeCell ref="B161:B197"/>
    <mergeCell ref="B99:B120"/>
    <mergeCell ref="A99:A120"/>
    <mergeCell ref="A12:A45"/>
    <mergeCell ref="B12:B45"/>
    <mergeCell ref="B46:B64"/>
    <mergeCell ref="A65:A98"/>
    <mergeCell ref="B65:B98"/>
    <mergeCell ref="A46:A64"/>
    <mergeCell ref="A8:A10"/>
    <mergeCell ref="B8:B10"/>
    <mergeCell ref="D9:I9"/>
    <mergeCell ref="J9:P9"/>
    <mergeCell ref="B2:Q2"/>
    <mergeCell ref="B3:Q3"/>
    <mergeCell ref="B4:Q4"/>
    <mergeCell ref="B5:Q5"/>
    <mergeCell ref="B6:Q6"/>
    <mergeCell ref="Q9:S9"/>
    <mergeCell ref="D8:S8"/>
  </mergeCells>
  <printOptions horizontalCentered="1"/>
  <pageMargins left="0.70866141732283472" right="0.27559055118110237" top="0.19685039370078741" bottom="0.19685039370078741" header="0.31496062992125984" footer="0.31496062992125984"/>
  <pageSetup paperSize="9" scale="36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9"/>
  <sheetViews>
    <sheetView view="pageBreakPreview" zoomScale="60" zoomScaleNormal="70" workbookViewId="0">
      <pane xSplit="1" ySplit="1" topLeftCell="B2" activePane="bottomRight" state="frozen"/>
      <selection pane="topRight" activeCell="C1" sqref="C1"/>
      <selection pane="bottomLeft" activeCell="A17" sqref="A17"/>
      <selection pane="bottomRight" activeCell="A4" sqref="A4:Q4"/>
    </sheetView>
  </sheetViews>
  <sheetFormatPr defaultRowHeight="15" x14ac:dyDescent="0.25"/>
  <cols>
    <col min="1" max="1" width="13" customWidth="1"/>
    <col min="2" max="2" width="36.42578125" customWidth="1"/>
    <col min="3" max="3" width="18.85546875" customWidth="1"/>
    <col min="4" max="7" width="13.7109375" customWidth="1"/>
    <col min="8" max="8" width="10.7109375" customWidth="1"/>
    <col min="9" max="9" width="43.85546875" customWidth="1"/>
    <col min="10" max="10" width="20.5703125" customWidth="1"/>
    <col min="11" max="12" width="12.42578125" customWidth="1"/>
    <col min="13" max="13" width="12.5703125" customWidth="1"/>
    <col min="14" max="14" width="13.42578125" customWidth="1"/>
    <col min="15" max="15" width="19.140625" customWidth="1"/>
    <col min="16" max="16" width="20.5703125" customWidth="1"/>
    <col min="17" max="17" width="19.85546875" customWidth="1"/>
  </cols>
  <sheetData>
    <row r="1" spans="1:17" ht="16.5" x14ac:dyDescent="0.25">
      <c r="A1" s="384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</row>
    <row r="2" spans="1:17" ht="16.5" customHeight="1" x14ac:dyDescent="0.25">
      <c r="A2" s="384" t="s">
        <v>32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</row>
    <row r="3" spans="1:17" ht="18.75" customHeight="1" x14ac:dyDescent="0.25">
      <c r="A3" s="384" t="s">
        <v>545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</row>
    <row r="4" spans="1:17" ht="16.5" customHeight="1" x14ac:dyDescent="0.25">
      <c r="A4" s="384" t="s">
        <v>33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</row>
    <row r="5" spans="1:17" ht="16.5" x14ac:dyDescent="0.25">
      <c r="A5" s="384" t="s">
        <v>551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</row>
    <row r="6" spans="1:17" ht="16.5" x14ac:dyDescent="0.25">
      <c r="A6" s="329"/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9"/>
    </row>
    <row r="7" spans="1:17" ht="33" customHeight="1" x14ac:dyDescent="0.25">
      <c r="A7" s="328"/>
      <c r="B7" s="392" t="s">
        <v>2</v>
      </c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</row>
    <row r="8" spans="1:17" ht="41.25" customHeight="1" x14ac:dyDescent="0.25">
      <c r="A8" s="328"/>
      <c r="B8" s="387" t="s">
        <v>70</v>
      </c>
      <c r="C8" s="387"/>
      <c r="D8" s="387"/>
      <c r="E8" s="387"/>
      <c r="F8" s="387"/>
      <c r="G8" s="387"/>
      <c r="H8" s="387" t="s">
        <v>71</v>
      </c>
      <c r="I8" s="389"/>
      <c r="J8" s="389"/>
      <c r="K8" s="389"/>
      <c r="L8" s="389"/>
      <c r="M8" s="389"/>
      <c r="N8" s="389"/>
      <c r="O8" s="387" t="s">
        <v>24</v>
      </c>
      <c r="P8" s="387"/>
      <c r="Q8" s="388"/>
    </row>
    <row r="9" spans="1:17" ht="99" customHeight="1" x14ac:dyDescent="0.25">
      <c r="A9" s="328" t="s">
        <v>1</v>
      </c>
      <c r="B9" s="328" t="s">
        <v>5</v>
      </c>
      <c r="C9" s="328" t="s">
        <v>11</v>
      </c>
      <c r="D9" s="42" t="s">
        <v>54</v>
      </c>
      <c r="E9" s="42" t="s">
        <v>55</v>
      </c>
      <c r="F9" s="42" t="s">
        <v>56</v>
      </c>
      <c r="G9" s="42" t="s">
        <v>57</v>
      </c>
      <c r="H9" s="328" t="s">
        <v>1</v>
      </c>
      <c r="I9" s="328" t="s">
        <v>5</v>
      </c>
      <c r="J9" s="328" t="s">
        <v>11</v>
      </c>
      <c r="K9" s="42" t="s">
        <v>58</v>
      </c>
      <c r="L9" s="42" t="s">
        <v>59</v>
      </c>
      <c r="M9" s="42" t="s">
        <v>60</v>
      </c>
      <c r="N9" s="42" t="s">
        <v>61</v>
      </c>
      <c r="O9" s="42" t="s">
        <v>62</v>
      </c>
      <c r="P9" s="328" t="s">
        <v>552</v>
      </c>
      <c r="Q9" s="328" t="s">
        <v>553</v>
      </c>
    </row>
    <row r="10" spans="1:17" x14ac:dyDescent="0.25">
      <c r="A10" s="68">
        <v>1</v>
      </c>
      <c r="B10" s="68">
        <v>2</v>
      </c>
      <c r="C10" s="68">
        <v>3</v>
      </c>
      <c r="D10" s="68">
        <v>4</v>
      </c>
      <c r="E10" s="68">
        <v>5</v>
      </c>
      <c r="F10" s="68">
        <v>6</v>
      </c>
      <c r="G10" s="68">
        <v>7</v>
      </c>
      <c r="H10" s="68">
        <v>8</v>
      </c>
      <c r="I10" s="68">
        <v>9</v>
      </c>
      <c r="J10" s="68">
        <v>10</v>
      </c>
      <c r="K10" s="68">
        <v>11</v>
      </c>
      <c r="L10" s="68">
        <v>12</v>
      </c>
      <c r="M10" s="68">
        <v>13</v>
      </c>
      <c r="N10" s="68">
        <v>14</v>
      </c>
      <c r="O10" s="68">
        <v>15</v>
      </c>
      <c r="P10" s="68">
        <v>16</v>
      </c>
      <c r="Q10" s="68">
        <v>17</v>
      </c>
    </row>
    <row r="11" spans="1:17" ht="49.5" x14ac:dyDescent="0.25">
      <c r="A11" s="328" t="s">
        <v>12</v>
      </c>
      <c r="B11" s="92" t="s">
        <v>541</v>
      </c>
      <c r="C11" s="328"/>
      <c r="D11" s="328"/>
      <c r="E11" s="328"/>
      <c r="F11" s="26"/>
      <c r="G11" s="8"/>
      <c r="H11" s="328" t="s">
        <v>12</v>
      </c>
      <c r="I11" s="37" t="str">
        <f>B11</f>
        <v>Оказание туристско-информационных услуг 
(в стационарных условиях)</v>
      </c>
      <c r="J11" s="333"/>
      <c r="K11" s="27"/>
      <c r="L11" s="27"/>
      <c r="M11" s="26"/>
      <c r="N11" s="26"/>
      <c r="O11" s="334"/>
      <c r="P11" s="105"/>
      <c r="Q11" s="441" t="s">
        <v>459</v>
      </c>
    </row>
    <row r="12" spans="1:17" ht="33" x14ac:dyDescent="0.25">
      <c r="A12" s="53" t="s">
        <v>7</v>
      </c>
      <c r="B12" s="43" t="s">
        <v>542</v>
      </c>
      <c r="C12" s="236" t="s">
        <v>280</v>
      </c>
      <c r="D12" s="20">
        <v>50</v>
      </c>
      <c r="E12" s="20">
        <v>167</v>
      </c>
      <c r="F12" s="38">
        <v>100</v>
      </c>
      <c r="G12" s="53"/>
      <c r="H12" s="53" t="s">
        <v>7</v>
      </c>
      <c r="I12" s="33" t="s">
        <v>233</v>
      </c>
      <c r="J12" s="236" t="s">
        <v>280</v>
      </c>
      <c r="K12" s="215">
        <v>50</v>
      </c>
      <c r="L12" s="215">
        <v>74</v>
      </c>
      <c r="M12" s="38">
        <v>110</v>
      </c>
      <c r="N12" s="26"/>
      <c r="O12" s="334"/>
      <c r="P12" s="372"/>
      <c r="Q12" s="441"/>
    </row>
    <row r="13" spans="1:17" s="146" customFormat="1" ht="33" x14ac:dyDescent="0.25">
      <c r="A13" s="15"/>
      <c r="B13" s="34" t="s">
        <v>6</v>
      </c>
      <c r="C13" s="15"/>
      <c r="D13" s="216"/>
      <c r="E13" s="217"/>
      <c r="F13" s="16"/>
      <c r="G13" s="16">
        <f>F12</f>
        <v>100</v>
      </c>
      <c r="H13" s="331"/>
      <c r="I13" s="34" t="s">
        <v>6</v>
      </c>
      <c r="J13" s="331"/>
      <c r="K13" s="331"/>
      <c r="L13" s="331"/>
      <c r="M13" s="16"/>
      <c r="N13" s="16">
        <f>M12</f>
        <v>110</v>
      </c>
      <c r="O13" s="16">
        <f t="shared" ref="O13:O16" si="0">(G13+N13)/2</f>
        <v>105</v>
      </c>
      <c r="P13" s="374" t="s">
        <v>31</v>
      </c>
      <c r="Q13" s="441"/>
    </row>
    <row r="14" spans="1:17" ht="49.5" x14ac:dyDescent="0.25">
      <c r="A14" s="328" t="s">
        <v>13</v>
      </c>
      <c r="B14" s="92" t="s">
        <v>543</v>
      </c>
      <c r="C14" s="328"/>
      <c r="D14" s="328"/>
      <c r="E14" s="328"/>
      <c r="F14" s="26"/>
      <c r="G14" s="8"/>
      <c r="H14" s="328" t="str">
        <f>A14</f>
        <v>II</v>
      </c>
      <c r="I14" s="37" t="str">
        <f>B14</f>
        <v>Оказание туристско-информационных услуг 
(вне стационара)</v>
      </c>
      <c r="J14" s="333"/>
      <c r="K14" s="27"/>
      <c r="L14" s="27"/>
      <c r="M14" s="26"/>
      <c r="N14" s="26"/>
      <c r="O14" s="334"/>
      <c r="P14" s="373"/>
      <c r="Q14" s="441"/>
    </row>
    <row r="15" spans="1:17" ht="33.75" customHeight="1" x14ac:dyDescent="0.25">
      <c r="A15" s="53" t="s">
        <v>14</v>
      </c>
      <c r="B15" s="43" t="s">
        <v>51</v>
      </c>
      <c r="C15" s="236" t="s">
        <v>280</v>
      </c>
      <c r="D15" s="237">
        <v>0</v>
      </c>
      <c r="E15" s="237">
        <v>0</v>
      </c>
      <c r="F15" s="38">
        <v>100</v>
      </c>
      <c r="G15" s="53"/>
      <c r="H15" s="53" t="str">
        <f>A15</f>
        <v>2.1.</v>
      </c>
      <c r="I15" s="33" t="s">
        <v>233</v>
      </c>
      <c r="J15" s="236" t="s">
        <v>280</v>
      </c>
      <c r="K15" s="215">
        <v>3900</v>
      </c>
      <c r="L15" s="215">
        <v>3748</v>
      </c>
      <c r="M15" s="38">
        <f>L15/K15*100</f>
        <v>96.102564102564102</v>
      </c>
      <c r="N15" s="26"/>
      <c r="O15" s="334"/>
      <c r="P15" s="373"/>
      <c r="Q15" s="441"/>
    </row>
    <row r="16" spans="1:17" s="146" customFormat="1" ht="33" x14ac:dyDescent="0.25">
      <c r="A16" s="15"/>
      <c r="B16" s="34" t="s">
        <v>6</v>
      </c>
      <c r="C16" s="15"/>
      <c r="D16" s="216"/>
      <c r="E16" s="217"/>
      <c r="F16" s="16"/>
      <c r="G16" s="16">
        <f>F15</f>
        <v>100</v>
      </c>
      <c r="H16" s="331"/>
      <c r="I16" s="34" t="s">
        <v>6</v>
      </c>
      <c r="J16" s="331"/>
      <c r="K16" s="331"/>
      <c r="L16" s="331"/>
      <c r="M16" s="16"/>
      <c r="N16" s="16">
        <f>M15</f>
        <v>96.102564102564102</v>
      </c>
      <c r="O16" s="16">
        <f t="shared" si="0"/>
        <v>98.051282051282044</v>
      </c>
      <c r="P16" s="374" t="s">
        <v>459</v>
      </c>
      <c r="Q16" s="441"/>
    </row>
    <row r="17" spans="1:17" ht="66" x14ac:dyDescent="0.25">
      <c r="A17" s="328" t="s">
        <v>28</v>
      </c>
      <c r="B17" s="92" t="s">
        <v>606</v>
      </c>
      <c r="C17" s="368"/>
      <c r="D17" s="369"/>
      <c r="E17" s="369"/>
      <c r="F17" s="334"/>
      <c r="G17" s="370"/>
      <c r="H17" s="328" t="str">
        <f>A17</f>
        <v>III</v>
      </c>
      <c r="I17" s="92" t="s">
        <v>606</v>
      </c>
      <c r="J17" s="368"/>
      <c r="K17" s="371"/>
      <c r="L17" s="371"/>
      <c r="M17" s="334"/>
      <c r="N17" s="334"/>
      <c r="O17" s="26"/>
      <c r="Q17" s="441"/>
    </row>
    <row r="18" spans="1:17" ht="16.5" x14ac:dyDescent="0.25">
      <c r="A18" s="53" t="s">
        <v>29</v>
      </c>
      <c r="B18" s="43" t="s">
        <v>51</v>
      </c>
      <c r="C18" s="236" t="s">
        <v>280</v>
      </c>
      <c r="D18" s="237">
        <v>3</v>
      </c>
      <c r="E18" s="237">
        <v>0</v>
      </c>
      <c r="F18" s="38">
        <v>100</v>
      </c>
      <c r="G18" s="53"/>
      <c r="H18" s="53" t="str">
        <f>A18</f>
        <v>3.1.</v>
      </c>
      <c r="I18" s="33" t="s">
        <v>233</v>
      </c>
      <c r="J18" s="236" t="s">
        <v>280</v>
      </c>
      <c r="K18" s="215">
        <v>9700</v>
      </c>
      <c r="L18" s="215">
        <v>25102</v>
      </c>
      <c r="M18" s="38">
        <f>IF(L18/K18*100&gt;110,110,L18/K18*100)</f>
        <v>110</v>
      </c>
      <c r="N18" s="26"/>
      <c r="O18" s="334"/>
      <c r="P18" s="373"/>
      <c r="Q18" s="441"/>
    </row>
    <row r="19" spans="1:17" s="146" customFormat="1" ht="33" x14ac:dyDescent="0.25">
      <c r="A19" s="15"/>
      <c r="B19" s="34" t="s">
        <v>6</v>
      </c>
      <c r="C19" s="15"/>
      <c r="D19" s="216"/>
      <c r="E19" s="217"/>
      <c r="F19" s="16"/>
      <c r="G19" s="16">
        <f>F18</f>
        <v>100</v>
      </c>
      <c r="H19" s="331"/>
      <c r="I19" s="34" t="s">
        <v>6</v>
      </c>
      <c r="J19" s="331"/>
      <c r="K19" s="331"/>
      <c r="L19" s="331"/>
      <c r="M19" s="16"/>
      <c r="N19" s="16">
        <f>M18</f>
        <v>110</v>
      </c>
      <c r="O19" s="16">
        <f t="shared" ref="O19" si="1">(G19+N19)/2</f>
        <v>105</v>
      </c>
      <c r="P19" s="374" t="s">
        <v>31</v>
      </c>
      <c r="Q19" s="441"/>
    </row>
  </sheetData>
  <mergeCells count="10">
    <mergeCell ref="Q11:Q19"/>
    <mergeCell ref="O8:Q8"/>
    <mergeCell ref="A1:Q1"/>
    <mergeCell ref="A2:Q2"/>
    <mergeCell ref="A3:Q3"/>
    <mergeCell ref="A4:Q4"/>
    <mergeCell ref="A5:Q5"/>
    <mergeCell ref="B8:G8"/>
    <mergeCell ref="H8:N8"/>
    <mergeCell ref="B7:Q7"/>
  </mergeCells>
  <printOptions horizontalCentered="1"/>
  <pageMargins left="0.19685039370078741" right="0.19685039370078741" top="0.43307086614173229" bottom="0.43307086614173229" header="0.31496062992125984" footer="0.31496062992125984"/>
  <pageSetup paperSize="9"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СМИ</vt:lpstr>
      <vt:lpstr>Транспорт</vt:lpstr>
      <vt:lpstr>Молодежная политика</vt:lpstr>
      <vt:lpstr>Образование</vt:lpstr>
      <vt:lpstr>Культура и искусство</vt:lpstr>
      <vt:lpstr>Физ. культура и спорт</vt:lpstr>
      <vt:lpstr>Центр развития туризма</vt:lpstr>
      <vt:lpstr>'Культура и искусство'!Заголовки_для_печати</vt:lpstr>
      <vt:lpstr>Образование!Заголовки_для_печати</vt:lpstr>
      <vt:lpstr>'Физ. культура и спорт'!Заголовки_для_печати</vt:lpstr>
      <vt:lpstr>'Культура и искусство'!Область_печати</vt:lpstr>
      <vt:lpstr>'Молодежная политика'!Область_печати</vt:lpstr>
      <vt:lpstr>Образование!Область_печати</vt:lpstr>
      <vt:lpstr>СМИ!Область_печати</vt:lpstr>
      <vt:lpstr>Транспорт!Область_печати</vt:lpstr>
      <vt:lpstr>'Физ. культура и спорт'!Область_печати</vt:lpstr>
      <vt:lpstr>'Центр развития туризма'!Область_печати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 Надежда Павловна</dc:creator>
  <cp:lastModifiedBy>Воронина Марина Петровна</cp:lastModifiedBy>
  <cp:lastPrinted>2022-02-28T01:56:30Z</cp:lastPrinted>
  <dcterms:created xsi:type="dcterms:W3CDTF">2016-02-29T08:25:26Z</dcterms:created>
  <dcterms:modified xsi:type="dcterms:W3CDTF">2022-03-16T03:33:21Z</dcterms:modified>
</cp:coreProperties>
</file>