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625" windowHeight="5085" activeTab="0"/>
  </bookViews>
  <sheets>
    <sheet name="2020 год" sheetId="1" r:id="rId1"/>
  </sheets>
  <definedNames>
    <definedName name="_xlnm.Print_Titles" localSheetId="0">'2020 год'!$2:$4</definedName>
    <definedName name="_xlnm.Print_Area" localSheetId="0">'2020 год'!$A$1:$K$45</definedName>
  </definedNames>
  <calcPr fullCalcOnLoad="1"/>
</workbook>
</file>

<file path=xl/sharedStrings.xml><?xml version="1.0" encoding="utf-8"?>
<sst xmlns="http://schemas.openxmlformats.org/spreadsheetml/2006/main" count="187" uniqueCount="144">
  <si>
    <t>Наименование объекта</t>
  </si>
  <si>
    <t>№ п/п</t>
  </si>
  <si>
    <t>КАПИТАЛЬНЫЕ ВЛОЖЕНИЯ - ВСЕГО</t>
  </si>
  <si>
    <t>1.1.</t>
  </si>
  <si>
    <t>1.2.</t>
  </si>
  <si>
    <t>1.3.</t>
  </si>
  <si>
    <t>Жилищно-коммунальное хозяйство</t>
  </si>
  <si>
    <t>в том числе:</t>
  </si>
  <si>
    <t>Образование</t>
  </si>
  <si>
    <t>Общегосударственные вопросы</t>
  </si>
  <si>
    <t>местный бюджет</t>
  </si>
  <si>
    <t>Годы строительства (реконструкции, разработка ПСД)</t>
  </si>
  <si>
    <t>ИТОГО по заказчику</t>
  </si>
  <si>
    <t>коммунальное хозяйство</t>
  </si>
  <si>
    <t>1.1.1.</t>
  </si>
  <si>
    <t>1.3.1.</t>
  </si>
  <si>
    <t>Мощность (м²)</t>
  </si>
  <si>
    <t>1.2.1.</t>
  </si>
  <si>
    <t>Предварительная проектно-сметная стоимость</t>
  </si>
  <si>
    <t>другие общегосударственные вопросы</t>
  </si>
  <si>
    <t>Дошкольное образование</t>
  </si>
  <si>
    <t>236 мест</t>
  </si>
  <si>
    <t>в том числе: ПСД</t>
  </si>
  <si>
    <t>1.4.</t>
  </si>
  <si>
    <t>ЗАКАЗЧИК-ЗАСТРОЙЩИК: МКУ "УПРАВЛЕНИЕ КАПИТАЛЬНЫХ РЕМОНТОВ И СТРОИТЕЛЬСТВА"</t>
  </si>
  <si>
    <t>МЕРОПРИЯТИЯ, ПРЕДЛАГАЕМЫЕ ДЛЯ ФИНАНСИРОВАНИЯ ЗА СЧЕТ СРЕДСТВ МЕСТНОГО БЮДЖЕТА</t>
  </si>
  <si>
    <t xml:space="preserve">Реконструкция здания для размещения дошкольного образовательного учреждения, г. Норильск, Центральный район, ул. Московская, д. 18 </t>
  </si>
  <si>
    <t>благоустройство</t>
  </si>
  <si>
    <t>Строительство колумбарных стенок на территории городского кладбища</t>
  </si>
  <si>
    <t>96 ячеек/1 стенка</t>
  </si>
  <si>
    <t>Культура</t>
  </si>
  <si>
    <t>культура</t>
  </si>
  <si>
    <t>1.2.2.</t>
  </si>
  <si>
    <t>Общее образование</t>
  </si>
  <si>
    <t>1.1.2.</t>
  </si>
  <si>
    <t>Единица измерения: тыс. руб.</t>
  </si>
  <si>
    <t>Сумма
на 2020 год</t>
  </si>
  <si>
    <t>Влияние на доступность и качество муниципальных услуг, на развитие жилищно-коммунальной и социальной инфраструктуры города</t>
  </si>
  <si>
    <t>1.1.3.</t>
  </si>
  <si>
    <t>2019 - 2020 изыскательские работы, проектные работы на реконструкцию здания, прохождение государственной экспертизы</t>
  </si>
  <si>
    <t>60 000 м3/сут</t>
  </si>
  <si>
    <t>Сумма
на 2021 год</t>
  </si>
  <si>
    <t>Реконструкция отдельно стоящего здания, г. Норильск, Центральный район, ул. Севастопольская, д. 7</t>
  </si>
  <si>
    <t>Реконструкция очистных сооружений города Норильска, расположенных по адресу: Красноярский край, район города Норильска, ул. Вокзальная, 9А</t>
  </si>
  <si>
    <t>2013-2014 - разработка ПСД,                                            2016 - закрытие контура здания,                                            2017-2020 реконструкция</t>
  </si>
  <si>
    <t>8 384 м2</t>
  </si>
  <si>
    <t>Реконструкция нежилого отдельно стоящего здания, расположенного по адресу: г. Норильск, Центральный район, ул. Комсомольская, д. 37</t>
  </si>
  <si>
    <t>3 537,3 м2</t>
  </si>
  <si>
    <t>Сумма
на 2022 год</t>
  </si>
  <si>
    <t>Строительство жилого дома, расположенного по адресу: г. Норильск, Центральный район, район ул. Лауреатов, д. 21</t>
  </si>
  <si>
    <t>Строительство жилого дома, расположенного по адресу: г. Норильск, Центральный район, район ул. Павлова, д. 23</t>
  </si>
  <si>
    <t>1.1.4.</t>
  </si>
  <si>
    <t>Строительство жилого дома, расположенного по адресу: г. Норильск, Центральный район, район ул. Лауреатов, д. 83</t>
  </si>
  <si>
    <t>2020 - обследовательские и изыскательские работы</t>
  </si>
  <si>
    <t>5 407,3 м2</t>
  </si>
  <si>
    <t>1185,0 м2</t>
  </si>
  <si>
    <t>1044,3 м2</t>
  </si>
  <si>
    <t>1191,9 м2</t>
  </si>
  <si>
    <t>2014-инженерно-изыскательские работы, 2015-2020 - разработка ПСД, разработка рабочей документации</t>
  </si>
  <si>
    <t>2011-2022 - строительство</t>
  </si>
  <si>
    <t>МАОУ "Гимназия № 4", г. Норильск, Центральный район, ул. Пушкина</t>
  </si>
  <si>
    <t>1.4.2.</t>
  </si>
  <si>
    <t>1.4.1.</t>
  </si>
  <si>
    <t>Реконструкция нежилого отдельно стоящего здания, г. Норильск, Центральный район, ул. Ленинградская, д. 7 А</t>
  </si>
  <si>
    <t>2018-2020 - проектно-изыскательские работы, проведение гос. экспертизы, разработка рабочей документации</t>
  </si>
  <si>
    <t>Реконструкция объекта позволит довести показатели очищенных сточных вод после очистных сооружений (на выходе) до достижения нормативно допустимых сбросов, установленных для водных объектов рыбохозяйственного назначения высшей категории, обеспечив тем самым санитарно-эпидемиологическое благополучие населения и предотвращение экологических рисков на территории муниципального образования город Норильск.</t>
  </si>
  <si>
    <t>Предоставление дополнительных социальных услуг населению, востребованных на территории.</t>
  </si>
  <si>
    <t xml:space="preserve">Реконструкция здания позволит увеличить дополнительные места в детских дошкольных учреждениях города Норильска на 236 мест. Выполнение "майских" Указов Президента РФ. </t>
  </si>
  <si>
    <t>Наиболее удобное и перспективное в Центральном районе города Норильска здание для организации современного экспозиционного пространства. Реконструкция здания позволит улучшить условия и безопасность хранения художественного фонда муниципальной музейной коллекции МБУ «Музейно-выставочный комплекс «Музей Норильска». Здание отвечает базовым техническим музейным требованиям.</t>
  </si>
  <si>
    <t>Подпрограммы, основные мероприятия и отдельные мероприятия МП</t>
  </si>
  <si>
    <t>Годы строительства (реконструкции)</t>
  </si>
  <si>
    <t>Мощность</t>
  </si>
  <si>
    <t>2020 год</t>
  </si>
  <si>
    <t>2021 год</t>
  </si>
  <si>
    <t>2022 год</t>
  </si>
  <si>
    <t>Примечание</t>
  </si>
  <si>
    <t>Средства муниципального дорожного фонда</t>
  </si>
  <si>
    <t>Ремонтные работы дорожного хозяйства</t>
  </si>
  <si>
    <t>-</t>
  </si>
  <si>
    <t>Реконструкция автомобильной дороги Норильск-Талнах (мост через р. Наледная на км 2+969)</t>
  </si>
  <si>
    <t>2020 - 2021 годы</t>
  </si>
  <si>
    <t>1 мост</t>
  </si>
  <si>
    <t>1.3.2.</t>
  </si>
  <si>
    <t xml:space="preserve"> Реконструкция Юго-западной объездной дороги г. Норильска (автодорожного моста на км 7+495)</t>
  </si>
  <si>
    <t>2022-2023 годы</t>
  </si>
  <si>
    <t xml:space="preserve">1.3.3. </t>
  </si>
  <si>
    <t xml:space="preserve"> Реконструкция Юго-западной объездной автомобильной дороги города Норильска (автодорожного моста через напорные водоводы на км 2+147 по ул. Октябрьской)</t>
  </si>
  <si>
    <t>2019 - 2021 годы</t>
  </si>
  <si>
    <t xml:space="preserve">1.3.5. </t>
  </si>
  <si>
    <t>Реконструкция автомобильной дороги улица Дудинская (автодорожного моста через концентратопровод на км 0+157)</t>
  </si>
  <si>
    <t>2021-2022 годы</t>
  </si>
  <si>
    <t>1.3.5.</t>
  </si>
  <si>
    <t>Реконструкция объекта "Объездная дорога г. Норильска - юго-западная объездная дорога с подъездом к Норильску и искусственные сооружения на ней" (обеспечение перехода через коммуникации)</t>
  </si>
  <si>
    <t>2020-2021 годы</t>
  </si>
  <si>
    <t xml:space="preserve">1 сооружение </t>
  </si>
  <si>
    <t xml:space="preserve"> 1.3.6.</t>
  </si>
  <si>
    <t>Реконструкция автодороги "Юго-западная объездная с подъездом к Норильску и искусственные сооружения на ней" (Устройство наружного освещения)</t>
  </si>
  <si>
    <t>2022 - 2023   годы</t>
  </si>
  <si>
    <t>6,124 км</t>
  </si>
  <si>
    <t xml:space="preserve"> 1.3.7. </t>
  </si>
  <si>
    <t>Строительство автодороги "Автомобильная северная объездная дорога" III пусковой комплекс</t>
  </si>
  <si>
    <t>1,58 км</t>
  </si>
  <si>
    <t>1.3.8.</t>
  </si>
  <si>
    <t>Строительство водопропускной трубы на км 32+800 автодороги Норильск-Алыкель</t>
  </si>
  <si>
    <t>1.3.10.</t>
  </si>
  <si>
    <t xml:space="preserve"> Организация парковки на "Автомобильной дороге от продмага до больницы на 1000 коек и искусственные сооружения к ней"</t>
  </si>
  <si>
    <t>1 объект</t>
  </si>
  <si>
    <t>ИТОГО:</t>
  </si>
  <si>
    <t>1.1.5.</t>
  </si>
  <si>
    <t>1.1.6.</t>
  </si>
  <si>
    <t>1.1.7.</t>
  </si>
  <si>
    <t>1.1.8.</t>
  </si>
  <si>
    <t>Строительство жилого дома, расположенного по адресу: г. Норильск, Центральный район, район ул. Кирова, д. 7/10</t>
  </si>
  <si>
    <t>3691,0 м2</t>
  </si>
  <si>
    <t>Строительство жилого дома, расположенного по адресу: г. Норильск, Центральный район, район ул. Лауреатов, д. 29</t>
  </si>
  <si>
    <t>4893,0 м2</t>
  </si>
  <si>
    <t>Строительство жилого дома, расположенного по адресу: г. Норильск, Центральный район, район ул. Набережная Урванцева, д. 7</t>
  </si>
  <si>
    <t>4495,0 м2</t>
  </si>
  <si>
    <t>1.1.9.</t>
  </si>
  <si>
    <t>1.1.10.</t>
  </si>
  <si>
    <t>Строительство жилого дома, расположенного по адресу: г. Норильск, Центральный район, район ул. Талнахская, д. 59, к. 1</t>
  </si>
  <si>
    <t>2384,0 м2</t>
  </si>
  <si>
    <t>Реконструкция жилого дома, расположенного по адресу: г. Норильск, Центральный район, район ул. Б. Хмельницкого, д. 14</t>
  </si>
  <si>
    <t xml:space="preserve">2020 - 2021 - изыскательские работы, проектные работы на реконструкцию здания, прохождение государственной экспертизы </t>
  </si>
  <si>
    <t>3061,56 м2</t>
  </si>
  <si>
    <t xml:space="preserve">Строительство жилых домов в жилом образовании Оганер </t>
  </si>
  <si>
    <t xml:space="preserve">2020 - 2021 - разработка концепции развития жилого образования Оганер </t>
  </si>
  <si>
    <t>3764,7 м2</t>
  </si>
  <si>
    <t xml:space="preserve">Реконструкция здания необходима для размещения творческих коллективов и клубных формирований, т.к. отмечается недостаточность инфраструктурной обеспеченности учреждениями культурно-досугового типа </t>
  </si>
  <si>
    <t>Мероприятия по разработке концепции развития территории жилого образования Оганер запланированы с целью формирования условий для устойчивого градостроительного и социально-экономического развития проектируемой территории, обеспечивающих благоприятные условия жизнедеятельности, установления параметров планируемого развития элементов планировочной структуры.</t>
  </si>
  <si>
    <t xml:space="preserve">Здание является объектом культурного наследия регионального значения, памятником архитектуры. Решение о реконструкции здания принято, учитывая особую значимость данного объекта для города, его статус культурного наследия, а также его расположение на территории, располагающейся вблизи площади Памяти Героев. </t>
  </si>
  <si>
    <t xml:space="preserve">Для определения возможности строительства малоэтажных жилых домов для обеспечения жильем граждан проживающих в аварийном жилом фонде, а так же привлеченных специалистов разной сферы деятельности  </t>
  </si>
  <si>
    <t>Для определения возможности реконструкции здания, представляющего для города особую ценность</t>
  </si>
  <si>
    <t>С целью принятия решения о функционировании и дальнейшей эксплуатации зданий, принято решение о проведении в 2018 – 2021 годах обследовательских и проектно-изыскательских работ.</t>
  </si>
  <si>
    <t xml:space="preserve">2018 - 2020- изыскательские работы, проектные работы, прохождение государственной экспертизы </t>
  </si>
  <si>
    <t xml:space="preserve"> Нормативное функционирование 1 моста 
(длина пролетного строения 24 м, длина моста 30,4 м). Предотвращение аварийного разрушения, повышение грузоподъемности сооружения.
Увеличение протяженности автодорог соответствующих нормативам до 85% к 2024 году.  Повышение уровня безопасности и  комфортности участников дорожного движения, снижение аварийности.</t>
  </si>
  <si>
    <t xml:space="preserve">Нормативное функционирование 1 моста (длина пролетного строения 2х15 м, длина моста 35,6 м). Предотвращение аварийного разрушения, повышение грузоподъемности сооружения. Повышение уровня безопасности и  комфортности участников дорожного движения. </t>
  </si>
  <si>
    <t xml:space="preserve"> Нормативное функционирование 1 моста 
(длина пролетного строения 24 м, длина моста 34,4 м). Предотвращение аварийного разрушения, повышение грузоподъемности сооружения.
Увеличение протяженности автодорог соответствующих нормативам до 85% к 2024 году.  Повышение уровня безопасности и  комфортности участников дорожного движения, снижение аварийности.</t>
  </si>
  <si>
    <t xml:space="preserve">Нормативное функционирование 1 моста (длина пролетного строения 9 м, длина моста 14,7 м). Предотвращение аварийного разрушения, повышение грузоподъемности сооружения. Увеличение протяженности автодорог соответствующих нормативам до 85% к 2024 году.  Повышение уровня безопасности и  комфортности участников дорожного движения. </t>
  </si>
  <si>
    <t xml:space="preserve">Возобновление движения автотранспорта по ул.Октябрьской, снижение интенсивности транспортного потока на Юго-западной объездной автодороге, ул. 50 лет Октября. Увеличение протяженности автодорог соответствующих нормативам до 85% к 2024 году.  Повышение уровня безопасности и  комфортности участников дорожного движения. </t>
  </si>
  <si>
    <t>Устройство освещения на 6,1 км автодороги. Повышение уровня безопасности и  комфортности участников дорожного движения. Обеспечение безопасности движения в темное время суток, а также при нреблагоприятных метеоусловиях.</t>
  </si>
  <si>
    <t>Ввод в эксплуатацию объекта незавершенного строительства.</t>
  </si>
  <si>
    <t>Организация водопропуска через линейный объект, обеспечение сохранности конструктивных элементов дороги, предотвращение аварийных ситуаций в паводковый период.</t>
  </si>
  <si>
    <t xml:space="preserve">Обеспечения размещения автотранспорта посетителей и работников медицинского учреждения, благоустройство территории.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</si>
</sst>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_-* #,##0.0_р_._-;\-* #,##0.0_р_._-;_-* &quot;-&quot;?_р_._-;_-@_-"/>
    <numFmt numFmtId="172" formatCode="_-* #,##0.0&quot;р.&quot;_-;\-* #,##0.0&quot;р.&quot;_-;_-* &quot;-&quot;?&quot;р.&quot;_-;_-@_-"/>
    <numFmt numFmtId="173" formatCode="[$-FC19]d\ mmmm\ yyyy\ &quot;г.&quot;"/>
    <numFmt numFmtId="174" formatCode="000000"/>
    <numFmt numFmtId="175" formatCode="0.0_ ;\-0.0\ "/>
    <numFmt numFmtId="176" formatCode="0.000"/>
    <numFmt numFmtId="177" formatCode="#,##0.0_ ;\-#,##0.0\ 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56" applyNumberFormat="1" applyFont="1" applyFill="1" applyBorder="1" applyAlignment="1">
      <alignment horizontal="left" vertical="center" wrapText="1" shrinkToFit="1"/>
      <protection/>
    </xf>
    <xf numFmtId="171" fontId="10" fillId="0" borderId="10" xfId="0" applyNumberFormat="1" applyFont="1" applyFill="1" applyBorder="1" applyAlignment="1">
      <alignment horizontal="right" vertical="center" wrapText="1"/>
    </xf>
    <xf numFmtId="171" fontId="13" fillId="0" borderId="10" xfId="0" applyNumberFormat="1" applyFont="1" applyFill="1" applyBorder="1" applyAlignment="1">
      <alignment horizontal="right" vertical="center" wrapText="1"/>
    </xf>
    <xf numFmtId="171" fontId="14" fillId="0" borderId="10" xfId="0" applyNumberFormat="1" applyFont="1" applyFill="1" applyBorder="1" applyAlignment="1">
      <alignment horizontal="right" vertical="center" wrapText="1"/>
    </xf>
    <xf numFmtId="171" fontId="15" fillId="0" borderId="10" xfId="0" applyNumberFormat="1" applyFont="1" applyFill="1" applyBorder="1" applyAlignment="1">
      <alignment vertical="center" wrapText="1"/>
    </xf>
    <xf numFmtId="171" fontId="15" fillId="0" borderId="10" xfId="0" applyNumberFormat="1" applyFont="1" applyFill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2" fillId="0" borderId="0" xfId="0" applyNumberFormat="1" applyFont="1" applyBorder="1" applyAlignment="1">
      <alignment horizontal="left" vertical="center"/>
    </xf>
    <xf numFmtId="171" fontId="13" fillId="0" borderId="10" xfId="0" applyNumberFormat="1" applyFont="1" applyFill="1" applyBorder="1" applyAlignment="1">
      <alignment horizontal="center" vertical="center" wrapText="1"/>
    </xf>
    <xf numFmtId="43" fontId="1" fillId="0" borderId="10" xfId="66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15" fillId="0" borderId="10" xfId="0" applyNumberFormat="1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right"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vertical="center" wrapText="1"/>
    </xf>
    <xf numFmtId="177" fontId="15" fillId="0" borderId="10" xfId="0" applyNumberFormat="1" applyFont="1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vertical="center" wrapText="1"/>
    </xf>
    <xf numFmtId="169" fontId="11" fillId="0" borderId="10" xfId="0" applyNumberFormat="1" applyFont="1" applyFill="1" applyBorder="1" applyAlignment="1">
      <alignment horizontal="right" vertical="center" wrapText="1"/>
    </xf>
    <xf numFmtId="169" fontId="51" fillId="0" borderId="10" xfId="66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right" vertical="center" wrapText="1"/>
    </xf>
    <xf numFmtId="169" fontId="14" fillId="0" borderId="10" xfId="0" applyNumberFormat="1" applyFont="1" applyFill="1" applyBorder="1" applyAlignment="1">
      <alignment horizontal="right" vertical="center" wrapText="1"/>
    </xf>
    <xf numFmtId="169" fontId="51" fillId="0" borderId="10" xfId="0" applyNumberFormat="1" applyFont="1" applyFill="1" applyBorder="1" applyAlignment="1">
      <alignment horizontal="right" vertical="center" wrapText="1"/>
    </xf>
    <xf numFmtId="169" fontId="51" fillId="0" borderId="10" xfId="66" applyNumberFormat="1" applyFont="1" applyFill="1" applyBorder="1" applyAlignment="1">
      <alignment horizontal="right" vertical="center" wrapText="1"/>
    </xf>
    <xf numFmtId="169" fontId="13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1" fontId="51" fillId="0" borderId="10" xfId="0" applyNumberFormat="1" applyFont="1" applyFill="1" applyBorder="1" applyAlignment="1">
      <alignment horizontal="right" vertical="center" wrapText="1"/>
    </xf>
    <xf numFmtId="171" fontId="11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6" fontId="0" fillId="34" borderId="1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169" fontId="1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10" fillId="0" borderId="10" xfId="56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71" fontId="1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74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51" fillId="0" borderId="10" xfId="66" applyNumberFormat="1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center" vertical="center" wrapText="1"/>
    </xf>
    <xf numFmtId="169" fontId="51" fillId="0" borderId="10" xfId="66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="60" zoomScaleNormal="60" zoomScaleSheetLayoutView="80" zoomScalePageLayoutView="75" workbookViewId="0" topLeftCell="A44">
      <selection activeCell="F53" sqref="F53"/>
    </sheetView>
  </sheetViews>
  <sheetFormatPr defaultColWidth="9.00390625" defaultRowHeight="12.75"/>
  <cols>
    <col min="1" max="1" width="9.125" style="4" customWidth="1"/>
    <col min="2" max="2" width="47.375" style="55" customWidth="1"/>
    <col min="3" max="3" width="18.125" style="55" customWidth="1"/>
    <col min="4" max="4" width="16.75390625" style="55" customWidth="1"/>
    <col min="5" max="5" width="20.00390625" style="55" customWidth="1"/>
    <col min="6" max="6" width="15.625" style="58" customWidth="1"/>
    <col min="7" max="7" width="23.375" style="55" customWidth="1"/>
    <col min="8" max="8" width="20.875" style="55" customWidth="1"/>
    <col min="9" max="9" width="11.625" style="58" customWidth="1"/>
    <col min="10" max="10" width="11.75390625" style="58" customWidth="1"/>
    <col min="11" max="11" width="47.75390625" style="58" customWidth="1"/>
    <col min="12" max="16384" width="9.125" style="1" customWidth="1"/>
  </cols>
  <sheetData>
    <row r="1" spans="1:11" ht="15.75">
      <c r="A1" s="30" t="s">
        <v>35</v>
      </c>
      <c r="B1" s="54"/>
      <c r="C1" s="54"/>
      <c r="D1" s="54"/>
      <c r="E1" s="54"/>
      <c r="F1" s="54"/>
      <c r="G1" s="59"/>
      <c r="H1" s="59"/>
      <c r="I1" s="54"/>
      <c r="J1" s="54"/>
      <c r="K1" s="54"/>
    </row>
    <row r="2" spans="1:11" ht="15" customHeight="1">
      <c r="A2" s="89" t="s">
        <v>1</v>
      </c>
      <c r="B2" s="92" t="s">
        <v>0</v>
      </c>
      <c r="C2" s="92" t="s">
        <v>11</v>
      </c>
      <c r="D2" s="92" t="s">
        <v>16</v>
      </c>
      <c r="E2" s="92" t="s">
        <v>18</v>
      </c>
      <c r="F2" s="94" t="s">
        <v>36</v>
      </c>
      <c r="G2" s="94" t="s">
        <v>7</v>
      </c>
      <c r="H2" s="94"/>
      <c r="I2" s="94" t="s">
        <v>41</v>
      </c>
      <c r="J2" s="94" t="s">
        <v>48</v>
      </c>
      <c r="K2" s="94" t="s">
        <v>37</v>
      </c>
    </row>
    <row r="3" spans="1:11" ht="63" customHeight="1">
      <c r="A3" s="89"/>
      <c r="B3" s="92"/>
      <c r="C3" s="92"/>
      <c r="D3" s="92"/>
      <c r="E3" s="93"/>
      <c r="F3" s="94"/>
      <c r="G3" s="12" t="s">
        <v>10</v>
      </c>
      <c r="H3" s="12" t="s">
        <v>22</v>
      </c>
      <c r="I3" s="94"/>
      <c r="J3" s="94"/>
      <c r="K3" s="94"/>
    </row>
    <row r="4" spans="1:11" s="11" customFormat="1" ht="11.25" customHeigh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</row>
    <row r="5" spans="1:11" ht="15.75">
      <c r="A5" s="8"/>
      <c r="B5" s="91" t="s">
        <v>2</v>
      </c>
      <c r="C5" s="91"/>
      <c r="D5" s="91"/>
      <c r="E5" s="33">
        <f aca="true" t="shared" si="0" ref="E5:J5">E6</f>
        <v>2803383.5999999996</v>
      </c>
      <c r="F5" s="33">
        <f t="shared" si="0"/>
        <v>145398.3</v>
      </c>
      <c r="G5" s="33">
        <f t="shared" si="0"/>
        <v>145398.3</v>
      </c>
      <c r="H5" s="33">
        <f t="shared" si="0"/>
        <v>25165.3</v>
      </c>
      <c r="I5" s="33">
        <f t="shared" si="0"/>
        <v>92824.3</v>
      </c>
      <c r="J5" s="33">
        <f t="shared" si="0"/>
        <v>153500</v>
      </c>
      <c r="K5" s="24"/>
    </row>
    <row r="6" spans="1:11" ht="33.75" customHeight="1">
      <c r="A6" s="13">
        <v>1</v>
      </c>
      <c r="B6" s="90" t="s">
        <v>25</v>
      </c>
      <c r="C6" s="90"/>
      <c r="D6" s="90"/>
      <c r="E6" s="34">
        <f aca="true" t="shared" si="1" ref="E6:J6">E7+E22+E31+E39</f>
        <v>2803383.5999999996</v>
      </c>
      <c r="F6" s="34">
        <f t="shared" si="1"/>
        <v>145398.3</v>
      </c>
      <c r="G6" s="34">
        <f t="shared" si="1"/>
        <v>145398.3</v>
      </c>
      <c r="H6" s="34">
        <f t="shared" si="1"/>
        <v>25165.3</v>
      </c>
      <c r="I6" s="33">
        <f t="shared" si="1"/>
        <v>92824.3</v>
      </c>
      <c r="J6" s="34">
        <f t="shared" si="1"/>
        <v>153500</v>
      </c>
      <c r="K6" s="26"/>
    </row>
    <row r="7" spans="1:11" ht="18.75" customHeight="1">
      <c r="A7" s="13" t="s">
        <v>3</v>
      </c>
      <c r="B7" s="91" t="s">
        <v>9</v>
      </c>
      <c r="C7" s="91"/>
      <c r="D7" s="91"/>
      <c r="E7" s="33">
        <f>E11+E12+E13</f>
        <v>0</v>
      </c>
      <c r="F7" s="33">
        <f>F11+F12+F13+F14+F15+F16+F17+F18+F19+F20</f>
        <v>18589.4</v>
      </c>
      <c r="G7" s="33">
        <f>G11+G12+G13+G14+G15+G16+G17+G18+G19+G20</f>
        <v>18589.4</v>
      </c>
      <c r="H7" s="33">
        <f>H11+H12+H13+H14+H15+H16+H17+H18+H19+H20</f>
        <v>13630</v>
      </c>
      <c r="I7" s="33">
        <f>I11+I12+I13+I14+I15+I16+I17+I18+I19+I20</f>
        <v>40700</v>
      </c>
      <c r="J7" s="33">
        <f>J11+J12+J13+J14+J15+J16+J17+J18+J19+J20</f>
        <v>0</v>
      </c>
      <c r="K7" s="24"/>
    </row>
    <row r="8" spans="1:11" ht="31.5" customHeight="1">
      <c r="A8" s="13"/>
      <c r="B8" s="84" t="s">
        <v>7</v>
      </c>
      <c r="C8" s="84"/>
      <c r="D8" s="84"/>
      <c r="E8" s="35"/>
      <c r="F8" s="35"/>
      <c r="G8" s="35"/>
      <c r="H8" s="35"/>
      <c r="I8" s="35"/>
      <c r="J8" s="35"/>
      <c r="K8" s="22"/>
    </row>
    <row r="9" spans="1:11" s="6" customFormat="1" ht="15.75">
      <c r="A9" s="14"/>
      <c r="B9" s="87" t="s">
        <v>19</v>
      </c>
      <c r="C9" s="84"/>
      <c r="D9" s="84"/>
      <c r="E9" s="36">
        <f aca="true" t="shared" si="2" ref="E9:J9">E11+E12+E13</f>
        <v>0</v>
      </c>
      <c r="F9" s="36">
        <f t="shared" si="2"/>
        <v>4335.4</v>
      </c>
      <c r="G9" s="36">
        <f t="shared" si="2"/>
        <v>4335.4</v>
      </c>
      <c r="H9" s="36">
        <f t="shared" si="2"/>
        <v>3047.9</v>
      </c>
      <c r="I9" s="36">
        <f t="shared" si="2"/>
        <v>0</v>
      </c>
      <c r="J9" s="36">
        <f t="shared" si="2"/>
        <v>0</v>
      </c>
      <c r="K9" s="23"/>
    </row>
    <row r="10" spans="1:11" ht="17.25" customHeight="1">
      <c r="A10" s="13"/>
      <c r="B10" s="83" t="s">
        <v>24</v>
      </c>
      <c r="C10" s="83"/>
      <c r="D10" s="83"/>
      <c r="E10" s="83"/>
      <c r="F10" s="55"/>
      <c r="I10" s="55"/>
      <c r="J10" s="55"/>
      <c r="K10" s="55"/>
    </row>
    <row r="11" spans="1:11" ht="165" customHeight="1">
      <c r="A11" s="8" t="s">
        <v>14</v>
      </c>
      <c r="B11" s="17" t="s">
        <v>42</v>
      </c>
      <c r="C11" s="9" t="s">
        <v>123</v>
      </c>
      <c r="D11" s="32" t="s">
        <v>54</v>
      </c>
      <c r="E11" s="33">
        <v>0</v>
      </c>
      <c r="F11" s="35">
        <v>1322.3</v>
      </c>
      <c r="G11" s="35">
        <v>1322.3</v>
      </c>
      <c r="H11" s="35">
        <v>600</v>
      </c>
      <c r="I11" s="35">
        <v>0</v>
      </c>
      <c r="J11" s="35">
        <v>0</v>
      </c>
      <c r="K11" s="68" t="s">
        <v>130</v>
      </c>
    </row>
    <row r="12" spans="1:11" ht="103.5" customHeight="1">
      <c r="A12" s="8" t="s">
        <v>34</v>
      </c>
      <c r="B12" s="17" t="s">
        <v>49</v>
      </c>
      <c r="C12" s="9" t="s">
        <v>53</v>
      </c>
      <c r="D12" s="32" t="s">
        <v>55</v>
      </c>
      <c r="E12" s="33">
        <v>0</v>
      </c>
      <c r="F12" s="35">
        <v>1382.6</v>
      </c>
      <c r="G12" s="35">
        <f aca="true" t="shared" si="3" ref="G12:G20">F12</f>
        <v>1382.6</v>
      </c>
      <c r="H12" s="35">
        <v>1100</v>
      </c>
      <c r="I12" s="35">
        <v>0</v>
      </c>
      <c r="J12" s="35">
        <v>0</v>
      </c>
      <c r="K12" s="68" t="s">
        <v>131</v>
      </c>
    </row>
    <row r="13" spans="1:11" ht="100.5" customHeight="1">
      <c r="A13" s="8" t="s">
        <v>38</v>
      </c>
      <c r="B13" s="17" t="s">
        <v>50</v>
      </c>
      <c r="C13" s="9" t="s">
        <v>53</v>
      </c>
      <c r="D13" s="32" t="s">
        <v>56</v>
      </c>
      <c r="E13" s="33">
        <v>0</v>
      </c>
      <c r="F13" s="35">
        <v>1630.5</v>
      </c>
      <c r="G13" s="35">
        <f t="shared" si="3"/>
        <v>1630.5</v>
      </c>
      <c r="H13" s="35">
        <v>1347.9</v>
      </c>
      <c r="I13" s="35">
        <v>0</v>
      </c>
      <c r="J13" s="35">
        <v>0</v>
      </c>
      <c r="K13" s="68" t="s">
        <v>131</v>
      </c>
    </row>
    <row r="14" spans="1:11" ht="103.5" customHeight="1">
      <c r="A14" s="8" t="s">
        <v>51</v>
      </c>
      <c r="B14" s="17" t="s">
        <v>52</v>
      </c>
      <c r="C14" s="9" t="s">
        <v>53</v>
      </c>
      <c r="D14" s="32" t="s">
        <v>57</v>
      </c>
      <c r="E14" s="33">
        <v>0</v>
      </c>
      <c r="F14" s="35">
        <v>1635.4</v>
      </c>
      <c r="G14" s="35">
        <f t="shared" si="3"/>
        <v>1635.4</v>
      </c>
      <c r="H14" s="35">
        <v>1352.8</v>
      </c>
      <c r="I14" s="35">
        <v>0</v>
      </c>
      <c r="J14" s="35">
        <v>0</v>
      </c>
      <c r="K14" s="68" t="s">
        <v>131</v>
      </c>
    </row>
    <row r="15" spans="1:11" ht="102" customHeight="1">
      <c r="A15" s="8" t="s">
        <v>108</v>
      </c>
      <c r="B15" s="17" t="s">
        <v>112</v>
      </c>
      <c r="C15" s="9" t="s">
        <v>53</v>
      </c>
      <c r="D15" s="32" t="s">
        <v>113</v>
      </c>
      <c r="E15" s="33">
        <v>0</v>
      </c>
      <c r="F15" s="35">
        <v>2420.2</v>
      </c>
      <c r="G15" s="35">
        <f t="shared" si="3"/>
        <v>2420.2</v>
      </c>
      <c r="H15" s="35">
        <v>2223.2</v>
      </c>
      <c r="I15" s="35">
        <v>0</v>
      </c>
      <c r="J15" s="35">
        <v>0</v>
      </c>
      <c r="K15" s="68" t="s">
        <v>131</v>
      </c>
    </row>
    <row r="16" spans="1:11" ht="100.5" customHeight="1">
      <c r="A16" s="8" t="s">
        <v>109</v>
      </c>
      <c r="B16" s="17" t="s">
        <v>114</v>
      </c>
      <c r="C16" s="9" t="s">
        <v>53</v>
      </c>
      <c r="D16" s="32" t="s">
        <v>115</v>
      </c>
      <c r="E16" s="33">
        <v>0</v>
      </c>
      <c r="F16" s="35">
        <v>2295</v>
      </c>
      <c r="G16" s="35">
        <f t="shared" si="3"/>
        <v>2295</v>
      </c>
      <c r="H16" s="35">
        <v>1995.3</v>
      </c>
      <c r="I16" s="35">
        <v>0</v>
      </c>
      <c r="J16" s="35">
        <v>0</v>
      </c>
      <c r="K16" s="68" t="s">
        <v>131</v>
      </c>
    </row>
    <row r="17" spans="1:11" ht="102" customHeight="1">
      <c r="A17" s="8" t="s">
        <v>110</v>
      </c>
      <c r="B17" s="17" t="s">
        <v>116</v>
      </c>
      <c r="C17" s="9" t="s">
        <v>53</v>
      </c>
      <c r="D17" s="32" t="s">
        <v>117</v>
      </c>
      <c r="E17" s="33">
        <v>0</v>
      </c>
      <c r="F17" s="35">
        <v>2642</v>
      </c>
      <c r="G17" s="35">
        <f t="shared" si="3"/>
        <v>2642</v>
      </c>
      <c r="H17" s="35">
        <v>2445</v>
      </c>
      <c r="I17" s="35">
        <v>0</v>
      </c>
      <c r="J17" s="35">
        <v>0</v>
      </c>
      <c r="K17" s="68" t="s">
        <v>131</v>
      </c>
    </row>
    <row r="18" spans="1:11" ht="102.75" customHeight="1">
      <c r="A18" s="8" t="s">
        <v>111</v>
      </c>
      <c r="B18" s="17" t="s">
        <v>120</v>
      </c>
      <c r="C18" s="9" t="s">
        <v>53</v>
      </c>
      <c r="D18" s="32" t="s">
        <v>121</v>
      </c>
      <c r="E18" s="33">
        <v>0</v>
      </c>
      <c r="F18" s="35">
        <v>2171.2</v>
      </c>
      <c r="G18" s="35">
        <f t="shared" si="3"/>
        <v>2171.2</v>
      </c>
      <c r="H18" s="35">
        <v>1974.2</v>
      </c>
      <c r="I18" s="35">
        <v>0</v>
      </c>
      <c r="J18" s="35">
        <v>0</v>
      </c>
      <c r="K18" s="68" t="s">
        <v>131</v>
      </c>
    </row>
    <row r="19" spans="1:11" ht="174.75" customHeight="1">
      <c r="A19" s="8" t="s">
        <v>118</v>
      </c>
      <c r="B19" s="17" t="s">
        <v>122</v>
      </c>
      <c r="C19" s="9" t="s">
        <v>123</v>
      </c>
      <c r="D19" s="32" t="s">
        <v>124</v>
      </c>
      <c r="E19" s="33">
        <v>0</v>
      </c>
      <c r="F19" s="35">
        <v>591.6</v>
      </c>
      <c r="G19" s="35">
        <f t="shared" si="3"/>
        <v>591.6</v>
      </c>
      <c r="H19" s="35">
        <v>591.6</v>
      </c>
      <c r="I19" s="35">
        <v>19000</v>
      </c>
      <c r="J19" s="35">
        <v>0</v>
      </c>
      <c r="K19" s="68" t="s">
        <v>132</v>
      </c>
    </row>
    <row r="20" spans="1:11" ht="173.25">
      <c r="A20" s="8" t="s">
        <v>119</v>
      </c>
      <c r="B20" s="17" t="s">
        <v>125</v>
      </c>
      <c r="C20" s="9" t="s">
        <v>126</v>
      </c>
      <c r="D20" s="32"/>
      <c r="E20" s="33">
        <v>0</v>
      </c>
      <c r="F20" s="35">
        <v>2498.6</v>
      </c>
      <c r="G20" s="35">
        <f t="shared" si="3"/>
        <v>2498.6</v>
      </c>
      <c r="H20" s="35">
        <v>0</v>
      </c>
      <c r="I20" s="35">
        <v>21700</v>
      </c>
      <c r="J20" s="35">
        <v>0</v>
      </c>
      <c r="K20" s="68" t="s">
        <v>129</v>
      </c>
    </row>
    <row r="21" spans="1:11" ht="19.5" customHeight="1">
      <c r="A21" s="8"/>
      <c r="B21" s="83" t="s">
        <v>12</v>
      </c>
      <c r="C21" s="83"/>
      <c r="D21" s="83"/>
      <c r="E21" s="37">
        <f>E11+E12+E13</f>
        <v>0</v>
      </c>
      <c r="F21" s="37">
        <f>F11+F12+F13+F14+F15+F16+F17+F18+F19+F20</f>
        <v>18589.4</v>
      </c>
      <c r="G21" s="37">
        <f>G11+G12+G13+G14+G15+G16+G17+G18+G19+G20</f>
        <v>18589.4</v>
      </c>
      <c r="H21" s="37">
        <f>H11+H12+H13+H14+H15+H16+H17+H18+H19+H20</f>
        <v>13630</v>
      </c>
      <c r="I21" s="37">
        <f>I11+I12+I13+I14+I15+I16+I17+I18+I19+I20</f>
        <v>40700</v>
      </c>
      <c r="J21" s="37">
        <f>J11+J12+J13+J14+J15+J16+J17+J18+J19+J20</f>
        <v>0</v>
      </c>
      <c r="K21" s="24"/>
    </row>
    <row r="22" spans="1:11" ht="21.75" customHeight="1">
      <c r="A22" s="13" t="s">
        <v>4</v>
      </c>
      <c r="B22" s="91" t="s">
        <v>6</v>
      </c>
      <c r="C22" s="91"/>
      <c r="D22" s="91"/>
      <c r="E22" s="33">
        <f aca="true" t="shared" si="4" ref="E22:J22">E24+E28</f>
        <v>2261595.3</v>
      </c>
      <c r="F22" s="33">
        <f t="shared" si="4"/>
        <v>5669.6</v>
      </c>
      <c r="G22" s="33">
        <f t="shared" si="4"/>
        <v>5669.6</v>
      </c>
      <c r="H22" s="33">
        <f>H24+H28</f>
        <v>2217.9</v>
      </c>
      <c r="I22" s="33">
        <f t="shared" si="4"/>
        <v>3400</v>
      </c>
      <c r="J22" s="33">
        <f t="shared" si="4"/>
        <v>3500</v>
      </c>
      <c r="K22" s="25"/>
    </row>
    <row r="23" spans="1:11" ht="17.25" customHeight="1">
      <c r="A23" s="8"/>
      <c r="B23" s="84" t="s">
        <v>7</v>
      </c>
      <c r="C23" s="84"/>
      <c r="D23" s="84"/>
      <c r="E23" s="38"/>
      <c r="F23" s="39"/>
      <c r="G23" s="40"/>
      <c r="H23" s="35"/>
      <c r="I23" s="39"/>
      <c r="J23" s="39"/>
      <c r="K23" s="23"/>
    </row>
    <row r="24" spans="1:11" s="6" customFormat="1" ht="18" customHeight="1">
      <c r="A24" s="14"/>
      <c r="B24" s="87" t="s">
        <v>13</v>
      </c>
      <c r="C24" s="88"/>
      <c r="D24" s="88"/>
      <c r="E24" s="36">
        <f aca="true" t="shared" si="5" ref="E24:J24">E26</f>
        <v>2261595.3</v>
      </c>
      <c r="F24" s="36">
        <f t="shared" si="5"/>
        <v>2488.7</v>
      </c>
      <c r="G24" s="36">
        <f>G26</f>
        <v>2488.7</v>
      </c>
      <c r="H24" s="36">
        <f t="shared" si="5"/>
        <v>2217.9</v>
      </c>
      <c r="I24" s="36">
        <f t="shared" si="5"/>
        <v>0</v>
      </c>
      <c r="J24" s="36">
        <f t="shared" si="5"/>
        <v>0</v>
      </c>
      <c r="K24" s="56"/>
    </row>
    <row r="25" spans="1:11" s="6" customFormat="1" ht="43.5" customHeight="1">
      <c r="A25" s="8"/>
      <c r="B25" s="83" t="s">
        <v>24</v>
      </c>
      <c r="C25" s="83"/>
      <c r="D25" s="83"/>
      <c r="E25" s="83"/>
      <c r="F25" s="56"/>
      <c r="G25" s="56"/>
      <c r="H25" s="56"/>
      <c r="I25" s="56"/>
      <c r="J25" s="56"/>
      <c r="K25" s="69"/>
    </row>
    <row r="26" spans="1:11" ht="170.25" customHeight="1">
      <c r="A26" s="8" t="s">
        <v>17</v>
      </c>
      <c r="B26" s="18" t="s">
        <v>43</v>
      </c>
      <c r="C26" s="48" t="s">
        <v>58</v>
      </c>
      <c r="D26" s="48" t="s">
        <v>40</v>
      </c>
      <c r="E26" s="45">
        <v>2261595.3</v>
      </c>
      <c r="F26" s="41">
        <v>2488.7</v>
      </c>
      <c r="G26" s="42">
        <f>F26</f>
        <v>2488.7</v>
      </c>
      <c r="H26" s="42">
        <v>2217.9</v>
      </c>
      <c r="I26" s="41">
        <v>0</v>
      </c>
      <c r="J26" s="41">
        <v>0</v>
      </c>
      <c r="K26" s="70" t="s">
        <v>65</v>
      </c>
    </row>
    <row r="27" spans="1:11" ht="20.25" customHeight="1">
      <c r="A27" s="8"/>
      <c r="B27" s="83" t="s">
        <v>12</v>
      </c>
      <c r="C27" s="83"/>
      <c r="D27" s="83"/>
      <c r="E27" s="43">
        <f aca="true" t="shared" si="6" ref="E27:J27">E26</f>
        <v>2261595.3</v>
      </c>
      <c r="F27" s="43">
        <f>F26</f>
        <v>2488.7</v>
      </c>
      <c r="G27" s="43">
        <f t="shared" si="6"/>
        <v>2488.7</v>
      </c>
      <c r="H27" s="43">
        <f t="shared" si="6"/>
        <v>2217.9</v>
      </c>
      <c r="I27" s="43">
        <f t="shared" si="6"/>
        <v>0</v>
      </c>
      <c r="J27" s="43">
        <f t="shared" si="6"/>
        <v>0</v>
      </c>
      <c r="K27" s="71"/>
    </row>
    <row r="28" spans="1:11" ht="20.25" customHeight="1">
      <c r="A28" s="8"/>
      <c r="B28" s="87" t="s">
        <v>27</v>
      </c>
      <c r="C28" s="88"/>
      <c r="D28" s="88"/>
      <c r="E28" s="44">
        <f aca="true" t="shared" si="7" ref="E28:J28">E29</f>
        <v>0</v>
      </c>
      <c r="F28" s="44">
        <f t="shared" si="7"/>
        <v>3180.9</v>
      </c>
      <c r="G28" s="44">
        <f>G29</f>
        <v>3180.9</v>
      </c>
      <c r="H28" s="44">
        <f t="shared" si="7"/>
        <v>0</v>
      </c>
      <c r="I28" s="44">
        <f t="shared" si="7"/>
        <v>3400</v>
      </c>
      <c r="J28" s="44">
        <f t="shared" si="7"/>
        <v>3500</v>
      </c>
      <c r="K28" s="72"/>
    </row>
    <row r="29" spans="1:11" ht="51" customHeight="1">
      <c r="A29" s="8" t="s">
        <v>32</v>
      </c>
      <c r="B29" s="18" t="s">
        <v>28</v>
      </c>
      <c r="C29" s="48" t="s">
        <v>59</v>
      </c>
      <c r="D29" s="48" t="s">
        <v>29</v>
      </c>
      <c r="E29" s="43"/>
      <c r="F29" s="43">
        <v>3180.9</v>
      </c>
      <c r="G29" s="43">
        <f>F29</f>
        <v>3180.9</v>
      </c>
      <c r="H29" s="43">
        <v>0</v>
      </c>
      <c r="I29" s="43">
        <v>3400</v>
      </c>
      <c r="J29" s="43">
        <v>3500</v>
      </c>
      <c r="K29" s="73" t="s">
        <v>66</v>
      </c>
    </row>
    <row r="30" spans="1:11" ht="15.75">
      <c r="A30" s="8"/>
      <c r="B30" s="83" t="s">
        <v>12</v>
      </c>
      <c r="C30" s="83"/>
      <c r="D30" s="83"/>
      <c r="E30" s="43">
        <f aca="true" t="shared" si="8" ref="E30:J30">E29</f>
        <v>0</v>
      </c>
      <c r="F30" s="43">
        <f t="shared" si="8"/>
        <v>3180.9</v>
      </c>
      <c r="G30" s="43">
        <f t="shared" si="8"/>
        <v>3180.9</v>
      </c>
      <c r="H30" s="43">
        <f>H29</f>
        <v>0</v>
      </c>
      <c r="I30" s="43">
        <f t="shared" si="8"/>
        <v>3400</v>
      </c>
      <c r="J30" s="43">
        <f t="shared" si="8"/>
        <v>3500</v>
      </c>
      <c r="K30" s="71"/>
    </row>
    <row r="31" spans="1:11" ht="21" customHeight="1">
      <c r="A31" s="3" t="s">
        <v>5</v>
      </c>
      <c r="B31" s="85" t="s">
        <v>8</v>
      </c>
      <c r="C31" s="86"/>
      <c r="D31" s="86"/>
      <c r="E31" s="60">
        <f aca="true" t="shared" si="9" ref="E31:J31">E34+E36</f>
        <v>241430.4</v>
      </c>
      <c r="F31" s="60">
        <f t="shared" si="9"/>
        <v>113332.8</v>
      </c>
      <c r="G31" s="60">
        <f t="shared" si="9"/>
        <v>113332.8</v>
      </c>
      <c r="H31" s="60">
        <f t="shared" si="9"/>
        <v>1610.9</v>
      </c>
      <c r="I31" s="60">
        <f t="shared" si="9"/>
        <v>0</v>
      </c>
      <c r="J31" s="60">
        <f t="shared" si="9"/>
        <v>0</v>
      </c>
      <c r="K31" s="74"/>
    </row>
    <row r="32" spans="1:11" ht="15.75">
      <c r="A32" s="3"/>
      <c r="B32" s="84" t="s">
        <v>7</v>
      </c>
      <c r="C32" s="84"/>
      <c r="D32" s="84"/>
      <c r="E32" s="26"/>
      <c r="F32" s="25"/>
      <c r="G32" s="25"/>
      <c r="H32" s="25"/>
      <c r="I32" s="25"/>
      <c r="J32" s="25"/>
      <c r="K32" s="31"/>
    </row>
    <row r="33" spans="1:11" s="7" customFormat="1" ht="41.25" customHeight="1">
      <c r="A33" s="5"/>
      <c r="B33" s="83" t="s">
        <v>24</v>
      </c>
      <c r="C33" s="83"/>
      <c r="D33" s="83"/>
      <c r="E33" s="83"/>
      <c r="F33" s="61"/>
      <c r="G33" s="61"/>
      <c r="H33" s="61"/>
      <c r="I33" s="61"/>
      <c r="J33" s="61"/>
      <c r="K33" s="75"/>
    </row>
    <row r="34" spans="1:11" s="7" customFormat="1" ht="19.5" customHeight="1">
      <c r="A34" s="5"/>
      <c r="B34" s="103" t="s">
        <v>20</v>
      </c>
      <c r="C34" s="103"/>
      <c r="D34" s="103"/>
      <c r="E34" s="47">
        <f>E35</f>
        <v>241430.4</v>
      </c>
      <c r="F34" s="47">
        <f>F35</f>
        <v>110885.1</v>
      </c>
      <c r="G34" s="47">
        <f>F34</f>
        <v>110885.1</v>
      </c>
      <c r="H34" s="47">
        <f>H35</f>
        <v>0</v>
      </c>
      <c r="I34" s="47">
        <f>I35</f>
        <v>0</v>
      </c>
      <c r="J34" s="47">
        <f>J35</f>
        <v>0</v>
      </c>
      <c r="K34" s="76"/>
    </row>
    <row r="35" spans="1:11" s="7" customFormat="1" ht="93" customHeight="1">
      <c r="A35" s="2" t="s">
        <v>15</v>
      </c>
      <c r="B35" s="19" t="s">
        <v>26</v>
      </c>
      <c r="C35" s="20" t="s">
        <v>44</v>
      </c>
      <c r="D35" s="20" t="s">
        <v>21</v>
      </c>
      <c r="E35" s="45">
        <v>241430.4</v>
      </c>
      <c r="F35" s="43">
        <v>110885.1</v>
      </c>
      <c r="G35" s="46">
        <f>F35</f>
        <v>110885.1</v>
      </c>
      <c r="H35" s="43">
        <v>0</v>
      </c>
      <c r="I35" s="43">
        <v>0</v>
      </c>
      <c r="J35" s="43">
        <v>0</v>
      </c>
      <c r="K35" s="77" t="s">
        <v>67</v>
      </c>
    </row>
    <row r="36" spans="1:11" ht="15.75">
      <c r="A36" s="8"/>
      <c r="B36" s="103" t="s">
        <v>33</v>
      </c>
      <c r="C36" s="103"/>
      <c r="D36" s="103"/>
      <c r="E36" s="45">
        <f aca="true" t="shared" si="10" ref="E36:J36">E37</f>
        <v>0</v>
      </c>
      <c r="F36" s="47">
        <f t="shared" si="10"/>
        <v>2447.7</v>
      </c>
      <c r="G36" s="47">
        <f t="shared" si="10"/>
        <v>2447.7</v>
      </c>
      <c r="H36" s="47">
        <f t="shared" si="10"/>
        <v>1610.9</v>
      </c>
      <c r="I36" s="47">
        <f t="shared" si="10"/>
        <v>0</v>
      </c>
      <c r="J36" s="47">
        <f t="shared" si="10"/>
        <v>0</v>
      </c>
      <c r="K36" s="78"/>
    </row>
    <row r="37" spans="1:11" ht="120">
      <c r="A37" s="8" t="s">
        <v>82</v>
      </c>
      <c r="B37" s="21" t="s">
        <v>60</v>
      </c>
      <c r="C37" s="62" t="s">
        <v>134</v>
      </c>
      <c r="D37" s="9" t="s">
        <v>45</v>
      </c>
      <c r="E37" s="45"/>
      <c r="F37" s="41">
        <v>2447.7</v>
      </c>
      <c r="G37" s="46">
        <f>F37</f>
        <v>2447.7</v>
      </c>
      <c r="H37" s="45">
        <v>1610.9</v>
      </c>
      <c r="I37" s="41">
        <v>0</v>
      </c>
      <c r="J37" s="41">
        <v>0</v>
      </c>
      <c r="K37" s="77" t="s">
        <v>133</v>
      </c>
    </row>
    <row r="38" spans="1:11" s="29" customFormat="1" ht="15.75">
      <c r="A38" s="27"/>
      <c r="B38" s="83" t="s">
        <v>12</v>
      </c>
      <c r="C38" s="83"/>
      <c r="D38" s="83"/>
      <c r="E38" s="41">
        <f aca="true" t="shared" si="11" ref="E38:J38">E36+E34</f>
        <v>241430.4</v>
      </c>
      <c r="F38" s="41">
        <f t="shared" si="11"/>
        <v>113332.8</v>
      </c>
      <c r="G38" s="41">
        <f t="shared" si="11"/>
        <v>113332.8</v>
      </c>
      <c r="H38" s="41">
        <f t="shared" si="11"/>
        <v>1610.9</v>
      </c>
      <c r="I38" s="41">
        <f t="shared" si="11"/>
        <v>0</v>
      </c>
      <c r="J38" s="41">
        <f t="shared" si="11"/>
        <v>0</v>
      </c>
      <c r="K38" s="79"/>
    </row>
    <row r="39" spans="1:11" ht="15.75">
      <c r="A39" s="5" t="s">
        <v>23</v>
      </c>
      <c r="B39" s="104" t="s">
        <v>30</v>
      </c>
      <c r="C39" s="105"/>
      <c r="D39" s="106"/>
      <c r="E39" s="44">
        <f aca="true" t="shared" si="12" ref="E39:J39">E41</f>
        <v>300357.9</v>
      </c>
      <c r="F39" s="44">
        <f>F41</f>
        <v>7806.5</v>
      </c>
      <c r="G39" s="44">
        <f t="shared" si="12"/>
        <v>7806.5</v>
      </c>
      <c r="H39" s="44">
        <f t="shared" si="12"/>
        <v>7706.5</v>
      </c>
      <c r="I39" s="44">
        <f t="shared" si="12"/>
        <v>48724.3</v>
      </c>
      <c r="J39" s="44">
        <f t="shared" si="12"/>
        <v>150000</v>
      </c>
      <c r="K39" s="80"/>
    </row>
    <row r="40" spans="1:11" ht="15.75">
      <c r="A40" s="5"/>
      <c r="B40" s="97" t="s">
        <v>7</v>
      </c>
      <c r="C40" s="98"/>
      <c r="D40" s="99"/>
      <c r="E40" s="44"/>
      <c r="F40" s="44"/>
      <c r="G40" s="44"/>
      <c r="H40" s="44"/>
      <c r="I40" s="44"/>
      <c r="J40" s="44"/>
      <c r="K40" s="69"/>
    </row>
    <row r="41" spans="1:11" ht="15.75">
      <c r="A41" s="5"/>
      <c r="B41" s="100" t="s">
        <v>31</v>
      </c>
      <c r="C41" s="101"/>
      <c r="D41" s="102"/>
      <c r="E41" s="47">
        <f aca="true" t="shared" si="13" ref="E41:J41">E43+E44</f>
        <v>300357.9</v>
      </c>
      <c r="F41" s="47">
        <f t="shared" si="13"/>
        <v>7806.5</v>
      </c>
      <c r="G41" s="47">
        <f t="shared" si="13"/>
        <v>7806.5</v>
      </c>
      <c r="H41" s="47">
        <f t="shared" si="13"/>
        <v>7706.5</v>
      </c>
      <c r="I41" s="47">
        <f t="shared" si="13"/>
        <v>48724.3</v>
      </c>
      <c r="J41" s="47">
        <f t="shared" si="13"/>
        <v>150000</v>
      </c>
      <c r="K41" s="81"/>
    </row>
    <row r="42" spans="1:11" ht="35.25" customHeight="1">
      <c r="A42" s="5"/>
      <c r="B42" s="107" t="s">
        <v>24</v>
      </c>
      <c r="C42" s="108"/>
      <c r="D42" s="108"/>
      <c r="E42" s="108"/>
      <c r="F42" s="55"/>
      <c r="I42" s="55"/>
      <c r="J42" s="55"/>
      <c r="K42" s="71"/>
    </row>
    <row r="43" spans="1:11" s="29" customFormat="1" ht="165.75" customHeight="1">
      <c r="A43" s="28" t="s">
        <v>62</v>
      </c>
      <c r="B43" s="18" t="s">
        <v>46</v>
      </c>
      <c r="C43" s="48" t="s">
        <v>39</v>
      </c>
      <c r="D43" s="48" t="s">
        <v>47</v>
      </c>
      <c r="E43" s="49">
        <v>0</v>
      </c>
      <c r="F43" s="50">
        <v>2806.5</v>
      </c>
      <c r="G43" s="50">
        <f>F43</f>
        <v>2806.5</v>
      </c>
      <c r="H43" s="50">
        <f>F43</f>
        <v>2806.5</v>
      </c>
      <c r="I43" s="37">
        <v>0</v>
      </c>
      <c r="J43" s="37">
        <v>0</v>
      </c>
      <c r="K43" s="82" t="s">
        <v>68</v>
      </c>
    </row>
    <row r="44" spans="1:11" s="29" customFormat="1" ht="135">
      <c r="A44" s="28" t="s">
        <v>61</v>
      </c>
      <c r="B44" s="18" t="s">
        <v>63</v>
      </c>
      <c r="C44" s="48" t="s">
        <v>64</v>
      </c>
      <c r="D44" s="48" t="s">
        <v>127</v>
      </c>
      <c r="E44" s="49">
        <v>300357.9</v>
      </c>
      <c r="F44" s="50">
        <v>5000</v>
      </c>
      <c r="G44" s="50">
        <f>F44</f>
        <v>5000</v>
      </c>
      <c r="H44" s="50">
        <v>4900</v>
      </c>
      <c r="I44" s="37">
        <v>48724.3</v>
      </c>
      <c r="J44" s="37">
        <v>150000</v>
      </c>
      <c r="K44" s="82" t="s">
        <v>128</v>
      </c>
    </row>
    <row r="45" spans="1:11" ht="15.75">
      <c r="A45" s="8"/>
      <c r="B45" s="83" t="s">
        <v>12</v>
      </c>
      <c r="C45" s="83"/>
      <c r="D45" s="83"/>
      <c r="E45" s="35">
        <f aca="true" t="shared" si="14" ref="E45:J45">E43+E44</f>
        <v>300357.9</v>
      </c>
      <c r="F45" s="37">
        <f t="shared" si="14"/>
        <v>7806.5</v>
      </c>
      <c r="G45" s="37">
        <f t="shared" si="14"/>
        <v>7806.5</v>
      </c>
      <c r="H45" s="37">
        <f t="shared" si="14"/>
        <v>7706.5</v>
      </c>
      <c r="I45" s="37">
        <f t="shared" si="14"/>
        <v>48724.3</v>
      </c>
      <c r="J45" s="37">
        <f t="shared" si="14"/>
        <v>150000</v>
      </c>
      <c r="K45" s="31"/>
    </row>
    <row r="46" spans="1:11" ht="15.75">
      <c r="A46" s="10"/>
      <c r="B46" s="59"/>
      <c r="C46" s="59"/>
      <c r="D46" s="59"/>
      <c r="E46" s="59"/>
      <c r="F46" s="57"/>
      <c r="G46" s="59"/>
      <c r="H46" s="59"/>
      <c r="I46" s="57"/>
      <c r="J46" s="57"/>
      <c r="K46" s="55"/>
    </row>
    <row r="47" spans="1:11" ht="15.75">
      <c r="A47" s="10"/>
      <c r="B47" s="59"/>
      <c r="C47" s="59"/>
      <c r="D47" s="59"/>
      <c r="E47" s="59"/>
      <c r="F47" s="57"/>
      <c r="G47" s="59"/>
      <c r="H47" s="59"/>
      <c r="I47" s="57"/>
      <c r="J47" s="57"/>
      <c r="K47" s="55"/>
    </row>
    <row r="48" spans="1:11" ht="15.75">
      <c r="A48" s="51" t="s">
        <v>35</v>
      </c>
      <c r="B48" s="63"/>
      <c r="C48" s="63"/>
      <c r="D48" s="63"/>
      <c r="E48" s="63"/>
      <c r="F48" s="63"/>
      <c r="G48" s="63"/>
      <c r="H48" s="63"/>
      <c r="I48" s="57"/>
      <c r="J48" s="57"/>
      <c r="K48" s="57"/>
    </row>
    <row r="49" spans="1:11" ht="15.75">
      <c r="A49" s="95" t="s">
        <v>1</v>
      </c>
      <c r="B49" s="96" t="s">
        <v>69</v>
      </c>
      <c r="C49" s="96" t="s">
        <v>70</v>
      </c>
      <c r="D49" s="96" t="s">
        <v>71</v>
      </c>
      <c r="E49" s="64" t="s">
        <v>72</v>
      </c>
      <c r="F49" s="64" t="s">
        <v>73</v>
      </c>
      <c r="G49" s="64" t="s">
        <v>74</v>
      </c>
      <c r="H49" s="96" t="s">
        <v>75</v>
      </c>
      <c r="I49" s="96"/>
      <c r="J49" s="96"/>
      <c r="K49" s="57"/>
    </row>
    <row r="50" spans="1:11" ht="51">
      <c r="A50" s="95"/>
      <c r="B50" s="96"/>
      <c r="C50" s="96"/>
      <c r="D50" s="96"/>
      <c r="E50" s="64" t="s">
        <v>76</v>
      </c>
      <c r="F50" s="64" t="s">
        <v>76</v>
      </c>
      <c r="G50" s="64" t="s">
        <v>76</v>
      </c>
      <c r="H50" s="96"/>
      <c r="I50" s="96"/>
      <c r="J50" s="96"/>
      <c r="K50" s="57"/>
    </row>
    <row r="51" spans="1:11" ht="15.75">
      <c r="A51" s="52">
        <v>1</v>
      </c>
      <c r="B51" s="64">
        <v>2</v>
      </c>
      <c r="C51" s="64">
        <v>3</v>
      </c>
      <c r="D51" s="64">
        <v>4</v>
      </c>
      <c r="E51" s="64">
        <v>5</v>
      </c>
      <c r="F51" s="64">
        <v>6</v>
      </c>
      <c r="G51" s="64">
        <v>7</v>
      </c>
      <c r="H51" s="96">
        <v>8</v>
      </c>
      <c r="I51" s="96"/>
      <c r="J51" s="96"/>
      <c r="K51" s="57"/>
    </row>
    <row r="52" spans="1:11" ht="15.75">
      <c r="A52" s="53" t="s">
        <v>5</v>
      </c>
      <c r="B52" s="65" t="s">
        <v>77</v>
      </c>
      <c r="C52" s="65" t="s">
        <v>78</v>
      </c>
      <c r="D52" s="65" t="s">
        <v>78</v>
      </c>
      <c r="E52" s="66">
        <f>SUM(E53:E61)</f>
        <v>224891.4</v>
      </c>
      <c r="F52" s="66">
        <f>SUM(F53:F61)</f>
        <v>356493</v>
      </c>
      <c r="G52" s="66">
        <f>SUM(G53:G61)</f>
        <v>201757.3</v>
      </c>
      <c r="H52" s="109"/>
      <c r="I52" s="109"/>
      <c r="J52" s="109"/>
      <c r="K52" s="57"/>
    </row>
    <row r="53" spans="1:11" s="55" customFormat="1" ht="161.25" customHeight="1">
      <c r="A53" s="67" t="s">
        <v>15</v>
      </c>
      <c r="B53" s="65" t="s">
        <v>79</v>
      </c>
      <c r="C53" s="65" t="s">
        <v>80</v>
      </c>
      <c r="D53" s="65" t="s">
        <v>81</v>
      </c>
      <c r="E53" s="66">
        <v>70000</v>
      </c>
      <c r="F53" s="66">
        <v>120000</v>
      </c>
      <c r="G53" s="66" t="s">
        <v>78</v>
      </c>
      <c r="H53" s="110" t="s">
        <v>135</v>
      </c>
      <c r="I53" s="110"/>
      <c r="J53" s="110"/>
      <c r="K53" s="57"/>
    </row>
    <row r="54" spans="1:11" s="55" customFormat="1" ht="119.25" customHeight="1">
      <c r="A54" s="64" t="s">
        <v>82</v>
      </c>
      <c r="B54" s="65" t="s">
        <v>83</v>
      </c>
      <c r="C54" s="65" t="s">
        <v>84</v>
      </c>
      <c r="D54" s="65" t="s">
        <v>81</v>
      </c>
      <c r="E54" s="66">
        <v>0</v>
      </c>
      <c r="F54" s="66">
        <v>0</v>
      </c>
      <c r="G54" s="66">
        <v>61017</v>
      </c>
      <c r="H54" s="110" t="s">
        <v>136</v>
      </c>
      <c r="I54" s="110"/>
      <c r="J54" s="110"/>
      <c r="K54" s="57"/>
    </row>
    <row r="55" spans="1:11" s="55" customFormat="1" ht="156" customHeight="1">
      <c r="A55" s="64" t="s">
        <v>85</v>
      </c>
      <c r="B55" s="65" t="s">
        <v>86</v>
      </c>
      <c r="C55" s="65" t="s">
        <v>87</v>
      </c>
      <c r="D55" s="65" t="s">
        <v>81</v>
      </c>
      <c r="E55" s="66">
        <v>122778.1</v>
      </c>
      <c r="F55" s="66">
        <v>82083.2</v>
      </c>
      <c r="G55" s="66">
        <v>0</v>
      </c>
      <c r="H55" s="110" t="s">
        <v>137</v>
      </c>
      <c r="I55" s="110"/>
      <c r="J55" s="110"/>
      <c r="K55" s="57"/>
    </row>
    <row r="56" spans="1:11" s="55" customFormat="1" ht="146.25" customHeight="1">
      <c r="A56" s="64" t="s">
        <v>88</v>
      </c>
      <c r="B56" s="65" t="s">
        <v>89</v>
      </c>
      <c r="C56" s="65" t="s">
        <v>90</v>
      </c>
      <c r="D56" s="65" t="s">
        <v>81</v>
      </c>
      <c r="E56" s="66" t="s">
        <v>78</v>
      </c>
      <c r="F56" s="66">
        <v>40309.8</v>
      </c>
      <c r="G56" s="66">
        <v>60740.3</v>
      </c>
      <c r="H56" s="110" t="s">
        <v>138</v>
      </c>
      <c r="I56" s="110"/>
      <c r="J56" s="110"/>
      <c r="K56" s="58"/>
    </row>
    <row r="57" spans="1:11" s="55" customFormat="1" ht="144" customHeight="1">
      <c r="A57" s="64" t="s">
        <v>91</v>
      </c>
      <c r="B57" s="65" t="s">
        <v>92</v>
      </c>
      <c r="C57" s="65" t="s">
        <v>93</v>
      </c>
      <c r="D57" s="65" t="s">
        <v>94</v>
      </c>
      <c r="E57" s="66">
        <v>17113.3</v>
      </c>
      <c r="F57" s="66">
        <v>109600</v>
      </c>
      <c r="G57" s="66">
        <v>0</v>
      </c>
      <c r="H57" s="110" t="s">
        <v>139</v>
      </c>
      <c r="I57" s="110"/>
      <c r="J57" s="110"/>
      <c r="K57" s="58"/>
    </row>
    <row r="58" spans="1:11" s="55" customFormat="1" ht="110.25" customHeight="1">
      <c r="A58" s="64" t="s">
        <v>95</v>
      </c>
      <c r="B58" s="65" t="s">
        <v>96</v>
      </c>
      <c r="C58" s="65" t="s">
        <v>97</v>
      </c>
      <c r="D58" s="65" t="s">
        <v>98</v>
      </c>
      <c r="E58" s="66">
        <v>0</v>
      </c>
      <c r="F58" s="66">
        <v>0</v>
      </c>
      <c r="G58" s="66">
        <v>30000</v>
      </c>
      <c r="H58" s="110" t="s">
        <v>140</v>
      </c>
      <c r="I58" s="110"/>
      <c r="J58" s="110"/>
      <c r="K58" s="58"/>
    </row>
    <row r="59" spans="1:11" s="55" customFormat="1" ht="45">
      <c r="A59" s="64" t="s">
        <v>99</v>
      </c>
      <c r="B59" s="65" t="s">
        <v>100</v>
      </c>
      <c r="C59" s="65" t="s">
        <v>97</v>
      </c>
      <c r="D59" s="65" t="s">
        <v>101</v>
      </c>
      <c r="E59" s="66">
        <v>0</v>
      </c>
      <c r="F59" s="66">
        <v>0</v>
      </c>
      <c r="G59" s="66">
        <v>20000</v>
      </c>
      <c r="H59" s="110" t="s">
        <v>141</v>
      </c>
      <c r="I59" s="110"/>
      <c r="J59" s="110"/>
      <c r="K59" s="58"/>
    </row>
    <row r="60" spans="1:11" s="55" customFormat="1" ht="81.75" customHeight="1">
      <c r="A60" s="64" t="s">
        <v>102</v>
      </c>
      <c r="B60" s="65" t="s">
        <v>103</v>
      </c>
      <c r="C60" s="65" t="s">
        <v>97</v>
      </c>
      <c r="D60" s="65" t="s">
        <v>94</v>
      </c>
      <c r="E60" s="66">
        <v>0</v>
      </c>
      <c r="F60" s="66">
        <v>0</v>
      </c>
      <c r="G60" s="66">
        <v>30000</v>
      </c>
      <c r="H60" s="110" t="s">
        <v>142</v>
      </c>
      <c r="I60" s="110"/>
      <c r="J60" s="110"/>
      <c r="K60" s="58"/>
    </row>
    <row r="61" spans="1:11" s="55" customFormat="1" ht="66.75" customHeight="1">
      <c r="A61" s="64" t="s">
        <v>104</v>
      </c>
      <c r="B61" s="65" t="s">
        <v>105</v>
      </c>
      <c r="C61" s="65" t="s">
        <v>80</v>
      </c>
      <c r="D61" s="65" t="s">
        <v>106</v>
      </c>
      <c r="E61" s="66">
        <v>15000</v>
      </c>
      <c r="F61" s="66">
        <v>4500</v>
      </c>
      <c r="G61" s="66">
        <v>0</v>
      </c>
      <c r="H61" s="110" t="s">
        <v>143</v>
      </c>
      <c r="I61" s="110"/>
      <c r="J61" s="110"/>
      <c r="K61" s="58"/>
    </row>
    <row r="62" spans="1:10" ht="15.75">
      <c r="A62" s="52"/>
      <c r="B62" s="65" t="s">
        <v>107</v>
      </c>
      <c r="C62" s="65" t="s">
        <v>78</v>
      </c>
      <c r="D62" s="65" t="s">
        <v>78</v>
      </c>
      <c r="E62" s="66">
        <f>E52</f>
        <v>224891.4</v>
      </c>
      <c r="F62" s="66">
        <f>F52</f>
        <v>356493</v>
      </c>
      <c r="G62" s="66">
        <f>G52</f>
        <v>201757.3</v>
      </c>
      <c r="H62" s="109"/>
      <c r="I62" s="109"/>
      <c r="J62" s="109"/>
    </row>
  </sheetData>
  <sheetProtection/>
  <mergeCells count="52">
    <mergeCell ref="H56:J56"/>
    <mergeCell ref="H58:J58"/>
    <mergeCell ref="H59:J59"/>
    <mergeCell ref="H60:J60"/>
    <mergeCell ref="H61:J61"/>
    <mergeCell ref="H62:J62"/>
    <mergeCell ref="H57:J57"/>
    <mergeCell ref="H49:J50"/>
    <mergeCell ref="H51:J51"/>
    <mergeCell ref="H52:J52"/>
    <mergeCell ref="H53:J53"/>
    <mergeCell ref="H54:J54"/>
    <mergeCell ref="H55:J55"/>
    <mergeCell ref="B36:D36"/>
    <mergeCell ref="B30:D30"/>
    <mergeCell ref="B23:D23"/>
    <mergeCell ref="B24:D24"/>
    <mergeCell ref="B39:D39"/>
    <mergeCell ref="B42:E42"/>
    <mergeCell ref="B45:D45"/>
    <mergeCell ref="B38:D38"/>
    <mergeCell ref="B34:D34"/>
    <mergeCell ref="A49:A50"/>
    <mergeCell ref="B49:B50"/>
    <mergeCell ref="C49:C50"/>
    <mergeCell ref="D49:D50"/>
    <mergeCell ref="B40:D40"/>
    <mergeCell ref="I2:I3"/>
    <mergeCell ref="B41:D41"/>
    <mergeCell ref="F2:F3"/>
    <mergeCell ref="G2:H2"/>
    <mergeCell ref="B22:D22"/>
    <mergeCell ref="B21:D21"/>
    <mergeCell ref="B2:B3"/>
    <mergeCell ref="B5:D5"/>
    <mergeCell ref="B8:D8"/>
    <mergeCell ref="J2:J3"/>
    <mergeCell ref="K2:K3"/>
    <mergeCell ref="A2:A3"/>
    <mergeCell ref="B10:E10"/>
    <mergeCell ref="B6:D6"/>
    <mergeCell ref="B7:D7"/>
    <mergeCell ref="E2:E3"/>
    <mergeCell ref="C2:C3"/>
    <mergeCell ref="B9:D9"/>
    <mergeCell ref="D2:D3"/>
    <mergeCell ref="B33:E33"/>
    <mergeCell ref="B25:E25"/>
    <mergeCell ref="B27:D27"/>
    <mergeCell ref="B32:D32"/>
    <mergeCell ref="B31:D31"/>
    <mergeCell ref="B28:D28"/>
  </mergeCells>
  <printOptions/>
  <pageMargins left="0.5905511811023623" right="0.1968503937007874" top="0.3937007874015748" bottom="0.5905511811023623" header="0.2362204724409449" footer="0.1968503937007874"/>
  <pageSetup fitToHeight="2" fitToWidth="1" horizontalDpi="600" verticalDpi="600" orientation="portrait" paperSize="9" scale="40" r:id="rId1"/>
  <headerFooter alignWithMargins="0">
    <oddHeader>&amp;CСтраница &amp;P</oddHeader>
    <oddFooter>&amp;C&amp;11Изменения в решение Норильского городского Совета депутатов "О бюджете муниципального образования город Норильск на 2018 год и на плановый период 2019 и 2020 годов"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304-1</dc:creator>
  <cp:keywords/>
  <dc:description/>
  <cp:lastModifiedBy>Иванова Юлия Станиславовна</cp:lastModifiedBy>
  <cp:lastPrinted>2018-07-09T05:14:47Z</cp:lastPrinted>
  <dcterms:created xsi:type="dcterms:W3CDTF">2008-11-05T03:52:43Z</dcterms:created>
  <dcterms:modified xsi:type="dcterms:W3CDTF">2020-12-18T05:32:28Z</dcterms:modified>
  <cp:category/>
  <cp:version/>
  <cp:contentType/>
  <cp:contentStatus/>
</cp:coreProperties>
</file>