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0" yWindow="0" windowWidth="2310" windowHeight="1155" tabRatio="802" firstSheet="1" activeTab="1"/>
  </bookViews>
  <sheets>
    <sheet name="диаграмма" sheetId="26" state="hidden" r:id="rId1"/>
    <sheet name="демогр" sheetId="149" r:id="rId2"/>
    <sheet name="труд рес" sheetId="195" r:id="rId3"/>
    <sheet name="занятость" sheetId="23" r:id="rId4"/>
    <sheet name="Ст.мин. набора прод." sheetId="98" r:id="rId5"/>
    <sheet name="социнфрастр " sheetId="222" r:id="rId6"/>
    <sheet name="цены на металл" sheetId="95" r:id="rId7"/>
    <sheet name="цены на металл 2" sheetId="96" r:id="rId8"/>
    <sheet name="дин. цен  " sheetId="224" r:id="rId9"/>
    <sheet name="индекс потр цен " sheetId="226" r:id="rId10"/>
    <sheet name="Средние цены  " sheetId="216" r:id="rId11"/>
  </sheets>
  <externalReferences>
    <externalReference r:id="rId12"/>
    <externalReference r:id="rId13"/>
  </externalReferences>
  <definedNames>
    <definedName name="_xlnm.Print_Titles" localSheetId="8">'дин. цен  '!$3:$4</definedName>
    <definedName name="_xlnm.Print_Area" localSheetId="1">демогр!$A$1:$H$57</definedName>
    <definedName name="_xlnm.Print_Area" localSheetId="8">'дин. цен  '!$A$1:$F$105</definedName>
    <definedName name="_xlnm.Print_Area" localSheetId="3">занятость!$A$1:$H$50</definedName>
    <definedName name="_xlnm.Print_Area" localSheetId="9">'индекс потр цен '!$A$1:$N$59</definedName>
    <definedName name="_xlnm.Print_Area" localSheetId="5">'социнфрастр '!$A$1:$F$90</definedName>
    <definedName name="_xlnm.Print_Area" localSheetId="4">'Ст.мин. набора прод.'!$A$1:$K$126</definedName>
    <definedName name="_xlnm.Print_Area" localSheetId="2">'труд рес'!$A$1:$I$67</definedName>
    <definedName name="_xlnm.Print_Area" localSheetId="6">'цены на металл'!$A$1:$O$97</definedName>
    <definedName name="_xlnm.Print_Area" localSheetId="7">'цены на металл 2'!$A$1:$O$76</definedName>
  </definedNames>
  <calcPr calcId="125725"/>
</workbook>
</file>

<file path=xl/calcChain.xml><?xml version="1.0" encoding="utf-8"?>
<calcChain xmlns="http://schemas.openxmlformats.org/spreadsheetml/2006/main">
  <c r="H45" i="195"/>
  <c r="G45"/>
  <c r="H44"/>
  <c r="G44"/>
  <c r="H43"/>
  <c r="G43"/>
  <c r="G42"/>
  <c r="G41"/>
  <c r="G40"/>
  <c r="F39"/>
  <c r="D39"/>
  <c r="H38"/>
  <c r="G38"/>
  <c r="H37"/>
  <c r="G37"/>
  <c r="H36"/>
  <c r="G36"/>
  <c r="H34"/>
  <c r="G34"/>
  <c r="F33"/>
  <c r="D33"/>
  <c r="D46" s="1"/>
  <c r="H33" l="1"/>
  <c r="G39"/>
  <c r="G33"/>
  <c r="D24" l="1"/>
  <c r="F24"/>
  <c r="E24"/>
  <c r="C26" i="26" l="1"/>
  <c r="B26"/>
  <c r="C20"/>
  <c r="B20"/>
  <c r="C15"/>
  <c r="B15"/>
  <c r="E70" i="224" l="1"/>
  <c r="F69"/>
  <c r="D69"/>
  <c r="C69"/>
  <c r="E68"/>
  <c r="E67"/>
  <c r="E64"/>
  <c r="E63"/>
  <c r="E62"/>
  <c r="E61"/>
  <c r="E60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69" l="1"/>
  <c r="N17" i="95"/>
  <c r="M17"/>
  <c r="L17"/>
  <c r="K17"/>
  <c r="J17"/>
  <c r="I17"/>
  <c r="H17" l="1"/>
  <c r="G17"/>
  <c r="F17"/>
  <c r="E17"/>
  <c r="D17"/>
  <c r="C17"/>
  <c r="J65" i="98" l="1"/>
  <c r="I65"/>
  <c r="G65"/>
  <c r="F65"/>
  <c r="D65"/>
  <c r="C65"/>
  <c r="J64"/>
  <c r="I64"/>
  <c r="G64"/>
  <c r="F64"/>
  <c r="D64"/>
  <c r="C64" l="1"/>
  <c r="J63"/>
  <c r="I63"/>
  <c r="G63"/>
  <c r="F63"/>
  <c r="D63"/>
  <c r="C63"/>
  <c r="J62"/>
  <c r="I62"/>
  <c r="G62"/>
  <c r="F62"/>
  <c r="D62"/>
  <c r="C62"/>
  <c r="J61"/>
  <c r="I61"/>
  <c r="G61"/>
  <c r="F61"/>
  <c r="D61"/>
  <c r="C61"/>
  <c r="J60" l="1"/>
  <c r="I60"/>
  <c r="G60"/>
  <c r="F60"/>
  <c r="D60"/>
  <c r="C60"/>
  <c r="J59"/>
  <c r="I59"/>
  <c r="G59"/>
  <c r="F59"/>
  <c r="D59"/>
  <c r="C59" l="1"/>
  <c r="J58"/>
  <c r="I58"/>
  <c r="G58"/>
  <c r="F58"/>
  <c r="D58"/>
  <c r="C58" l="1"/>
  <c r="J57"/>
  <c r="I57"/>
  <c r="G57"/>
  <c r="F57"/>
  <c r="D57"/>
  <c r="C57"/>
  <c r="J56"/>
  <c r="I56"/>
  <c r="G56" l="1"/>
  <c r="F56"/>
  <c r="D56"/>
  <c r="C56" l="1"/>
  <c r="J55"/>
  <c r="I55" l="1"/>
  <c r="G55"/>
  <c r="F55"/>
  <c r="D55" l="1"/>
  <c r="C55"/>
  <c r="J54" l="1"/>
  <c r="I54"/>
  <c r="G54"/>
  <c r="F54"/>
  <c r="D54"/>
  <c r="C54"/>
  <c r="J51"/>
  <c r="I51"/>
  <c r="G51"/>
  <c r="F51"/>
  <c r="D51"/>
  <c r="C51"/>
  <c r="J50"/>
  <c r="I50"/>
  <c r="G50"/>
  <c r="F50"/>
  <c r="D50"/>
  <c r="C50"/>
  <c r="J49"/>
  <c r="I49"/>
  <c r="G49"/>
  <c r="F49"/>
  <c r="D49"/>
  <c r="C49"/>
  <c r="J48"/>
  <c r="I48"/>
  <c r="G48"/>
  <c r="F48"/>
  <c r="D48"/>
  <c r="C48"/>
  <c r="J47"/>
  <c r="I47"/>
  <c r="G47"/>
  <c r="F47"/>
  <c r="D47"/>
  <c r="C47"/>
  <c r="J46"/>
  <c r="I46"/>
  <c r="G46"/>
  <c r="F46"/>
  <c r="D46"/>
  <c r="C46"/>
  <c r="J45"/>
  <c r="I45"/>
  <c r="G45"/>
  <c r="F45"/>
  <c r="D45"/>
  <c r="C45"/>
  <c r="J44"/>
  <c r="I44"/>
  <c r="G44"/>
  <c r="F44"/>
  <c r="D44"/>
  <c r="C44"/>
  <c r="J43"/>
  <c r="I43"/>
  <c r="G43"/>
  <c r="F43"/>
  <c r="D43"/>
  <c r="C43"/>
  <c r="J42"/>
  <c r="I42"/>
  <c r="G42"/>
  <c r="F42"/>
  <c r="D42"/>
  <c r="C42"/>
  <c r="J41"/>
  <c r="I41"/>
  <c r="G41"/>
  <c r="F41"/>
  <c r="D41"/>
  <c r="C41"/>
  <c r="J40"/>
  <c r="I40"/>
  <c r="G40"/>
  <c r="F40"/>
  <c r="D40"/>
  <c r="C40"/>
  <c r="J39"/>
  <c r="I39"/>
  <c r="G39"/>
  <c r="F39"/>
  <c r="D39"/>
  <c r="C39"/>
  <c r="J38"/>
  <c r="I38"/>
  <c r="G38"/>
  <c r="F38"/>
  <c r="D38"/>
  <c r="C38"/>
  <c r="J37"/>
  <c r="I37"/>
  <c r="G37"/>
  <c r="F37"/>
  <c r="D37"/>
  <c r="C37"/>
  <c r="J36"/>
  <c r="I36"/>
  <c r="G36"/>
  <c r="F36"/>
  <c r="D36"/>
  <c r="C36"/>
  <c r="J35"/>
  <c r="I35"/>
  <c r="G35"/>
  <c r="F35"/>
  <c r="D35"/>
  <c r="C35"/>
  <c r="J34"/>
  <c r="I34"/>
  <c r="G34"/>
  <c r="F34"/>
  <c r="D34"/>
  <c r="C34"/>
  <c r="J33"/>
  <c r="I33"/>
  <c r="G33"/>
  <c r="F33"/>
  <c r="D33"/>
  <c r="C33"/>
  <c r="J32"/>
  <c r="I32"/>
  <c r="G32"/>
  <c r="F32"/>
  <c r="D32"/>
  <c r="C32"/>
  <c r="J31"/>
  <c r="I31"/>
  <c r="G31"/>
  <c r="F31"/>
  <c r="D31"/>
  <c r="C31"/>
  <c r="J30"/>
  <c r="I30"/>
  <c r="G30"/>
  <c r="F30"/>
  <c r="D30"/>
  <c r="C30"/>
  <c r="J29"/>
  <c r="I29"/>
  <c r="G29"/>
  <c r="F29"/>
  <c r="D29"/>
  <c r="C29"/>
  <c r="J28"/>
  <c r="I28"/>
  <c r="G28"/>
  <c r="F28"/>
  <c r="C28"/>
  <c r="J27"/>
  <c r="I27"/>
  <c r="G27"/>
  <c r="F27"/>
  <c r="D27"/>
  <c r="C27"/>
  <c r="J26"/>
  <c r="I26"/>
  <c r="G26"/>
  <c r="F26"/>
  <c r="D26"/>
  <c r="C26"/>
  <c r="J25"/>
  <c r="I25"/>
  <c r="G25"/>
  <c r="F25"/>
  <c r="D25"/>
  <c r="C25"/>
  <c r="J24"/>
  <c r="I24"/>
  <c r="G24"/>
  <c r="F24"/>
  <c r="D24"/>
  <c r="C24"/>
  <c r="J23"/>
  <c r="I23"/>
  <c r="G23"/>
  <c r="F23"/>
  <c r="D23"/>
  <c r="C23"/>
  <c r="J22"/>
  <c r="I22"/>
  <c r="G22"/>
  <c r="F22"/>
  <c r="D22"/>
  <c r="C22"/>
  <c r="J21"/>
  <c r="I21"/>
  <c r="G21"/>
  <c r="F21"/>
  <c r="D21"/>
  <c r="C21"/>
  <c r="J20"/>
  <c r="I20"/>
  <c r="G20"/>
  <c r="F20"/>
  <c r="D20"/>
  <c r="C20"/>
  <c r="J19"/>
  <c r="I19"/>
  <c r="G19"/>
  <c r="F19"/>
  <c r="D19"/>
  <c r="C19"/>
  <c r="J18"/>
  <c r="I18"/>
  <c r="G18"/>
  <c r="F18"/>
  <c r="D18"/>
  <c r="C18"/>
  <c r="J17"/>
  <c r="I17"/>
  <c r="G17"/>
  <c r="F17"/>
  <c r="D17"/>
  <c r="C17"/>
  <c r="J16"/>
  <c r="I16"/>
  <c r="G16"/>
  <c r="F16"/>
  <c r="D16"/>
  <c r="C16"/>
  <c r="J15"/>
  <c r="I15"/>
  <c r="G15"/>
  <c r="F15"/>
  <c r="D15"/>
  <c r="C15"/>
  <c r="J14"/>
  <c r="I14"/>
  <c r="G14"/>
  <c r="F14"/>
  <c r="D14"/>
  <c r="C14"/>
  <c r="J13"/>
  <c r="I13"/>
  <c r="G13"/>
  <c r="F13"/>
  <c r="D13"/>
  <c r="C13"/>
  <c r="J12"/>
  <c r="I12"/>
  <c r="G12"/>
  <c r="F12"/>
  <c r="D12"/>
  <c r="C12"/>
  <c r="J11"/>
  <c r="I11"/>
  <c r="G11"/>
  <c r="F11"/>
  <c r="G10"/>
  <c r="F10"/>
  <c r="G9"/>
  <c r="F9"/>
  <c r="G8"/>
  <c r="F8"/>
  <c r="G7"/>
  <c r="F7"/>
  <c r="G6"/>
  <c r="F6"/>
  <c r="G5"/>
  <c r="F5"/>
  <c r="F13" i="23" l="1"/>
  <c r="F12"/>
  <c r="F11"/>
  <c r="F9" l="1"/>
  <c r="F8"/>
  <c r="F7"/>
  <c r="F6"/>
  <c r="F5"/>
  <c r="H65" i="195" l="1"/>
  <c r="G65"/>
  <c r="H64"/>
  <c r="G64"/>
  <c r="F63" l="1"/>
  <c r="H63" s="1"/>
  <c r="G63" s="1"/>
  <c r="H62"/>
  <c r="G62"/>
  <c r="H61"/>
  <c r="G61"/>
  <c r="F60"/>
  <c r="H60" s="1"/>
  <c r="G60" s="1"/>
  <c r="H58"/>
  <c r="G58"/>
  <c r="H57"/>
  <c r="G57"/>
  <c r="F56"/>
  <c r="G24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6"/>
  <c r="G6"/>
  <c r="F23" i="149"/>
  <c r="F22"/>
  <c r="G20"/>
  <c r="E20"/>
  <c r="D20"/>
  <c r="C20"/>
  <c r="F19"/>
  <c r="F18"/>
  <c r="F13"/>
  <c r="E13"/>
  <c r="F11"/>
  <c r="F9"/>
  <c r="F5"/>
  <c r="F66" i="195" l="1"/>
  <c r="H66" s="1"/>
  <c r="G66"/>
  <c r="H56"/>
  <c r="G56"/>
  <c r="F20" i="149"/>
  <c r="H24" i="195"/>
  <c r="AR30" i="26" l="1"/>
  <c r="AQ30"/>
  <c r="AP30"/>
  <c r="AO30"/>
  <c r="AN30" l="1"/>
  <c r="AM30" l="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C16" l="1"/>
  <c r="B16"/>
  <c r="C11"/>
  <c r="B11"/>
</calcChain>
</file>

<file path=xl/comments1.xml><?xml version="1.0" encoding="utf-8"?>
<comments xmlns="http://schemas.openxmlformats.org/spreadsheetml/2006/main">
  <authors>
    <author>Автор</author>
  </authors>
  <commentList>
    <comment ref="B21" authorId="0">
      <text>
        <r>
          <rPr>
            <sz val="10"/>
            <color indexed="81"/>
            <rFont val="Tahoma"/>
            <family val="2"/>
            <charset val="204"/>
          </rPr>
          <t xml:space="preserve">1 станция юных техников,
2 центра внешкол. работы,
1 дворец творчества дете и юношей,
1 дом детского творчества,
1 станция детско-юношеского туризма
</t>
        </r>
      </text>
    </comment>
    <comment ref="B28" authorId="0">
      <text>
        <r>
          <rPr>
            <sz val="10"/>
            <color indexed="81"/>
            <rFont val="Tahoma"/>
            <family val="2"/>
            <charset val="204"/>
          </rPr>
          <t>в том числе КГОУ среднего профессионального образования "Норильское медицинское училище"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<sst xmlns="http://schemas.openxmlformats.org/spreadsheetml/2006/main" count="960" uniqueCount="554">
  <si>
    <t>Магаданская область</t>
  </si>
  <si>
    <t>Чукотский авт.округ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</si>
  <si>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</si>
  <si>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</si>
  <si>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</si>
  <si>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</si>
  <si>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</si>
  <si>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</si>
  <si>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</si>
  <si>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</si>
  <si>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</si>
  <si>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</si>
  <si>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</si>
  <si>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</si>
  <si>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</si>
  <si>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</si>
  <si>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</si>
  <si>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</si>
  <si>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</si>
  <si>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</si>
  <si>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</si>
  <si>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</si>
  <si>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</si>
  <si>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</si>
  <si>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</si>
  <si>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</si>
  <si>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</si>
  <si>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</si>
  <si>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</si>
  <si>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</si>
  <si>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</si>
  <si>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>в том числе:</t>
  </si>
  <si>
    <t xml:space="preserve">  из них:  присвоен статус безработного</t>
  </si>
  <si>
    <t>мест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</si>
  <si>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</si>
  <si>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</si>
  <si>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</si>
  <si>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</si>
  <si>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</si>
  <si>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</si>
  <si>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</si>
  <si>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</si>
  <si>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</si>
  <si>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</si>
  <si>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</si>
  <si>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</si>
  <si>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</si>
  <si>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</si>
  <si>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</si>
  <si>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</si>
  <si>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</si>
  <si>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Заявленная потребность предприятиями и организациями в работниках на конец отчетного периода</t>
  </si>
  <si>
    <t>руб./ 1 кв.м. общей площади</t>
  </si>
  <si>
    <t>руб./кВт-час</t>
  </si>
  <si>
    <t>ТАО</t>
  </si>
  <si>
    <t>Образование</t>
  </si>
  <si>
    <t>Темп роста,%</t>
  </si>
  <si>
    <t>Лист для диаграмм</t>
  </si>
  <si>
    <t>Красноярский край</t>
  </si>
  <si>
    <t>1.</t>
  </si>
  <si>
    <t>2.</t>
  </si>
  <si>
    <t>3.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</si>
  <si>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</si>
  <si>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</si>
  <si>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</si>
  <si>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</si>
  <si>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</si>
  <si>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</si>
  <si>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</si>
  <si>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</si>
  <si>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</si>
  <si>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макаронные изделия </t>
  </si>
  <si>
    <t xml:space="preserve"> рис</t>
  </si>
  <si>
    <t xml:space="preserve"> крупа гречневая</t>
  </si>
  <si>
    <t xml:space="preserve"> картофель</t>
  </si>
  <si>
    <t xml:space="preserve"> лук репчатый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</si>
  <si>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</si>
  <si>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</si>
  <si>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</si>
  <si>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</si>
  <si>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</si>
  <si>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</si>
  <si>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</si>
  <si>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</si>
  <si>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</si>
  <si>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</si>
  <si>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</si>
  <si>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</si>
  <si>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</si>
  <si>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</si>
  <si>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</si>
  <si>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</si>
  <si>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</si>
  <si>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</si>
  <si>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</si>
  <si>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</si>
  <si>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</si>
  <si>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</si>
  <si>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</si>
  <si>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</si>
  <si>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</si>
  <si>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</si>
  <si>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</si>
  <si>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</si>
  <si>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</si>
  <si>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</si>
  <si>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Предоставление прочих коммунальных, социальных и персональных услуг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</si>
  <si>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</si>
  <si>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</si>
  <si>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</si>
  <si>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</si>
  <si>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</si>
  <si>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</si>
  <si>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</si>
  <si>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</si>
  <si>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</si>
  <si>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</si>
  <si>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r>
      <t xml:space="preserve"> </t>
    </r>
    <r>
      <rPr>
        <sz val="13"/>
        <rFont val="Times New Roman Cyr"/>
        <family val="1"/>
        <charset val="204"/>
      </rPr>
      <t>+, -</t>
    </r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</si>
  <si>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</si>
  <si>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</si>
  <si>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</si>
  <si>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</si>
  <si>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</si>
  <si>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</si>
  <si>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</si>
  <si>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</si>
  <si>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</si>
  <si>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</si>
  <si>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</si>
  <si>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</si>
  <si>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</si>
  <si>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</si>
  <si>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</si>
  <si>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</si>
  <si>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</si>
  <si>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</si>
  <si>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</si>
  <si>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</si>
  <si>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</si>
  <si>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r>
      <t>Сводный</t>
    </r>
    <r>
      <rPr>
        <sz val="10"/>
        <rFont val="Times New Roman"/>
        <family val="1"/>
        <charset val="204"/>
      </rPr>
      <t>, в т.ч.</t>
    </r>
  </si>
  <si>
    <t>ноябрь</t>
  </si>
  <si>
    <t>декабрь</t>
  </si>
  <si>
    <t>декабрь 2007**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</si>
  <si>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</si>
  <si>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</si>
  <si>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</si>
  <si>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</si>
  <si>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</si>
  <si>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</si>
  <si>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</si>
  <si>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</si>
  <si>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по инвалидности всего, в т.ч.</t>
  </si>
  <si>
    <t>по возрасту всего, в т.ч.</t>
  </si>
  <si>
    <t>Транспорт и связь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</si>
  <si>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</si>
  <si>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</si>
  <si>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</si>
  <si>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</si>
  <si>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</si>
  <si>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r>
      <t>Сводный                                                      (все товары и платные услуги)</t>
    </r>
    <r>
      <rPr>
        <sz val="10"/>
        <rFont val="Times New Roman"/>
        <family val="1"/>
        <charset val="204"/>
      </rPr>
      <t>,            в т.ч.</t>
    </r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</si>
  <si>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</si>
  <si>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</si>
  <si>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</si>
  <si>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</si>
  <si>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</si>
  <si>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</si>
  <si>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</si>
  <si>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Информация о среднесписочной численности работников бюджетной сферы</t>
  </si>
  <si>
    <t>декабрь 2009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</si>
  <si>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</si>
  <si>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</si>
  <si>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</si>
  <si>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январь </t>
  </si>
  <si>
    <t>Ненецкий авт.округ</t>
  </si>
  <si>
    <t>Российская Федеpация</t>
  </si>
  <si>
    <t xml:space="preserve"> изготовление фотоснимков для паспорта  (6 шт.)</t>
  </si>
  <si>
    <t>ё</t>
  </si>
  <si>
    <t xml:space="preserve"> - высшее образование</t>
  </si>
  <si>
    <t xml:space="preserve"> - среднее профессиональное образование</t>
  </si>
  <si>
    <t>Социальная инфраструктура</t>
  </si>
  <si>
    <t>ежеквартальная информация</t>
  </si>
  <si>
    <t>ед.</t>
  </si>
  <si>
    <t>Численность детей посещающих УДО :</t>
  </si>
  <si>
    <t xml:space="preserve"> - списочная</t>
  </si>
  <si>
    <t xml:space="preserve"> - среднесписочная</t>
  </si>
  <si>
    <t xml:space="preserve"> - среднеявочная</t>
  </si>
  <si>
    <t>ед./чел.</t>
  </si>
  <si>
    <t xml:space="preserve"> - школ</t>
  </si>
  <si>
    <r>
      <t xml:space="preserve"> - школы с углублённым изучением предметов</t>
    </r>
    <r>
      <rPr>
        <b/>
        <vertAlign val="superscript"/>
        <sz val="13"/>
        <rFont val="Times New Roman Cyr"/>
        <charset val="204"/>
      </rPr>
      <t>2</t>
    </r>
  </si>
  <si>
    <t xml:space="preserve"> - лицей</t>
  </si>
  <si>
    <t xml:space="preserve"> - гимназия</t>
  </si>
  <si>
    <t xml:space="preserve"> - интернат</t>
  </si>
  <si>
    <t xml:space="preserve"> - центр информационных технологий</t>
  </si>
  <si>
    <t xml:space="preserve"> - центр образования</t>
  </si>
  <si>
    <t>III. Учреждения дополнительного образования:</t>
  </si>
  <si>
    <t xml:space="preserve"> - НФ ККИПК РЭО (филиал Красноярского института повышения квалификации)</t>
  </si>
  <si>
    <t xml:space="preserve"> - учреждения дополнительного образования детей</t>
  </si>
  <si>
    <t xml:space="preserve">6 </t>
  </si>
  <si>
    <t>IV. Учреждения для детей с отклонениями в развитии:</t>
  </si>
  <si>
    <t xml:space="preserve"> - специальная (коррекционная) школа-интернат VIII вида (учреждение краевого подчинения)</t>
  </si>
  <si>
    <t>1</t>
  </si>
  <si>
    <t>V. Учреждения для детей-сирот:</t>
  </si>
  <si>
    <t xml:space="preserve"> - детский дом (учреждение краевого подчинения)</t>
  </si>
  <si>
    <t>Начальное профессиональное образование:</t>
  </si>
  <si>
    <t xml:space="preserve">Колледж искусств </t>
  </si>
  <si>
    <t>1 / 204</t>
  </si>
  <si>
    <t>Колледж менеджмента и права</t>
  </si>
  <si>
    <t>1 / 306</t>
  </si>
  <si>
    <t>филиал Красноярского строительного техникума</t>
  </si>
  <si>
    <t>1 / 585</t>
  </si>
  <si>
    <t>Медицинское училище №1</t>
  </si>
  <si>
    <t>1 / 286</t>
  </si>
  <si>
    <t>Педагогический колледж</t>
  </si>
  <si>
    <t>1 / 386</t>
  </si>
  <si>
    <t>Политехнический колледж</t>
  </si>
  <si>
    <t>1 / 1 106</t>
  </si>
  <si>
    <t>Филиал Ачинского торгово-экономического техникума</t>
  </si>
  <si>
    <t>1 / 310</t>
  </si>
  <si>
    <t>Высшее профессиональное образование:</t>
  </si>
  <si>
    <t>Норильский индустриальный институт</t>
  </si>
  <si>
    <t>ед/коек</t>
  </si>
  <si>
    <r>
      <t>в т.ч.: Городская больница № 1 (ж/о Оганер)</t>
    </r>
    <r>
      <rPr>
        <b/>
        <sz val="13"/>
        <rFont val="Times New Roman Cyr"/>
        <charset val="204"/>
      </rPr>
      <t xml:space="preserve"> </t>
    </r>
  </si>
  <si>
    <t xml:space="preserve">           Городская больница № 3 (пос. Снежногорск)</t>
  </si>
  <si>
    <t xml:space="preserve"> - Родильный дом</t>
  </si>
  <si>
    <t>1 / 132</t>
  </si>
  <si>
    <t xml:space="preserve"> - Детская больница</t>
  </si>
  <si>
    <r>
      <t xml:space="preserve"> - Городская больница № 2 (для больных с инфекционными заболеваниями</t>
    </r>
    <r>
      <rPr>
        <i/>
        <sz val="13"/>
        <rFont val="Times New Roman Cyr"/>
        <family val="1"/>
        <charset val="204"/>
      </rPr>
      <t xml:space="preserve">) </t>
    </r>
  </si>
  <si>
    <t>Поликлинические учреждения</t>
  </si>
  <si>
    <t xml:space="preserve"> - Городская поликлиника № 1 (р-н Центральный)</t>
  </si>
  <si>
    <t>17 (прочие учреждения здравоохранения)</t>
  </si>
  <si>
    <t xml:space="preserve"> - Городская поликлиника № 3 (р-н Кайеркан)</t>
  </si>
  <si>
    <t>Красноярский краевой психоневрологический диспансер №5</t>
  </si>
  <si>
    <t>ед</t>
  </si>
  <si>
    <t xml:space="preserve">Станция скорой медицинской помощи </t>
  </si>
  <si>
    <t>Стоматологическая поликлиника</t>
  </si>
  <si>
    <t>Красноярский краевой центр крови №2</t>
  </si>
  <si>
    <t>Норильский отдел испытательной лаборатории Красноярского филиала ФГУ "Научный центр экспертизы средств медицинского применения" Росздравнадзора, бывшее МУЗ  КАнЛ (контрольно-аналитическая лаборатория)</t>
  </si>
  <si>
    <t>Культура</t>
  </si>
  <si>
    <t>Сеть управления по делам культуры:</t>
  </si>
  <si>
    <t>Культурно -  досуговые центры</t>
  </si>
  <si>
    <t>ед./мест</t>
  </si>
  <si>
    <t>4 / 1 495</t>
  </si>
  <si>
    <t>ГУ "Норильский Заполярный театр драмы им. Вл. Маяковского"</t>
  </si>
  <si>
    <t>МБУ "Централизованная библиотечная система":                       в том числе:</t>
  </si>
  <si>
    <t>Центральная городская библиотека</t>
  </si>
  <si>
    <t>филиалы Центральной городской библиотеки</t>
  </si>
  <si>
    <t>МБУ "Кинокомплекс "Родина"                                                                                                                     в том числе кинозалы:</t>
  </si>
  <si>
    <t>"Родина"</t>
  </si>
  <si>
    <t>"Ретро"</t>
  </si>
  <si>
    <t>Музеи (включая 2 филиала):                                                                   в том числе:</t>
  </si>
  <si>
    <t>2 (2)</t>
  </si>
  <si>
    <t>МБУ "Норильская художественная галерея":</t>
  </si>
  <si>
    <t>МБУ "Музей истории освоения и развития НПР"                                                                                                                                                     (филиалы в районах Талнах и Кайеркан):</t>
  </si>
  <si>
    <t>1 (2)</t>
  </si>
  <si>
    <t>Спорт</t>
  </si>
  <si>
    <t>Спортучреждения (вместе с ДЮСШ), всего:</t>
  </si>
  <si>
    <t>14 (23)</t>
  </si>
  <si>
    <t>спортсооружения на базе спортучреждений:</t>
  </si>
  <si>
    <t xml:space="preserve"> - бассейн</t>
  </si>
  <si>
    <t xml:space="preserve"> - каток</t>
  </si>
  <si>
    <t xml:space="preserve"> - стадион</t>
  </si>
  <si>
    <t xml:space="preserve"> - прочие спортсооружения</t>
  </si>
  <si>
    <r>
      <t>Детские спортивные школы</t>
    </r>
    <r>
      <rPr>
        <b/>
        <vertAlign val="superscript"/>
        <sz val="13"/>
        <rFont val="Times New Roman Cyr"/>
        <charset val="204"/>
      </rPr>
      <t xml:space="preserve"> </t>
    </r>
  </si>
  <si>
    <t xml:space="preserve">Число занимающихся </t>
  </si>
  <si>
    <t>Молодежные центры</t>
  </si>
  <si>
    <t>Норильский центр безопасности дорожного движения</t>
  </si>
  <si>
    <t>29 / 32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</si>
  <si>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</si>
  <si>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</si>
  <si>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</si>
  <si>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</si>
  <si>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</si>
  <si>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</si>
  <si>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</si>
  <si>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</si>
  <si>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</si>
  <si>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</si>
  <si>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</si>
  <si>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</si>
  <si>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</si>
  <si>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</si>
  <si>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</si>
  <si>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</si>
  <si>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</si>
  <si>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</si>
  <si>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</si>
  <si>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</si>
  <si>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</si>
  <si>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</si>
  <si>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</si>
  <si>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</si>
  <si>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</si>
  <si>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</si>
  <si>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</si>
  <si>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</si>
  <si>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</si>
  <si>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</si>
  <si>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</si>
  <si>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</si>
  <si>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</si>
  <si>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</si>
  <si>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</si>
  <si>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2012/2011</t>
  </si>
  <si>
    <t>4 кв. 2011</t>
  </si>
  <si>
    <r>
      <t xml:space="preserve">II. Общеобразовательные учреждения </t>
    </r>
    <r>
      <rPr>
        <b/>
        <sz val="13"/>
        <rFont val="Times New Roman Cyr"/>
        <charset val="204"/>
      </rPr>
      <t>(местный бюджет)</t>
    </r>
    <r>
      <rPr>
        <b/>
        <sz val="13"/>
        <rFont val="Times New Roman Cyr"/>
        <family val="1"/>
        <charset val="204"/>
      </rPr>
      <t>:</t>
    </r>
  </si>
  <si>
    <t xml:space="preserve"> - лыжные базы и горнолыжные базы</t>
  </si>
  <si>
    <t>1 кв. 2012</t>
  </si>
  <si>
    <t>1 / 16</t>
  </si>
  <si>
    <t>2 кв. 2012</t>
  </si>
  <si>
    <t>Больницы, всего</t>
  </si>
  <si>
    <t>2 / 781</t>
  </si>
  <si>
    <t>1 / 765</t>
  </si>
  <si>
    <r>
      <t>Специализированные медицинские учреждения</t>
    </r>
    <r>
      <rPr>
        <b/>
        <sz val="13"/>
        <rFont val="Times New Roman Cyr"/>
        <family val="1"/>
        <charset val="204"/>
      </rPr>
      <t>:</t>
    </r>
  </si>
  <si>
    <t>3 / 383</t>
  </si>
  <si>
    <t>1 / 117</t>
  </si>
  <si>
    <t>1 / 134</t>
  </si>
  <si>
    <t>1/70</t>
  </si>
  <si>
    <t>МО город Норильск</t>
  </si>
  <si>
    <t>3 кв. 2012</t>
  </si>
  <si>
    <t>4 кв. 2012</t>
  </si>
  <si>
    <t xml:space="preserve"> I. Учреждение дошкольного образования</t>
  </si>
  <si>
    <t>7 / 2 379</t>
  </si>
  <si>
    <t>"Синема Арт Холл"</t>
  </si>
  <si>
    <t>2013/2012</t>
  </si>
  <si>
    <t xml:space="preserve"> Тарифы для населения на жилищно-коммунальное хозяйство: </t>
  </si>
  <si>
    <t xml:space="preserve"> электроэнергия </t>
  </si>
  <si>
    <t>из них:</t>
  </si>
  <si>
    <t>нет данных</t>
  </si>
  <si>
    <t xml:space="preserve"> - не имеющие основного общего образования</t>
  </si>
  <si>
    <t>1 кв. 2013</t>
  </si>
  <si>
    <t>5 / 554</t>
  </si>
  <si>
    <t>Динамика индекса потребительских цен по Красноярскому краю (отчетный месяц к предыдущему), %</t>
  </si>
  <si>
    <t>2 кв. 2013</t>
  </si>
  <si>
    <t>2 / 782</t>
  </si>
  <si>
    <t>1 / 17</t>
  </si>
  <si>
    <t>3 / 381</t>
  </si>
  <si>
    <t>1 / 125</t>
  </si>
  <si>
    <t>1 / 122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</si>
  <si>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</si>
  <si>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</si>
  <si>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</si>
  <si>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r>
      <t>Численность детей стоящих на очереди по устройству в ДУ/ в том числе старше 3-х лет</t>
    </r>
    <r>
      <rPr>
        <b/>
        <vertAlign val="superscript"/>
        <sz val="13"/>
        <rFont val="Times New Roman Cyr"/>
        <charset val="204"/>
      </rPr>
      <t>1</t>
    </r>
  </si>
  <si>
    <r>
      <t>Училище</t>
    </r>
    <r>
      <rPr>
        <sz val="13"/>
        <rFont val="Calibri"/>
        <family val="2"/>
        <charset val="204"/>
      </rPr>
      <t>²</t>
    </r>
  </si>
  <si>
    <t>Образовательные учреждения культуры</t>
  </si>
  <si>
    <t>от 300 до 2200</t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</si>
  <si>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</si>
  <si>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</si>
  <si>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 хлеб ржано-пшеничный</t>
  </si>
  <si>
    <t xml:space="preserve"> - Городская поликлиника №2 (р-н Талнах)</t>
  </si>
  <si>
    <t>нужно восстанавливать</t>
  </si>
  <si>
    <r>
      <t>Стоимость минимального набора продуктов питания</t>
    </r>
    <r>
      <rPr>
        <vertAlign val="superscript"/>
        <sz val="18"/>
        <rFont val="Times New Roman"/>
        <family val="1"/>
        <charset val="204"/>
      </rPr>
      <t>1)</t>
    </r>
  </si>
  <si>
    <t xml:space="preserve">2) Маршруты в черте районов: Центральный, Кайеркан, Талнах / межрайонные маршруты </t>
  </si>
  <si>
    <t xml:space="preserve">Прочие (по случаю потери кормильца, военнослужащие, гос. служащие, 
дети-инвалиды до 18 лет): </t>
  </si>
  <si>
    <t>Работники учреждений бюджетной сферы, ВСЕГО: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</si>
  <si>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</si>
  <si>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</si>
  <si>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 </t>
  </si>
  <si>
    <t xml:space="preserve">                - Управление по спорту, туризму и молодежной политике</t>
  </si>
  <si>
    <t xml:space="preserve">                - Управление общего и дошкольного образования</t>
  </si>
  <si>
    <t xml:space="preserve">         Прочие:</t>
  </si>
  <si>
    <t xml:space="preserve">                         - финансируемые за счет местного бюджета</t>
  </si>
  <si>
    <t xml:space="preserve">                         - финансируемые за счет Фонда обязательного медицинского страхования</t>
  </si>
  <si>
    <t xml:space="preserve">                         - хоз/расчетный участок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</si>
  <si>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</si>
  <si>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</si>
  <si>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</si>
  <si>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</si>
  <si>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</si>
  <si>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</si>
  <si>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</si>
  <si>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</si>
  <si>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</si>
  <si>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</si>
  <si>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</si>
  <si>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</si>
  <si>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</si>
  <si>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</si>
  <si>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</si>
  <si>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Добыча полезных ископаемых</t>
  </si>
  <si>
    <r>
      <rPr>
        <sz val="13"/>
        <rFont val="Times New Roman Cyr"/>
        <family val="1"/>
        <charset val="204"/>
      </rPr>
      <t>Обрабатывающие производства</t>
    </r>
    <r>
      <rPr>
        <b/>
        <sz val="13"/>
        <rFont val="Times New Roman Cyr"/>
        <charset val="204"/>
      </rPr>
      <t xml:space="preserve"> </t>
    </r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</si>
  <si>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</si>
  <si>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</si>
  <si>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автотранспорт. средств, мотоциклов, бытовых изделий и предметов личного пользования</t>
  </si>
  <si>
    <t>Гостиницы и рестораны</t>
  </si>
  <si>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</si>
  <si>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</si>
  <si>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безопасности, социальное страхование</t>
  </si>
  <si>
    <t>Здравоохранение и предоставление социальных услуг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</si>
  <si>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</si>
  <si>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4"/>
        <rFont val="Times New Roman Cyr"/>
        <charset val="204"/>
      </rPr>
      <t>1)</t>
    </r>
  </si>
  <si>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2)</t>
    </r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</si>
  <si>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</si>
  <si>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t>Среднесписочная численность работников по полному кругу 
организаций и предприятий (с дорасчетом по малому бизнесу)</t>
  </si>
  <si>
    <r>
      <t>Средние цены на металлы</t>
    </r>
    <r>
      <rPr>
        <sz val="22"/>
        <rFont val="Times New Roman"/>
        <family val="1"/>
        <charset val="204"/>
      </rPr>
      <t xml:space="preserve"> (по данным Лондонской биржи металлов)</t>
    </r>
  </si>
  <si>
    <t>на 01.01.14г</t>
  </si>
  <si>
    <t>на 01.01.14г.</t>
  </si>
  <si>
    <t>4 кв. 2013</t>
  </si>
  <si>
    <t>Динамика курса доллара США</t>
  </si>
  <si>
    <t>Сбербанк</t>
  </si>
  <si>
    <t>АКБ "Росбанк"</t>
  </si>
  <si>
    <t>Динамика курса Евро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</si>
  <si>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  <r>
      <rPr>
        <vertAlign val="superscript"/>
        <sz val="12"/>
        <rFont val="Times New Roman"/>
        <family val="1"/>
        <charset val="204"/>
      </rPr>
      <t>1)</t>
    </r>
  </si>
  <si>
    <r>
      <t>Филиалы в МО г. Норильск (покупка/продажа)</t>
    </r>
    <r>
      <rPr>
        <vertAlign val="superscript"/>
        <sz val="12"/>
        <rFont val="Times New Roman"/>
        <family val="1"/>
        <charset val="204"/>
      </rPr>
      <t>1)</t>
    </r>
  </si>
  <si>
    <r>
      <t>ЦБ РФ</t>
    </r>
    <r>
      <rPr>
        <vertAlign val="superscript"/>
        <sz val="12"/>
        <rFont val="Times New Roman"/>
        <family val="1"/>
        <charset val="204"/>
      </rPr>
      <t>2)</t>
    </r>
  </si>
  <si>
    <t>2) Данные ЦБ РФ с официального сайта Министерства финансов РФ</t>
  </si>
  <si>
    <t>1) Данные ЦИОМ ЗФ ОАО "ГМК "Норильский никель"</t>
  </si>
  <si>
    <t>31,90 / 33,68</t>
  </si>
  <si>
    <t>32,40 / 33,10</t>
  </si>
  <si>
    <t>44,15 / 45,97</t>
  </si>
  <si>
    <t>44,50 / 45,20</t>
  </si>
  <si>
    <t>на 01.01.14</t>
  </si>
  <si>
    <t>декабрь 2013</t>
  </si>
  <si>
    <t>01.01.2014г.</t>
  </si>
  <si>
    <t>Социальная защита</t>
  </si>
  <si>
    <t>Количество учреждений социального обслуживания населения, в т.ч.</t>
  </si>
  <si>
    <t xml:space="preserve"> - комплексные центры социального обслуживания</t>
  </si>
  <si>
    <t xml:space="preserve"> - для реабилитации детей и подростков с ограниченными возможностями</t>
  </si>
  <si>
    <r>
      <rPr>
        <b/>
        <sz val="13"/>
        <rFont val="Times New Roman"/>
        <family val="1"/>
        <charset val="204"/>
      </rPr>
      <t>(2)</t>
    </r>
    <r>
      <rPr>
        <sz val="13"/>
        <rFont val="Times New Roman"/>
        <family val="1"/>
        <charset val="204"/>
      </rPr>
      <t xml:space="preserve"> Снижение показателя связано с исключением с 01.01.2014 года ступени начального профессионального образования. Кроме того, КГБОУ НПО "Профессиональный лицей №17" переименован в КГБОУ СПО "Норильский техникум промышленных технологий и сервиса"</t>
    </r>
  </si>
  <si>
    <t xml:space="preserve"> Ед.
изм.</t>
  </si>
  <si>
    <r>
      <t xml:space="preserve">20 / 30 </t>
    </r>
    <r>
      <rPr>
        <vertAlign val="superscript"/>
        <sz val="12"/>
        <rFont val="Times New Roman"/>
        <family val="1"/>
        <charset val="204"/>
      </rPr>
      <t>2)</t>
    </r>
  </si>
  <si>
    <t>2014</t>
  </si>
  <si>
    <t>к декабрю 2013 г., %</t>
  </si>
  <si>
    <t>23 / 26</t>
  </si>
  <si>
    <t>26 / 29</t>
  </si>
  <si>
    <t>Банк "Кедр"</t>
  </si>
  <si>
    <t>34,03 / 36,21</t>
  </si>
  <si>
    <t>34,30 / 35,70</t>
  </si>
  <si>
    <t>34,54 / 36,14</t>
  </si>
  <si>
    <t>46,47 / 48,69</t>
  </si>
  <si>
    <t>47,20 / 48,50</t>
  </si>
  <si>
    <t>47,10 / 48,85</t>
  </si>
  <si>
    <t>2014/2013</t>
  </si>
  <si>
    <t xml:space="preserve">1) Данные Красноярскстата </t>
  </si>
  <si>
    <t>Таймырский Долгано-Ненецкий муниципальный район</t>
  </si>
  <si>
    <t>Работники учреждений, финансируемых из местного бюджета и ФОМС, всего:</t>
  </si>
  <si>
    <t xml:space="preserve">1) По данным Росстата </t>
  </si>
  <si>
    <t>1) Данные ЦИОМ ЗФ ОАО "ГМК "Норильский никель" (min / max цена)</t>
  </si>
  <si>
    <t>3) По данным ЗАГС</t>
  </si>
  <si>
    <t>2) Данные Красноярскстата</t>
  </si>
  <si>
    <t>1) По данным Красноярскстата</t>
  </si>
  <si>
    <t>26 / 4 804</t>
  </si>
  <si>
    <t>Среднее профессиональное образование:</t>
  </si>
  <si>
    <r>
      <t>Филиалы и представительства иногородних ВУЗов</t>
    </r>
    <r>
      <rPr>
        <sz val="13"/>
        <rFont val="Calibri"/>
        <family val="2"/>
        <charset val="204"/>
      </rPr>
      <t>³</t>
    </r>
  </si>
  <si>
    <r>
      <t xml:space="preserve">Здравоохранение </t>
    </r>
    <r>
      <rPr>
        <b/>
        <sz val="13"/>
        <rFont val="Calibri"/>
        <family val="2"/>
        <charset val="204"/>
      </rPr>
      <t>⁴</t>
    </r>
  </si>
  <si>
    <t>4 / 957</t>
  </si>
  <si>
    <r>
      <t xml:space="preserve"> - социальной помощи семье и детям </t>
    </r>
    <r>
      <rPr>
        <sz val="13"/>
        <rFont val="Calibri"/>
        <family val="2"/>
        <charset val="204"/>
      </rPr>
      <t>⁵</t>
    </r>
  </si>
  <si>
    <r>
      <rPr>
        <b/>
        <sz val="13"/>
        <rFont val="Times New Roman"/>
        <family val="1"/>
        <charset val="204"/>
      </rPr>
      <t xml:space="preserve">(3) </t>
    </r>
    <r>
      <rPr>
        <sz val="13"/>
        <rFont val="Times New Roman"/>
        <family val="1"/>
        <charset val="204"/>
      </rPr>
      <t>Филиал федерального государственного бюджетного образовательного учреждения "Красноярский государственный педагогический университет им. В.П.Астафьева" реорганизован в представительство и обучение на территории не осуществляет</t>
    </r>
  </si>
  <si>
    <r>
      <t xml:space="preserve">(5) </t>
    </r>
    <r>
      <rPr>
        <sz val="13"/>
        <rFont val="Times New Roman"/>
        <family val="1"/>
        <charset val="204"/>
      </rPr>
      <t>Ранее Учреждение функционировало в статусе краевого, с 01.10.2013 - в статусе муниципального</t>
    </r>
  </si>
  <si>
    <t>3) Данные Министерства экономики и регионального развития Красноярского края</t>
  </si>
  <si>
    <t>5) Учет численности ведется только по организациям получающим дополнительные компенсационные выплаты (ДКВ) и предоставившим отчет по форме федерального статистического наблюдения №1-Т в Управление по персоналу Администрации г. Норильска</t>
  </si>
  <si>
    <r>
      <t xml:space="preserve">                - Управление здравоохранения всего, в том числе:</t>
    </r>
    <r>
      <rPr>
        <i/>
        <vertAlign val="superscript"/>
        <sz val="13"/>
        <rFont val="Times New Roman Cyr"/>
        <charset val="204"/>
      </rPr>
      <t>4)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</si>
  <si>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5)</t>
    </r>
  </si>
  <si>
    <t>4) Муниципальные бюджетные учреждения здравоохранения МО город Норильск с 01.01.2014 реорганизованы в краевые государственные бюджетные учреждения здравоохранения</t>
  </si>
  <si>
    <t>100 кВт/час</t>
  </si>
  <si>
    <t>35,15 / 37,33</t>
  </si>
  <si>
    <t>35,40 / 36,40</t>
  </si>
  <si>
    <t>35,60 / 36,90</t>
  </si>
  <si>
    <t>48,54 / 50,76</t>
  </si>
  <si>
    <t>48,70 / 49,70</t>
  </si>
  <si>
    <t>48,75 / 49,95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</si>
  <si>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</si>
  <si>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</si>
  <si>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r>
      <rPr>
        <b/>
        <sz val="13"/>
        <rFont val="Times New Roman"/>
        <family val="1"/>
        <charset val="204"/>
      </rPr>
      <t>(1)</t>
    </r>
    <r>
      <rPr>
        <sz val="13"/>
        <rFont val="Times New Roman"/>
        <family val="1"/>
        <charset val="204"/>
      </rPr>
      <t xml:space="preserve"> Снижение показателя произошло в связи с открытием в сентябре 2013 года 3 новых детских садов и дополнительных групп на базе действующих садов.</t>
    </r>
  </si>
  <si>
    <t>на 01.04.13г.</t>
  </si>
  <si>
    <t>на 01.04.14г.</t>
  </si>
  <si>
    <t>Отклонение 01.04.14г./ 01.04.13г, +, -</t>
  </si>
  <si>
    <t>1 кв. 2014</t>
  </si>
  <si>
    <t>на 01.04.2014г.</t>
  </si>
  <si>
    <t xml:space="preserve"> - основное общее образование</t>
  </si>
  <si>
    <t>34,05 / 37,13</t>
  </si>
  <si>
    <t>35,20 / 36,00</t>
  </si>
  <si>
    <t>35,10 / 36,30</t>
  </si>
  <si>
    <t>47,51 / 50,63</t>
  </si>
  <si>
    <t>48,60 / 49,50</t>
  </si>
  <si>
    <t>48,45 / 49,70</t>
  </si>
  <si>
    <t xml:space="preserve"> усредненный ремонт импортного цветного телевизора (без стоимости запчастей), с НДС</t>
  </si>
  <si>
    <t xml:space="preserve"> ремонт холодильника без стоимости деталей                                     (замена холод. агрегата)</t>
  </si>
  <si>
    <t>на 01.04.2013г</t>
  </si>
  <si>
    <t>6 703/739</t>
  </si>
  <si>
    <t>6 216 / 121</t>
  </si>
  <si>
    <t>42 / 22 532</t>
  </si>
  <si>
    <t>42 / 22 035</t>
  </si>
  <si>
    <r>
      <rPr>
        <b/>
        <sz val="13"/>
        <rFont val="Times New Roman"/>
        <family val="1"/>
        <charset val="204"/>
      </rPr>
      <t>(4)</t>
    </r>
    <r>
      <rPr>
        <sz val="13"/>
        <rFont val="Times New Roman"/>
        <family val="1"/>
        <charset val="204"/>
      </rPr>
      <t xml:space="preserve"> Сводные данные по отрасли здравоохранения указаны по состоянию на 01.10.2013, в связи с отсутствием сведений на 01.04.2014.</t>
    </r>
  </si>
  <si>
    <r>
      <t>на 01.01.14г.</t>
    </r>
    <r>
      <rPr>
        <vertAlign val="superscript"/>
        <sz val="12"/>
        <rFont val="Times New Roman Cyr"/>
        <charset val="204"/>
      </rPr>
      <t>2)</t>
    </r>
  </si>
  <si>
    <r>
      <t xml:space="preserve">Среднесписочная численность работников малых предприятий 
(по итогам 2013 года) </t>
    </r>
    <r>
      <rPr>
        <b/>
        <vertAlign val="superscript"/>
        <sz val="13"/>
        <rFont val="Times New Roman Cyr"/>
        <charset val="204"/>
      </rPr>
      <t>3)</t>
    </r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</si>
  <si>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5) 6)</t>
    </r>
  </si>
  <si>
    <t>7) Без учета работников сферы здравоохранения, финансируемых из краевого бюджета (по состоянию на 01.01.2014 численность данных работников составляла - 5 238 человек)</t>
  </si>
  <si>
    <t>6) Данные за 2014 и 2013 гг. несопоставимы ввиду изменения перечня учреждений, работники которых являются получателями ДКВ</t>
  </si>
  <si>
    <t xml:space="preserve"> хлеб пшеничный из муки 1 сорта</t>
  </si>
  <si>
    <t xml:space="preserve"> огурцы свежие</t>
  </si>
  <si>
    <t xml:space="preserve"> помидоры свежие</t>
  </si>
  <si>
    <t xml:space="preserve"> яблоки свежие</t>
  </si>
  <si>
    <t xml:space="preserve"> груши свежие</t>
  </si>
  <si>
    <t xml:space="preserve"> бананы свежие</t>
  </si>
  <si>
    <t xml:space="preserve"> апельсины свежие</t>
  </si>
  <si>
    <t xml:space="preserve"> молоко 2,5-3,2%</t>
  </si>
  <si>
    <t xml:space="preserve"> Детское дошкольное учреждение: </t>
  </si>
  <si>
    <t xml:space="preserve"> Себестоимость на содержание 1-го ребенка в ДДУ </t>
  </si>
  <si>
    <t xml:space="preserve">жилищная услуга (средний тариф (с НДС) по всем сериям квартир, включая общежития) </t>
  </si>
  <si>
    <t xml:space="preserve">1) Маршруты в черте районов: Центральный, Кайеркан, Талнах / межрайонные маршруты </t>
  </si>
  <si>
    <r>
      <t xml:space="preserve">20 / 30 </t>
    </r>
    <r>
      <rPr>
        <vertAlign val="superscript"/>
        <sz val="13"/>
        <rFont val="Times New Roman Cyr"/>
        <charset val="204"/>
      </rPr>
      <t>1)</t>
    </r>
  </si>
  <si>
    <t>Итого за 
4 месяца</t>
  </si>
  <si>
    <t>38 / 40</t>
  </si>
  <si>
    <t>34 / 36</t>
  </si>
  <si>
    <t>37 / 40</t>
  </si>
  <si>
    <t>34,05 / 37,23</t>
  </si>
  <si>
    <t>35,20 / 36,10</t>
  </si>
  <si>
    <t>48,00 / 51,12</t>
  </si>
  <si>
    <t>49,00 / 49,90</t>
  </si>
  <si>
    <t>48,50 / 50,11</t>
  </si>
  <si>
    <t xml:space="preserve"> куры тушками</t>
  </si>
  <si>
    <t>январь-декабрь 2013</t>
  </si>
  <si>
    <r>
      <t>на 01.06.13г.</t>
    </r>
    <r>
      <rPr>
        <vertAlign val="superscript"/>
        <sz val="12"/>
        <rFont val="Times New Roman Cyr"/>
        <charset val="204"/>
      </rPr>
      <t>3)</t>
    </r>
  </si>
  <si>
    <r>
      <t>на 01.06.14г.</t>
    </r>
    <r>
      <rPr>
        <vertAlign val="superscript"/>
        <sz val="12"/>
        <rFont val="Times New Roman Cyr"/>
        <charset val="204"/>
      </rPr>
      <t>3)</t>
    </r>
  </si>
  <si>
    <t>Отклонение 01.06.14г./ 01.06.13г, +, -</t>
  </si>
  <si>
    <t>на 01.06.14г.</t>
  </si>
  <si>
    <t>Отклонение                                        май 2014 / 2013</t>
  </si>
  <si>
    <t>на 01.06.13г</t>
  </si>
  <si>
    <t>на 01.06.14г</t>
  </si>
  <si>
    <t>Отклонение                                    01.06.14г. / 01.06.13г.</t>
  </si>
  <si>
    <t>май 
2013</t>
  </si>
  <si>
    <t>май
2014</t>
  </si>
  <si>
    <t>май
 2013</t>
  </si>
  <si>
    <t>май
 2014</t>
  </si>
  <si>
    <t>Отклонение                                          май 2014 / 2013</t>
  </si>
  <si>
    <t>на 01.06.13</t>
  </si>
  <si>
    <t>на 01.06.14</t>
  </si>
  <si>
    <t>Отклонение 01.06.14/ 01.06.13,          +, -</t>
  </si>
  <si>
    <t>на 01.06.2013г.</t>
  </si>
  <si>
    <t>на 01.06.2014г.</t>
  </si>
  <si>
    <t>за май 2014г</t>
  </si>
  <si>
    <t>за май 2013г</t>
  </si>
  <si>
    <t>г. Норильск</t>
  </si>
  <si>
    <t>г. Дудинка</t>
  </si>
  <si>
    <t>Стоимость минимального набора продуктов питания в субъектах РФ за май 2013 и 2014гг.</t>
  </si>
  <si>
    <t>Итого за 5  месяцев</t>
  </si>
  <si>
    <t>Динамика индекса потребительских цен по Российской Федерации (май к маю), %</t>
  </si>
  <si>
    <t>Динамика индекса потребительских цен по Красноярскому краю (май к маю), %</t>
  </si>
  <si>
    <r>
      <t>Средние цены в городах РФ и МО г. Норильск в апреле 2014 года</t>
    </r>
    <r>
      <rPr>
        <vertAlign val="superscript"/>
        <sz val="12"/>
        <rFont val="Times New Roman"/>
        <family val="1"/>
        <charset val="204"/>
      </rPr>
      <t>1)</t>
    </r>
  </si>
  <si>
    <t>01.06.11 г.</t>
  </si>
  <si>
    <t>01.06.12 г.</t>
  </si>
  <si>
    <t>24 / 27</t>
  </si>
  <si>
    <t>01.06.13 г.</t>
  </si>
  <si>
    <t>35 / 37</t>
  </si>
  <si>
    <t>01.06.14 г.</t>
  </si>
  <si>
    <t>36 / 38</t>
  </si>
  <si>
    <t>30 / 32</t>
  </si>
  <si>
    <t>32 / 38</t>
  </si>
  <si>
    <t>Сведения о численности работающих на территории МО город Норильск</t>
  </si>
  <si>
    <r>
      <t>11 817</t>
    </r>
    <r>
      <rPr>
        <b/>
        <vertAlign val="superscript"/>
        <sz val="12"/>
        <rFont val="Times New Roman Cyr"/>
        <charset val="204"/>
      </rPr>
      <t>7)</t>
    </r>
  </si>
  <si>
    <t>Численность пенсионеров с состоящих на учете в Управлении Пенсионного фонда в г.Норильске</t>
  </si>
  <si>
    <t>Численность пенсионеров всего, в т.ч.</t>
  </si>
  <si>
    <t xml:space="preserve"> ремонт женской обуви (металлич. набойки), с учетом НДС</t>
  </si>
  <si>
    <t xml:space="preserve"> капуста белокочанная</t>
  </si>
</sst>
</file>

<file path=xl/styles.xml><?xml version="1.0" encoding="utf-8"?>
<styleSheet xmlns="http://schemas.openxmlformats.org/spreadsheetml/2006/main">
  <numFmts count="5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0" formatCode="#,##0.0_ ;\-#,##0.0\ "/>
  </numFmts>
  <fonts count="9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13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color indexed="81"/>
      <name val="Tahoma"/>
      <family val="2"/>
      <charset val="204"/>
    </font>
    <font>
      <sz val="13"/>
      <color indexed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b/>
      <sz val="9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3.5"/>
      <name val="Times New Roman Cyr"/>
      <charset val="204"/>
    </font>
    <font>
      <b/>
      <sz val="12"/>
      <color theme="1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0"/>
      <color rgb="FFFF0000"/>
      <name val="Arial Cyr"/>
      <charset val="204"/>
    </font>
    <font>
      <vertAlign val="superscript"/>
      <sz val="12"/>
      <name val="Times New Roman Cyr"/>
      <charset val="204"/>
    </font>
    <font>
      <sz val="13"/>
      <name val="Calibri"/>
      <family val="2"/>
      <charset val="204"/>
    </font>
    <font>
      <b/>
      <sz val="13"/>
      <name val="Calibri"/>
      <family val="2"/>
      <charset val="204"/>
    </font>
    <font>
      <sz val="20"/>
      <name val="Times New Roman CYR"/>
      <family val="1"/>
      <charset val="204"/>
    </font>
    <font>
      <b/>
      <vertAlign val="superscript"/>
      <sz val="12"/>
      <name val="Times New Roman Cyr"/>
      <charset val="204"/>
    </font>
    <font>
      <vertAlign val="superscript"/>
      <sz val="1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i/>
      <vertAlign val="superscript"/>
      <sz val="13"/>
      <name val="Times New Roman Cyr"/>
      <charset val="204"/>
    </font>
    <font>
      <b/>
      <sz val="16"/>
      <color rgb="FFFF0000"/>
      <name val="Times New Roman Cyr"/>
      <charset val="204"/>
    </font>
    <font>
      <sz val="9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164" fontId="8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" fillId="0" borderId="0"/>
    <xf numFmtId="0" fontId="8" fillId="0" borderId="0"/>
    <xf numFmtId="9" fontId="8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075">
    <xf numFmtId="0" fontId="0" fillId="0" borderId="0" xfId="0"/>
    <xf numFmtId="166" fontId="1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/>
    <xf numFmtId="166" fontId="14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14" fillId="0" borderId="0" xfId="0" applyFont="1" applyFill="1" applyBorder="1"/>
    <xf numFmtId="0" fontId="10" fillId="0" borderId="0" xfId="0" applyFont="1" applyFill="1" applyAlignment="1">
      <alignment horizontal="center"/>
    </xf>
    <xf numFmtId="0" fontId="14" fillId="0" borderId="0" xfId="0" applyFont="1" applyFill="1"/>
    <xf numFmtId="167" fontId="9" fillId="0" borderId="0" xfId="0" applyNumberFormat="1" applyFont="1" applyFill="1"/>
    <xf numFmtId="0" fontId="10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/>
    <xf numFmtId="0" fontId="9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10" fillId="0" borderId="0" xfId="0" applyFont="1" applyFill="1" applyBorder="1" applyAlignment="1">
      <alignment horizontal="center"/>
    </xf>
    <xf numFmtId="0" fontId="45" fillId="0" borderId="0" xfId="0" applyFont="1" applyFill="1" applyBorder="1"/>
    <xf numFmtId="0" fontId="42" fillId="0" borderId="0" xfId="0" applyFont="1" applyFill="1" applyAlignment="1">
      <alignment horizontal="left"/>
    </xf>
    <xf numFmtId="0" fontId="14" fillId="0" borderId="0" xfId="0" applyFont="1" applyFill="1" applyAlignment="1">
      <alignment wrapText="1"/>
    </xf>
    <xf numFmtId="0" fontId="42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45" fillId="0" borderId="0" xfId="0" applyFont="1" applyFill="1" applyBorder="1" applyAlignment="1"/>
    <xf numFmtId="0" fontId="43" fillId="0" borderId="0" xfId="0" applyFont="1" applyFill="1" applyBorder="1" applyAlignment="1">
      <alignment vertical="top" wrapText="1"/>
    </xf>
    <xf numFmtId="2" fontId="9" fillId="0" borderId="0" xfId="0" applyNumberFormat="1" applyFont="1" applyFill="1"/>
    <xf numFmtId="1" fontId="9" fillId="0" borderId="0" xfId="0" applyNumberFormat="1" applyFont="1" applyFill="1"/>
    <xf numFmtId="0" fontId="37" fillId="0" borderId="0" xfId="0" applyFont="1" applyFill="1"/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167" fontId="37" fillId="0" borderId="0" xfId="0" applyNumberFormat="1" applyFont="1" applyFill="1"/>
    <xf numFmtId="1" fontId="37" fillId="0" borderId="0" xfId="0" applyNumberFormat="1" applyFont="1" applyFill="1"/>
    <xf numFmtId="0" fontId="9" fillId="0" borderId="0" xfId="0" applyFont="1" applyFill="1" applyBorder="1" applyAlignment="1">
      <alignment vertical="center"/>
    </xf>
    <xf numFmtId="167" fontId="10" fillId="0" borderId="0" xfId="0" applyNumberFormat="1" applyFont="1" applyFill="1" applyBorder="1"/>
    <xf numFmtId="0" fontId="46" fillId="0" borderId="0" xfId="0" applyFont="1" applyFill="1" applyBorder="1"/>
    <xf numFmtId="3" fontId="9" fillId="0" borderId="0" xfId="0" applyNumberFormat="1" applyFont="1" applyFill="1"/>
    <xf numFmtId="166" fontId="14" fillId="2" borderId="0" xfId="0" applyNumberFormat="1" applyFont="1" applyFill="1" applyBorder="1" applyAlignment="1">
      <alignment horizontal="center" vertical="center"/>
    </xf>
    <xf numFmtId="166" fontId="14" fillId="2" borderId="2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4" fillId="2" borderId="5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38" xfId="0" applyFont="1" applyFill="1" applyBorder="1"/>
    <xf numFmtId="0" fontId="14" fillId="2" borderId="3" xfId="0" applyFont="1" applyFill="1" applyBorder="1" applyAlignment="1">
      <alignment vertical="center"/>
    </xf>
    <xf numFmtId="0" fontId="14" fillId="2" borderId="4" xfId="0" applyFont="1" applyFill="1" applyBorder="1" applyAlignment="1">
      <alignment horizontal="center" vertical="center"/>
    </xf>
    <xf numFmtId="166" fontId="14" fillId="2" borderId="3" xfId="0" applyNumberFormat="1" applyFont="1" applyFill="1" applyBorder="1" applyAlignment="1">
      <alignment horizontal="center" vertical="center"/>
    </xf>
    <xf numFmtId="167" fontId="9" fillId="2" borderId="39" xfId="0" applyNumberFormat="1" applyFont="1" applyFill="1" applyBorder="1"/>
    <xf numFmtId="0" fontId="14" fillId="2" borderId="2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horizontal="center" vertical="center"/>
    </xf>
    <xf numFmtId="166" fontId="14" fillId="2" borderId="9" xfId="0" applyNumberFormat="1" applyFont="1" applyFill="1" applyBorder="1" applyAlignment="1">
      <alignment horizontal="center" vertical="center"/>
    </xf>
    <xf numFmtId="167" fontId="9" fillId="2" borderId="40" xfId="0" applyNumberFormat="1" applyFont="1" applyFill="1" applyBorder="1"/>
    <xf numFmtId="0" fontId="11" fillId="0" borderId="0" xfId="0" applyFont="1" applyFill="1"/>
    <xf numFmtId="0" fontId="9" fillId="2" borderId="0" xfId="0" applyFont="1" applyFill="1"/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59" fillId="0" borderId="0" xfId="0" applyFont="1" applyFill="1"/>
    <xf numFmtId="167" fontId="10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/>
    <xf numFmtId="0" fontId="10" fillId="0" borderId="0" xfId="0" applyFont="1" applyFill="1" applyBorder="1" applyAlignment="1"/>
    <xf numFmtId="0" fontId="9" fillId="2" borderId="1" xfId="0" applyFont="1" applyFill="1" applyBorder="1"/>
    <xf numFmtId="0" fontId="9" fillId="2" borderId="1" xfId="0" applyFont="1" applyFill="1" applyBorder="1" applyAlignment="1">
      <alignment vertical="center"/>
    </xf>
    <xf numFmtId="167" fontId="9" fillId="2" borderId="3" xfId="0" applyNumberFormat="1" applyFont="1" applyFill="1" applyBorder="1"/>
    <xf numFmtId="167" fontId="9" fillId="2" borderId="2" xfId="0" applyNumberFormat="1" applyFont="1" applyFill="1" applyBorder="1"/>
    <xf numFmtId="167" fontId="9" fillId="0" borderId="0" xfId="0" applyNumberFormat="1" applyFont="1" applyFill="1" applyBorder="1"/>
    <xf numFmtId="166" fontId="15" fillId="0" borderId="0" xfId="0" applyNumberFormat="1" applyFont="1" applyFill="1" applyBorder="1" applyAlignment="1">
      <alignment horizontal="center"/>
    </xf>
    <xf numFmtId="0" fontId="66" fillId="0" borderId="0" xfId="7" applyFont="1" applyFill="1"/>
    <xf numFmtId="167" fontId="42" fillId="0" borderId="0" xfId="0" applyNumberFormat="1" applyFont="1" applyFill="1" applyBorder="1" applyAlignment="1">
      <alignment horizontal="center" vertical="center" wrapText="1"/>
    </xf>
    <xf numFmtId="0" fontId="66" fillId="0" borderId="0" xfId="11" applyFont="1" applyFill="1"/>
    <xf numFmtId="0" fontId="66" fillId="0" borderId="0" xfId="12" applyFont="1" applyFill="1"/>
    <xf numFmtId="0" fontId="66" fillId="0" borderId="0" xfId="13" applyFont="1" applyFill="1"/>
    <xf numFmtId="0" fontId="69" fillId="0" borderId="0" xfId="3" applyFont="1" applyFill="1" applyBorder="1" applyAlignment="1">
      <alignment horizontal="right" wrapText="1"/>
    </xf>
    <xf numFmtId="0" fontId="67" fillId="0" borderId="0" xfId="2" applyFont="1" applyFill="1" applyBorder="1" applyAlignment="1">
      <alignment horizontal="right" wrapText="1"/>
    </xf>
    <xf numFmtId="0" fontId="65" fillId="0" borderId="0" xfId="14" applyFill="1"/>
    <xf numFmtId="0" fontId="65" fillId="0" borderId="0" xfId="15" applyFill="1"/>
    <xf numFmtId="0" fontId="69" fillId="0" borderId="0" xfId="4" applyFont="1" applyFill="1" applyBorder="1" applyAlignment="1">
      <alignment horizontal="right" wrapText="1"/>
    </xf>
    <xf numFmtId="0" fontId="66" fillId="0" borderId="0" xfId="16" applyFont="1" applyFill="1"/>
    <xf numFmtId="0" fontId="66" fillId="0" borderId="0" xfId="8" applyFont="1" applyFill="1"/>
    <xf numFmtId="0" fontId="42" fillId="0" borderId="0" xfId="17" applyFont="1" applyFill="1" applyBorder="1" applyAlignment="1">
      <alignment horizontal="left" wrapText="1"/>
    </xf>
    <xf numFmtId="0" fontId="66" fillId="0" borderId="0" xfId="10" applyFont="1" applyFill="1"/>
    <xf numFmtId="0" fontId="66" fillId="0" borderId="0" xfId="9" applyFont="1" applyFill="1"/>
    <xf numFmtId="0" fontId="70" fillId="0" borderId="0" xfId="5" applyFont="1" applyFill="1" applyBorder="1" applyAlignment="1">
      <alignment horizontal="right" wrapText="1"/>
    </xf>
    <xf numFmtId="0" fontId="68" fillId="0" borderId="0" xfId="8" applyFont="1" applyFill="1"/>
    <xf numFmtId="0" fontId="11" fillId="0" borderId="0" xfId="0" applyFont="1" applyFill="1" applyBorder="1"/>
    <xf numFmtId="0" fontId="68" fillId="0" borderId="0" xfId="10" applyFont="1" applyFill="1"/>
    <xf numFmtId="0" fontId="68" fillId="0" borderId="0" xfId="9" applyFont="1" applyFill="1"/>
    <xf numFmtId="2" fontId="9" fillId="0" borderId="0" xfId="0" applyNumberFormat="1" applyFont="1" applyFill="1" applyAlignment="1">
      <alignment horizontal="left"/>
    </xf>
    <xf numFmtId="167" fontId="9" fillId="0" borderId="0" xfId="0" applyNumberFormat="1" applyFont="1" applyFill="1" applyAlignment="1">
      <alignment horizontal="left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center"/>
    </xf>
    <xf numFmtId="166" fontId="10" fillId="0" borderId="7" xfId="0" applyNumberFormat="1" applyFont="1" applyFill="1" applyBorder="1" applyAlignment="1">
      <alignment horizontal="center" vertical="center"/>
    </xf>
    <xf numFmtId="0" fontId="10" fillId="0" borderId="8" xfId="0" applyFont="1" applyFill="1" applyBorder="1"/>
    <xf numFmtId="166" fontId="10" fillId="0" borderId="0" xfId="0" applyNumberFormat="1" applyFont="1" applyFill="1" applyBorder="1"/>
    <xf numFmtId="0" fontId="9" fillId="0" borderId="0" xfId="0" applyFont="1" applyFill="1" applyBorder="1" applyAlignment="1"/>
    <xf numFmtId="0" fontId="46" fillId="0" borderId="0" xfId="0" applyFont="1" applyFill="1" applyBorder="1" applyAlignment="1">
      <alignment vertical="top" wrapText="1"/>
    </xf>
    <xf numFmtId="0" fontId="47" fillId="0" borderId="0" xfId="0" applyFont="1" applyFill="1" applyBorder="1" applyAlignment="1">
      <alignment vertical="top" wrapText="1"/>
    </xf>
    <xf numFmtId="0" fontId="48" fillId="0" borderId="0" xfId="0" applyFont="1" applyFill="1" applyBorder="1"/>
    <xf numFmtId="0" fontId="49" fillId="0" borderId="0" xfId="0" applyFont="1" applyFill="1" applyBorder="1" applyAlignment="1">
      <alignment horizontal="right"/>
    </xf>
    <xf numFmtId="0" fontId="50" fillId="0" borderId="0" xfId="0" applyFont="1" applyFill="1" applyBorder="1" applyAlignment="1">
      <alignment horizontal="justify"/>
    </xf>
    <xf numFmtId="0" fontId="45" fillId="0" borderId="0" xfId="0" applyFont="1" applyFill="1"/>
    <xf numFmtId="166" fontId="14" fillId="0" borderId="59" xfId="0" applyNumberFormat="1" applyFont="1" applyFill="1" applyBorder="1" applyAlignment="1">
      <alignment horizontal="center" vertical="center"/>
    </xf>
    <xf numFmtId="0" fontId="63" fillId="0" borderId="0" xfId="0" applyFont="1" applyFill="1" applyAlignment="1"/>
    <xf numFmtId="0" fontId="27" fillId="0" borderId="0" xfId="0" applyFont="1" applyFill="1" applyAlignment="1"/>
    <xf numFmtId="0" fontId="57" fillId="0" borderId="0" xfId="0" applyFont="1" applyFill="1"/>
    <xf numFmtId="0" fontId="29" fillId="0" borderId="0" xfId="0" applyFont="1" applyFill="1" applyAlignment="1"/>
    <xf numFmtId="0" fontId="28" fillId="0" borderId="0" xfId="0" applyFont="1" applyFill="1" applyBorder="1" applyAlignment="1"/>
    <xf numFmtId="4" fontId="9" fillId="0" borderId="0" xfId="0" applyNumberFormat="1" applyFont="1" applyFill="1"/>
    <xf numFmtId="3" fontId="14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justify" wrapText="1"/>
    </xf>
    <xf numFmtId="3" fontId="14" fillId="0" borderId="3" xfId="0" applyNumberFormat="1" applyFont="1" applyFill="1" applyBorder="1" applyAlignment="1">
      <alignment horizontal="center" vertical="center"/>
    </xf>
    <xf numFmtId="3" fontId="14" fillId="0" borderId="32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14" fillId="0" borderId="0" xfId="19" applyFont="1" applyFill="1"/>
    <xf numFmtId="0" fontId="8" fillId="0" borderId="0" xfId="19" applyFill="1"/>
    <xf numFmtId="0" fontId="13" fillId="0" borderId="32" xfId="19" applyFont="1" applyFill="1" applyBorder="1" applyAlignment="1">
      <alignment horizontal="center" vertical="center"/>
    </xf>
    <xf numFmtId="0" fontId="13" fillId="0" borderId="32" xfId="19" applyFont="1" applyFill="1" applyBorder="1" applyAlignment="1">
      <alignment horizontal="center" vertical="center" wrapText="1"/>
    </xf>
    <xf numFmtId="0" fontId="8" fillId="0" borderId="0" xfId="19" applyFont="1" applyFill="1"/>
    <xf numFmtId="3" fontId="14" fillId="0" borderId="3" xfId="19" applyNumberFormat="1" applyFont="1" applyFill="1" applyBorder="1" applyAlignment="1">
      <alignment horizontal="center"/>
    </xf>
    <xf numFmtId="0" fontId="9" fillId="0" borderId="0" xfId="19" applyFont="1" applyFill="1"/>
    <xf numFmtId="0" fontId="58" fillId="0" borderId="32" xfId="19" applyFont="1" applyFill="1" applyBorder="1" applyAlignment="1">
      <alignment horizontal="center" wrapText="1"/>
    </xf>
    <xf numFmtId="0" fontId="13" fillId="0" borderId="52" xfId="19" applyFont="1" applyFill="1" applyBorder="1" applyAlignment="1">
      <alignment horizontal="center" vertical="center"/>
    </xf>
    <xf numFmtId="0" fontId="13" fillId="0" borderId="0" xfId="19" applyFont="1" applyFill="1" applyBorder="1"/>
    <xf numFmtId="0" fontId="14" fillId="0" borderId="1" xfId="19" applyFont="1" applyFill="1" applyBorder="1" applyAlignment="1">
      <alignment horizontal="center"/>
    </xf>
    <xf numFmtId="0" fontId="14" fillId="0" borderId="3" xfId="19" applyFont="1" applyFill="1" applyBorder="1" applyAlignment="1">
      <alignment horizontal="center"/>
    </xf>
    <xf numFmtId="0" fontId="14" fillId="0" borderId="39" xfId="19" applyFont="1" applyFill="1" applyBorder="1" applyAlignment="1">
      <alignment horizontal="center"/>
    </xf>
    <xf numFmtId="0" fontId="32" fillId="0" borderId="0" xfId="19" applyFont="1" applyFill="1" applyBorder="1" applyAlignment="1">
      <alignment wrapText="1"/>
    </xf>
    <xf numFmtId="0" fontId="77" fillId="0" borderId="39" xfId="19" applyFont="1" applyFill="1" applyBorder="1" applyAlignment="1">
      <alignment horizontal="center"/>
    </xf>
    <xf numFmtId="0" fontId="14" fillId="0" borderId="0" xfId="19" applyFont="1" applyFill="1" applyBorder="1"/>
    <xf numFmtId="3" fontId="14" fillId="0" borderId="39" xfId="19" applyNumberFormat="1" applyFont="1" applyFill="1" applyBorder="1" applyAlignment="1">
      <alignment horizontal="center"/>
    </xf>
    <xf numFmtId="3" fontId="77" fillId="0" borderId="39" xfId="19" applyNumberFormat="1" applyFont="1" applyFill="1" applyBorder="1" applyAlignment="1">
      <alignment horizontal="center"/>
    </xf>
    <xf numFmtId="0" fontId="14" fillId="0" borderId="2" xfId="19" applyFont="1" applyFill="1" applyBorder="1" applyAlignment="1">
      <alignment horizontal="center"/>
    </xf>
    <xf numFmtId="49" fontId="14" fillId="0" borderId="2" xfId="19" applyNumberFormat="1" applyFont="1" applyFill="1" applyBorder="1" applyAlignment="1">
      <alignment horizontal="center"/>
    </xf>
    <xf numFmtId="3" fontId="77" fillId="0" borderId="40" xfId="19" applyNumberFormat="1" applyFont="1" applyFill="1" applyBorder="1" applyAlignment="1">
      <alignment horizontal="center"/>
    </xf>
    <xf numFmtId="0" fontId="13" fillId="0" borderId="1" xfId="19" applyFont="1" applyFill="1" applyBorder="1"/>
    <xf numFmtId="0" fontId="14" fillId="0" borderId="3" xfId="19" applyNumberFormat="1" applyFont="1" applyFill="1" applyBorder="1" applyAlignment="1">
      <alignment horizontal="center"/>
    </xf>
    <xf numFmtId="3" fontId="14" fillId="0" borderId="38" xfId="19" applyNumberFormat="1" applyFont="1" applyFill="1" applyBorder="1" applyAlignment="1">
      <alignment horizontal="center"/>
    </xf>
    <xf numFmtId="0" fontId="32" fillId="0" borderId="3" xfId="19" applyFont="1" applyFill="1" applyBorder="1" applyAlignment="1">
      <alignment horizontal="left"/>
    </xf>
    <xf numFmtId="0" fontId="35" fillId="0" borderId="3" xfId="19" applyFont="1" applyFill="1" applyBorder="1" applyAlignment="1">
      <alignment horizontal="center"/>
    </xf>
    <xf numFmtId="0" fontId="32" fillId="0" borderId="3" xfId="19" applyFont="1" applyFill="1" applyBorder="1" applyAlignment="1">
      <alignment horizontal="left" vertical="top" wrapText="1"/>
    </xf>
    <xf numFmtId="0" fontId="35" fillId="0" borderId="3" xfId="19" applyFont="1" applyFill="1" applyBorder="1" applyAlignment="1">
      <alignment horizontal="center" vertical="center"/>
    </xf>
    <xf numFmtId="0" fontId="14" fillId="0" borderId="3" xfId="19" applyNumberFormat="1" applyFont="1" applyFill="1" applyBorder="1" applyAlignment="1">
      <alignment horizontal="center" vertical="center"/>
    </xf>
    <xf numFmtId="49" fontId="14" fillId="0" borderId="3" xfId="19" applyNumberFormat="1" applyFont="1" applyFill="1" applyBorder="1" applyAlignment="1">
      <alignment horizontal="center" vertical="center"/>
    </xf>
    <xf numFmtId="0" fontId="32" fillId="0" borderId="3" xfId="19" applyFont="1" applyFill="1" applyBorder="1" applyAlignment="1">
      <alignment horizontal="left" vertical="center" wrapText="1"/>
    </xf>
    <xf numFmtId="0" fontId="32" fillId="0" borderId="2" xfId="19" applyFont="1" applyFill="1" applyBorder="1" applyAlignment="1">
      <alignment horizontal="left"/>
    </xf>
    <xf numFmtId="0" fontId="14" fillId="0" borderId="40" xfId="19" applyFont="1" applyFill="1" applyBorder="1" applyAlignment="1">
      <alignment horizontal="center"/>
    </xf>
    <xf numFmtId="0" fontId="35" fillId="0" borderId="2" xfId="19" applyFont="1" applyFill="1" applyBorder="1" applyAlignment="1">
      <alignment horizontal="center"/>
    </xf>
    <xf numFmtId="0" fontId="31" fillId="0" borderId="38" xfId="19" applyFont="1" applyFill="1" applyBorder="1"/>
    <xf numFmtId="0" fontId="8" fillId="0" borderId="10" xfId="19" applyFill="1" applyBorder="1"/>
    <xf numFmtId="0" fontId="9" fillId="0" borderId="1" xfId="19" applyFont="1" applyFill="1" applyBorder="1"/>
    <xf numFmtId="0" fontId="9" fillId="0" borderId="10" xfId="19" applyFont="1" applyFill="1" applyBorder="1"/>
    <xf numFmtId="0" fontId="77" fillId="0" borderId="1" xfId="19" applyFont="1" applyFill="1" applyBorder="1"/>
    <xf numFmtId="0" fontId="32" fillId="0" borderId="39" xfId="19" applyFont="1" applyFill="1" applyBorder="1"/>
    <xf numFmtId="0" fontId="14" fillId="0" borderId="0" xfId="19" applyFont="1" applyFill="1" applyBorder="1" applyAlignment="1">
      <alignment horizontal="center"/>
    </xf>
    <xf numFmtId="3" fontId="14" fillId="0" borderId="2" xfId="19" applyNumberFormat="1" applyFont="1" applyFill="1" applyBorder="1" applyAlignment="1">
      <alignment horizontal="center"/>
    </xf>
    <xf numFmtId="3" fontId="77" fillId="0" borderId="3" xfId="19" applyNumberFormat="1" applyFont="1" applyFill="1" applyBorder="1" applyAlignment="1">
      <alignment horizontal="center"/>
    </xf>
    <xf numFmtId="0" fontId="31" fillId="0" borderId="38" xfId="19" applyFont="1" applyFill="1" applyBorder="1" applyAlignment="1">
      <alignment vertical="center" wrapText="1"/>
    </xf>
    <xf numFmtId="0" fontId="14" fillId="0" borderId="32" xfId="19" applyFont="1" applyFill="1" applyBorder="1" applyAlignment="1">
      <alignment horizontal="center"/>
    </xf>
    <xf numFmtId="0" fontId="32" fillId="0" borderId="39" xfId="19" applyFont="1" applyFill="1" applyBorder="1" applyAlignment="1">
      <alignment vertical="center" wrapText="1"/>
    </xf>
    <xf numFmtId="0" fontId="22" fillId="0" borderId="3" xfId="19" applyFont="1" applyFill="1" applyBorder="1" applyAlignment="1">
      <alignment horizontal="center"/>
    </xf>
    <xf numFmtId="0" fontId="32" fillId="0" borderId="40" xfId="19" applyFont="1" applyFill="1" applyBorder="1" applyAlignment="1">
      <alignment vertical="center" wrapText="1"/>
    </xf>
    <xf numFmtId="0" fontId="22" fillId="0" borderId="2" xfId="19" applyFont="1" applyFill="1" applyBorder="1" applyAlignment="1">
      <alignment horizontal="center" vertical="center"/>
    </xf>
    <xf numFmtId="0" fontId="8" fillId="0" borderId="1" xfId="19" applyFill="1" applyBorder="1"/>
    <xf numFmtId="0" fontId="77" fillId="0" borderId="3" xfId="19" applyFont="1" applyFill="1" applyBorder="1" applyAlignment="1">
      <alignment horizontal="center"/>
    </xf>
    <xf numFmtId="0" fontId="77" fillId="0" borderId="2" xfId="19" applyFont="1" applyFill="1" applyBorder="1" applyAlignment="1">
      <alignment horizontal="center"/>
    </xf>
    <xf numFmtId="49" fontId="14" fillId="0" borderId="1" xfId="19" applyNumberFormat="1" applyFont="1" applyFill="1" applyBorder="1" applyAlignment="1">
      <alignment horizontal="center"/>
    </xf>
    <xf numFmtId="0" fontId="14" fillId="0" borderId="3" xfId="19" applyFont="1" applyFill="1" applyBorder="1"/>
    <xf numFmtId="49" fontId="77" fillId="0" borderId="3" xfId="19" applyNumberFormat="1" applyFont="1" applyFill="1" applyBorder="1" applyAlignment="1">
      <alignment horizontal="center"/>
    </xf>
    <xf numFmtId="0" fontId="14" fillId="0" borderId="2" xfId="19" applyFont="1" applyFill="1" applyBorder="1"/>
    <xf numFmtId="49" fontId="77" fillId="0" borderId="2" xfId="19" applyNumberFormat="1" applyFont="1" applyFill="1" applyBorder="1" applyAlignment="1">
      <alignment horizontal="center"/>
    </xf>
    <xf numFmtId="0" fontId="14" fillId="0" borderId="10" xfId="19" applyFont="1" applyFill="1" applyBorder="1" applyAlignment="1">
      <alignment horizontal="center"/>
    </xf>
    <xf numFmtId="49" fontId="14" fillId="0" borderId="3" xfId="19" applyNumberFormat="1" applyFont="1" applyFill="1" applyBorder="1" applyAlignment="1">
      <alignment horizontal="center"/>
    </xf>
    <xf numFmtId="0" fontId="14" fillId="0" borderId="3" xfId="19" applyFont="1" applyFill="1" applyBorder="1" applyAlignment="1">
      <alignment vertical="center" wrapText="1"/>
    </xf>
    <xf numFmtId="0" fontId="14" fillId="0" borderId="0" xfId="19" applyFont="1" applyFill="1" applyBorder="1" applyAlignment="1">
      <alignment horizontal="center" vertical="center"/>
    </xf>
    <xf numFmtId="49" fontId="77" fillId="0" borderId="3" xfId="19" applyNumberFormat="1" applyFont="1" applyFill="1" applyBorder="1" applyAlignment="1">
      <alignment horizontal="center" vertical="center"/>
    </xf>
    <xf numFmtId="0" fontId="14" fillId="0" borderId="3" xfId="19" applyFont="1" applyFill="1" applyBorder="1" applyAlignment="1">
      <alignment horizontal="left"/>
    </xf>
    <xf numFmtId="0" fontId="13" fillId="0" borderId="32" xfId="19" applyFont="1" applyFill="1" applyBorder="1" applyAlignment="1">
      <alignment vertical="center" wrapText="1"/>
    </xf>
    <xf numFmtId="0" fontId="14" fillId="0" borderId="50" xfId="19" applyFont="1" applyFill="1" applyBorder="1" applyAlignment="1">
      <alignment horizontal="center"/>
    </xf>
    <xf numFmtId="0" fontId="14" fillId="0" borderId="32" xfId="19" applyNumberFormat="1" applyFont="1" applyFill="1" applyBorder="1" applyAlignment="1">
      <alignment horizontal="center"/>
    </xf>
    <xf numFmtId="49" fontId="77" fillId="0" borderId="32" xfId="19" applyNumberFormat="1" applyFont="1" applyFill="1" applyBorder="1" applyAlignment="1">
      <alignment horizontal="center"/>
    </xf>
    <xf numFmtId="0" fontId="13" fillId="0" borderId="32" xfId="19" applyFont="1" applyFill="1" applyBorder="1"/>
    <xf numFmtId="0" fontId="77" fillId="0" borderId="32" xfId="19" applyFont="1" applyFill="1" applyBorder="1" applyAlignment="1">
      <alignment horizontal="center"/>
    </xf>
    <xf numFmtId="0" fontId="13" fillId="0" borderId="1" xfId="19" applyFont="1" applyFill="1" applyBorder="1" applyAlignment="1">
      <alignment wrapText="1"/>
    </xf>
    <xf numFmtId="0" fontId="14" fillId="0" borderId="5" xfId="19" applyFont="1" applyFill="1" applyBorder="1" applyAlignment="1">
      <alignment horizontal="center" vertical="center"/>
    </xf>
    <xf numFmtId="0" fontId="35" fillId="0" borderId="1" xfId="19" applyFont="1" applyFill="1" applyBorder="1" applyAlignment="1">
      <alignment horizontal="center" vertical="center"/>
    </xf>
    <xf numFmtId="0" fontId="78" fillId="0" borderId="1" xfId="19" applyFont="1" applyFill="1" applyBorder="1"/>
    <xf numFmtId="0" fontId="13" fillId="0" borderId="1" xfId="19" applyFont="1" applyFill="1" applyBorder="1" applyAlignment="1">
      <alignment vertical="center"/>
    </xf>
    <xf numFmtId="0" fontId="14" fillId="0" borderId="3" xfId="19" applyFont="1" applyFill="1" applyBorder="1" applyAlignment="1">
      <alignment vertical="center"/>
    </xf>
    <xf numFmtId="0" fontId="14" fillId="0" borderId="3" xfId="19" applyFont="1" applyFill="1" applyBorder="1" applyAlignment="1">
      <alignment horizontal="center" vertical="center"/>
    </xf>
    <xf numFmtId="0" fontId="32" fillId="0" borderId="3" xfId="19" applyFont="1" applyFill="1" applyBorder="1" applyAlignment="1">
      <alignment vertical="center"/>
    </xf>
    <xf numFmtId="0" fontId="32" fillId="0" borderId="3" xfId="19" applyFont="1" applyFill="1" applyBorder="1" applyAlignment="1">
      <alignment vertical="center" wrapText="1"/>
    </xf>
    <xf numFmtId="0" fontId="77" fillId="0" borderId="3" xfId="19" applyFont="1" applyFill="1" applyBorder="1" applyAlignment="1">
      <alignment horizontal="center" vertical="center"/>
    </xf>
    <xf numFmtId="0" fontId="39" fillId="0" borderId="3" xfId="19" applyFont="1" applyFill="1" applyBorder="1" applyAlignment="1">
      <alignment vertical="center" wrapText="1"/>
    </xf>
    <xf numFmtId="0" fontId="32" fillId="0" borderId="3" xfId="19" applyFont="1" applyFill="1" applyBorder="1" applyAlignment="1">
      <alignment horizontal="center" vertical="center"/>
    </xf>
    <xf numFmtId="0" fontId="39" fillId="0" borderId="3" xfId="19" applyFont="1" applyFill="1" applyBorder="1" applyAlignment="1">
      <alignment horizontal="left" vertical="center" wrapText="1"/>
    </xf>
    <xf numFmtId="0" fontId="39" fillId="0" borderId="3" xfId="19" applyFont="1" applyFill="1" applyBorder="1" applyAlignment="1">
      <alignment vertical="center"/>
    </xf>
    <xf numFmtId="0" fontId="39" fillId="0" borderId="2" xfId="19" applyFont="1" applyFill="1" applyBorder="1" applyAlignment="1">
      <alignment vertical="center" wrapText="1"/>
    </xf>
    <xf numFmtId="0" fontId="14" fillId="0" borderId="2" xfId="19" applyFont="1" applyFill="1" applyBorder="1" applyAlignment="1">
      <alignment horizontal="center" vertical="center"/>
    </xf>
    <xf numFmtId="0" fontId="13" fillId="0" borderId="1" xfId="19" applyFont="1" applyFill="1" applyBorder="1" applyAlignment="1">
      <alignment horizontal="left"/>
    </xf>
    <xf numFmtId="0" fontId="35" fillId="0" borderId="3" xfId="19" applyFont="1" applyFill="1" applyBorder="1" applyAlignment="1">
      <alignment horizontal="left"/>
    </xf>
    <xf numFmtId="0" fontId="35" fillId="0" borderId="3" xfId="19" applyFont="1" applyFill="1" applyBorder="1"/>
    <xf numFmtId="0" fontId="14" fillId="0" borderId="13" xfId="19" applyFont="1" applyFill="1" applyBorder="1" applyAlignment="1">
      <alignment horizontal="center"/>
    </xf>
    <xf numFmtId="0" fontId="31" fillId="0" borderId="67" xfId="19" applyFont="1" applyFill="1" applyBorder="1" applyAlignment="1">
      <alignment horizontal="left"/>
    </xf>
    <xf numFmtId="0" fontId="14" fillId="0" borderId="54" xfId="19" applyFont="1" applyFill="1" applyBorder="1" applyAlignment="1">
      <alignment horizontal="center"/>
    </xf>
    <xf numFmtId="0" fontId="14" fillId="0" borderId="67" xfId="19" applyFont="1" applyFill="1" applyBorder="1" applyAlignment="1">
      <alignment horizontal="center"/>
    </xf>
    <xf numFmtId="0" fontId="77" fillId="0" borderId="67" xfId="19" applyFont="1" applyFill="1" applyBorder="1" applyAlignment="1">
      <alignment horizontal="center"/>
    </xf>
    <xf numFmtId="0" fontId="35" fillId="0" borderId="0" xfId="19" applyFont="1" applyFill="1"/>
    <xf numFmtId="3" fontId="14" fillId="2" borderId="0" xfId="0" applyNumberFormat="1" applyFont="1" applyFill="1" applyBorder="1" applyAlignment="1">
      <alignment horizontal="center" vertical="center" wrapText="1"/>
    </xf>
    <xf numFmtId="3" fontId="14" fillId="2" borderId="0" xfId="0" applyNumberFormat="1" applyFont="1" applyFill="1" applyBorder="1" applyAlignment="1">
      <alignment horizontal="center" vertical="center"/>
    </xf>
    <xf numFmtId="167" fontId="10" fillId="0" borderId="59" xfId="0" applyNumberFormat="1" applyFont="1" applyFill="1" applyBorder="1" applyAlignment="1">
      <alignment horizontal="center"/>
    </xf>
    <xf numFmtId="2" fontId="24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/>
    </xf>
    <xf numFmtId="0" fontId="28" fillId="0" borderId="0" xfId="0" applyFont="1" applyFill="1"/>
    <xf numFmtId="3" fontId="14" fillId="0" borderId="0" xfId="0" applyNumberFormat="1" applyFont="1" applyFill="1" applyBorder="1" applyAlignment="1">
      <alignment horizontal="center" vertical="center"/>
    </xf>
    <xf numFmtId="11" fontId="32" fillId="0" borderId="39" xfId="19" applyNumberFormat="1" applyFont="1" applyFill="1" applyBorder="1"/>
    <xf numFmtId="3" fontId="13" fillId="2" borderId="38" xfId="0" applyNumberFormat="1" applyFont="1" applyFill="1" applyBorder="1" applyAlignment="1">
      <alignment horizontal="center" vertical="center"/>
    </xf>
    <xf numFmtId="3" fontId="14" fillId="2" borderId="39" xfId="0" applyNumberFormat="1" applyFont="1" applyFill="1" applyBorder="1" applyAlignment="1">
      <alignment horizontal="center" vertical="center"/>
    </xf>
    <xf numFmtId="3" fontId="32" fillId="2" borderId="39" xfId="0" applyNumberFormat="1" applyFont="1" applyFill="1" applyBorder="1" applyAlignment="1">
      <alignment horizontal="center" vertical="center"/>
    </xf>
    <xf numFmtId="3" fontId="32" fillId="2" borderId="39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/>
    <xf numFmtId="0" fontId="14" fillId="0" borderId="2" xfId="0" applyFont="1" applyFill="1" applyBorder="1"/>
    <xf numFmtId="0" fontId="82" fillId="0" borderId="0" xfId="0" applyFont="1" applyFill="1" applyBorder="1" applyAlignment="1">
      <alignment horizontal="center"/>
    </xf>
    <xf numFmtId="166" fontId="32" fillId="0" borderId="14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justify" wrapText="1"/>
    </xf>
    <xf numFmtId="0" fontId="12" fillId="0" borderId="0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vertical="center"/>
    </xf>
    <xf numFmtId="0" fontId="14" fillId="0" borderId="31" xfId="0" applyNumberFormat="1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vertical="center"/>
    </xf>
    <xf numFmtId="0" fontId="14" fillId="0" borderId="55" xfId="0" applyNumberFormat="1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left" vertical="center" wrapText="1"/>
    </xf>
    <xf numFmtId="0" fontId="13" fillId="0" borderId="55" xfId="0" applyFont="1" applyFill="1" applyBorder="1" applyAlignment="1">
      <alignment vertical="center" wrapText="1"/>
    </xf>
    <xf numFmtId="2" fontId="15" fillId="0" borderId="32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 wrapText="1"/>
    </xf>
    <xf numFmtId="2" fontId="11" fillId="0" borderId="32" xfId="0" applyNumberFormat="1" applyFont="1" applyFill="1" applyBorder="1" applyAlignment="1">
      <alignment horizontal="center" vertical="center" wrapText="1"/>
    </xf>
    <xf numFmtId="2" fontId="11" fillId="0" borderId="32" xfId="0" applyNumberFormat="1" applyFont="1" applyFill="1" applyBorder="1" applyAlignment="1">
      <alignment horizontal="center" wrapText="1"/>
    </xf>
    <xf numFmtId="166" fontId="14" fillId="0" borderId="32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/>
    </xf>
    <xf numFmtId="0" fontId="45" fillId="0" borderId="0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 wrapText="1"/>
    </xf>
    <xf numFmtId="2" fontId="12" fillId="0" borderId="0" xfId="0" applyNumberFormat="1" applyFont="1" applyFill="1" applyAlignment="1">
      <alignment horizontal="center"/>
    </xf>
    <xf numFmtId="2" fontId="40" fillId="0" borderId="2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3" fontId="29" fillId="0" borderId="2" xfId="0" applyNumberFormat="1" applyFont="1" applyFill="1" applyBorder="1" applyAlignment="1">
      <alignment horizontal="center" vertical="center"/>
    </xf>
    <xf numFmtId="2" fontId="60" fillId="0" borderId="2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40" xfId="0" applyNumberFormat="1" applyFont="1" applyFill="1" applyBorder="1" applyAlignment="1">
      <alignment horizontal="center" vertical="center"/>
    </xf>
    <xf numFmtId="0" fontId="13" fillId="0" borderId="3" xfId="0" applyFont="1" applyFill="1" applyBorder="1"/>
    <xf numFmtId="0" fontId="14" fillId="0" borderId="3" xfId="0" applyFont="1" applyFill="1" applyBorder="1" applyAlignment="1">
      <alignment horizontal="left"/>
    </xf>
    <xf numFmtId="0" fontId="13" fillId="0" borderId="1" xfId="0" applyFont="1" applyFill="1" applyBorder="1"/>
    <xf numFmtId="0" fontId="13" fillId="0" borderId="5" xfId="0" applyFont="1" applyFill="1" applyBorder="1"/>
    <xf numFmtId="0" fontId="14" fillId="0" borderId="31" xfId="0" applyFont="1" applyFill="1" applyBorder="1" applyAlignment="1">
      <alignment horizontal="left"/>
    </xf>
    <xf numFmtId="3" fontId="59" fillId="0" borderId="3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/>
    </xf>
    <xf numFmtId="0" fontId="13" fillId="0" borderId="32" xfId="0" applyFont="1" applyFill="1" applyBorder="1" applyAlignment="1">
      <alignment horizontal="left"/>
    </xf>
    <xf numFmtId="0" fontId="9" fillId="0" borderId="3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/>
    </xf>
    <xf numFmtId="0" fontId="13" fillId="0" borderId="2" xfId="0" applyFont="1" applyFill="1" applyBorder="1"/>
    <xf numFmtId="0" fontId="13" fillId="0" borderId="32" xfId="0" applyFont="1" applyFill="1" applyBorder="1"/>
    <xf numFmtId="0" fontId="12" fillId="0" borderId="0" xfId="0" applyFont="1" applyFill="1" applyBorder="1" applyAlignment="1">
      <alignment vertical="center"/>
    </xf>
    <xf numFmtId="2" fontId="40" fillId="0" borderId="0" xfId="0" applyNumberFormat="1" applyFont="1" applyFill="1" applyBorder="1" applyAlignment="1">
      <alignment vertical="center"/>
    </xf>
    <xf numFmtId="3" fontId="14" fillId="0" borderId="12" xfId="19" applyNumberFormat="1" applyFont="1" applyFill="1" applyBorder="1" applyAlignment="1">
      <alignment horizontal="center"/>
    </xf>
    <xf numFmtId="3" fontId="14" fillId="0" borderId="13" xfId="19" applyNumberFormat="1" applyFont="1" applyFill="1" applyBorder="1" applyAlignment="1">
      <alignment horizontal="center"/>
    </xf>
    <xf numFmtId="0" fontId="14" fillId="0" borderId="16" xfId="19" applyFont="1" applyFill="1" applyBorder="1" applyAlignment="1">
      <alignment horizontal="center"/>
    </xf>
    <xf numFmtId="3" fontId="14" fillId="0" borderId="14" xfId="19" applyNumberFormat="1" applyFont="1" applyFill="1" applyBorder="1" applyAlignment="1">
      <alignment horizontal="center"/>
    </xf>
    <xf numFmtId="3" fontId="14" fillId="0" borderId="16" xfId="19" applyNumberFormat="1" applyFont="1" applyFill="1" applyBorder="1" applyAlignment="1">
      <alignment horizontal="center"/>
    </xf>
    <xf numFmtId="3" fontId="14" fillId="0" borderId="67" xfId="19" applyNumberFormat="1" applyFont="1" applyFill="1" applyBorder="1" applyAlignment="1">
      <alignment horizontal="center"/>
    </xf>
    <xf numFmtId="3" fontId="14" fillId="0" borderId="54" xfId="19" applyNumberFormat="1" applyFont="1" applyFill="1" applyBorder="1" applyAlignment="1">
      <alignment horizontal="center"/>
    </xf>
    <xf numFmtId="0" fontId="14" fillId="0" borderId="21" xfId="19" applyFont="1" applyFill="1" applyBorder="1" applyAlignment="1">
      <alignment horizontal="center"/>
    </xf>
    <xf numFmtId="0" fontId="14" fillId="0" borderId="22" xfId="19" applyFont="1" applyFill="1" applyBorder="1" applyAlignment="1">
      <alignment horizontal="center"/>
    </xf>
    <xf numFmtId="2" fontId="24" fillId="0" borderId="0" xfId="0" applyNumberFormat="1" applyFont="1" applyFill="1" applyAlignment="1"/>
    <xf numFmtId="2" fontId="15" fillId="0" borderId="55" xfId="0" applyNumberFormat="1" applyFont="1" applyFill="1" applyBorder="1" applyAlignment="1">
      <alignment horizontal="center" vertical="center"/>
    </xf>
    <xf numFmtId="3" fontId="32" fillId="2" borderId="0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32" fillId="0" borderId="3" xfId="0" applyNumberFormat="1" applyFont="1" applyFill="1" applyBorder="1" applyAlignment="1">
      <alignment horizontal="center" vertical="center" wrapText="1"/>
    </xf>
    <xf numFmtId="167" fontId="14" fillId="0" borderId="32" xfId="0" applyNumberFormat="1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2" fontId="13" fillId="0" borderId="32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4" fillId="0" borderId="32" xfId="0" applyNumberFormat="1" applyFont="1" applyFill="1" applyBorder="1" applyAlignment="1">
      <alignment horizontal="center" vertical="center" wrapText="1"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66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/>
    </xf>
    <xf numFmtId="3" fontId="14" fillId="0" borderId="67" xfId="0" applyNumberFormat="1" applyFont="1" applyFill="1" applyBorder="1" applyAlignment="1">
      <alignment horizontal="center" vertical="center"/>
    </xf>
    <xf numFmtId="3" fontId="31" fillId="0" borderId="12" xfId="0" applyNumberFormat="1" applyFont="1" applyFill="1" applyBorder="1" applyAlignment="1">
      <alignment horizontal="center" vertical="center"/>
    </xf>
    <xf numFmtId="3" fontId="33" fillId="0" borderId="14" xfId="0" applyNumberFormat="1" applyFont="1" applyFill="1" applyBorder="1" applyAlignment="1">
      <alignment horizontal="center" vertical="center"/>
    </xf>
    <xf numFmtId="3" fontId="39" fillId="0" borderId="14" xfId="0" applyNumberFormat="1" applyFont="1" applyFill="1" applyBorder="1" applyAlignment="1">
      <alignment horizontal="center" vertical="center"/>
    </xf>
    <xf numFmtId="3" fontId="39" fillId="0" borderId="23" xfId="0" applyNumberFormat="1" applyFont="1" applyFill="1" applyBorder="1" applyAlignment="1">
      <alignment horizontal="center" vertical="center"/>
    </xf>
    <xf numFmtId="3" fontId="38" fillId="0" borderId="14" xfId="0" applyNumberFormat="1" applyFont="1" applyFill="1" applyBorder="1" applyAlignment="1">
      <alignment horizontal="center" vertical="center"/>
    </xf>
    <xf numFmtId="3" fontId="29" fillId="0" borderId="14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166" fontId="14" fillId="0" borderId="14" xfId="0" applyNumberFormat="1" applyFont="1" applyFill="1" applyBorder="1" applyAlignment="1">
      <alignment horizontal="center" vertical="center"/>
    </xf>
    <xf numFmtId="166" fontId="39" fillId="0" borderId="14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4" fontId="9" fillId="0" borderId="60" xfId="0" applyNumberFormat="1" applyFont="1" applyFill="1" applyBorder="1" applyAlignment="1">
      <alignment vertical="center"/>
    </xf>
    <xf numFmtId="14" fontId="9" fillId="0" borderId="58" xfId="0" applyNumberFormat="1" applyFont="1" applyFill="1" applyBorder="1" applyAlignment="1">
      <alignment vertical="center"/>
    </xf>
    <xf numFmtId="14" fontId="9" fillId="0" borderId="12" xfId="0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3" fontId="14" fillId="0" borderId="59" xfId="0" applyNumberFormat="1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vertical="center"/>
    </xf>
    <xf numFmtId="3" fontId="14" fillId="0" borderId="65" xfId="0" applyNumberFormat="1" applyFont="1" applyFill="1" applyBorder="1" applyAlignment="1">
      <alignment horizontal="center" vertical="center"/>
    </xf>
    <xf numFmtId="3" fontId="14" fillId="0" borderId="68" xfId="0" applyNumberFormat="1" applyFont="1" applyFill="1" applyBorder="1" applyAlignment="1">
      <alignment horizontal="center" vertical="center"/>
    </xf>
    <xf numFmtId="0" fontId="14" fillId="0" borderId="38" xfId="19" applyFont="1" applyFill="1" applyBorder="1" applyAlignment="1">
      <alignment horizontal="center"/>
    </xf>
    <xf numFmtId="0" fontId="35" fillId="0" borderId="1" xfId="19" applyFont="1" applyFill="1" applyBorder="1" applyAlignment="1">
      <alignment horizontal="center"/>
    </xf>
    <xf numFmtId="3" fontId="77" fillId="0" borderId="38" xfId="19" applyNumberFormat="1" applyFont="1" applyFill="1" applyBorder="1" applyAlignment="1">
      <alignment horizontal="center"/>
    </xf>
    <xf numFmtId="49" fontId="14" fillId="0" borderId="1" xfId="19" applyNumberFormat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3" fontId="31" fillId="0" borderId="12" xfId="0" applyNumberFormat="1" applyFont="1" applyFill="1" applyBorder="1" applyAlignment="1">
      <alignment horizontal="center" vertical="center" wrapText="1"/>
    </xf>
    <xf numFmtId="3" fontId="32" fillId="0" borderId="14" xfId="0" applyNumberFormat="1" applyFont="1" applyFill="1" applyBorder="1" applyAlignment="1">
      <alignment horizontal="center" vertical="center" wrapText="1"/>
    </xf>
    <xf numFmtId="3" fontId="37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center" vertical="center" wrapText="1"/>
    </xf>
    <xf numFmtId="2" fontId="28" fillId="0" borderId="9" xfId="0" applyNumberFormat="1" applyFont="1" applyFill="1" applyBorder="1" applyAlignment="1"/>
    <xf numFmtId="0" fontId="9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/>
    <xf numFmtId="167" fontId="66" fillId="0" borderId="0" xfId="10" applyNumberFormat="1" applyFont="1" applyFill="1" applyBorder="1"/>
    <xf numFmtId="0" fontId="42" fillId="0" borderId="0" xfId="0" applyFont="1" applyFill="1" applyBorder="1" applyAlignment="1">
      <alignment horizontal="left" wrapText="1"/>
    </xf>
    <xf numFmtId="167" fontId="71" fillId="0" borderId="0" xfId="17" applyNumberFormat="1" applyFont="1" applyFill="1" applyBorder="1" applyAlignment="1">
      <alignment horizontal="center" wrapText="1"/>
    </xf>
    <xf numFmtId="0" fontId="14" fillId="0" borderId="39" xfId="19" applyFont="1" applyFill="1" applyBorder="1" applyAlignment="1">
      <alignment horizontal="center" vertical="center"/>
    </xf>
    <xf numFmtId="0" fontId="13" fillId="0" borderId="12" xfId="19" applyFont="1" applyFill="1" applyBorder="1" applyAlignment="1">
      <alignment horizontal="left"/>
    </xf>
    <xf numFmtId="166" fontId="14" fillId="0" borderId="38" xfId="0" applyNumberFormat="1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/>
    </xf>
    <xf numFmtId="167" fontId="14" fillId="0" borderId="32" xfId="0" applyNumberFormat="1" applyFont="1" applyFill="1" applyBorder="1" applyAlignment="1">
      <alignment horizontal="center" vertical="center"/>
    </xf>
    <xf numFmtId="0" fontId="72" fillId="0" borderId="55" xfId="0" applyFont="1" applyFill="1" applyBorder="1" applyAlignment="1">
      <alignment horizontal="center" vertical="top" wrapText="1"/>
    </xf>
    <xf numFmtId="0" fontId="72" fillId="0" borderId="32" xfId="0" applyFont="1" applyFill="1" applyBorder="1" applyAlignment="1">
      <alignment horizontal="center" vertical="top" wrapText="1"/>
    </xf>
    <xf numFmtId="0" fontId="73" fillId="0" borderId="57" xfId="0" applyFont="1" applyFill="1" applyBorder="1" applyAlignment="1">
      <alignment horizontal="center" vertical="center" wrapText="1"/>
    </xf>
    <xf numFmtId="166" fontId="73" fillId="0" borderId="12" xfId="0" applyNumberFormat="1" applyFont="1" applyFill="1" applyBorder="1" applyAlignment="1">
      <alignment horizontal="center" vertical="center" wrapText="1"/>
    </xf>
    <xf numFmtId="166" fontId="73" fillId="0" borderId="13" xfId="0" applyNumberFormat="1" applyFont="1" applyFill="1" applyBorder="1" applyAlignment="1">
      <alignment horizontal="center" vertical="center" wrapText="1"/>
    </xf>
    <xf numFmtId="166" fontId="73" fillId="0" borderId="41" xfId="0" applyNumberFormat="1" applyFont="1" applyFill="1" applyBorder="1" applyAlignment="1">
      <alignment horizontal="center" vertical="center" wrapText="1"/>
    </xf>
    <xf numFmtId="0" fontId="73" fillId="0" borderId="29" xfId="0" applyFont="1" applyFill="1" applyBorder="1" applyAlignment="1">
      <alignment horizontal="center" vertical="center" wrapText="1"/>
    </xf>
    <xf numFmtId="166" fontId="73" fillId="0" borderId="14" xfId="0" applyNumberFormat="1" applyFont="1" applyFill="1" applyBorder="1" applyAlignment="1">
      <alignment horizontal="center" vertical="center" wrapText="1"/>
    </xf>
    <xf numFmtId="166" fontId="73" fillId="0" borderId="16" xfId="0" applyNumberFormat="1" applyFont="1" applyFill="1" applyBorder="1" applyAlignment="1">
      <alignment horizontal="center" vertical="center" wrapText="1"/>
    </xf>
    <xf numFmtId="166" fontId="73" fillId="0" borderId="43" xfId="0" applyNumberFormat="1" applyFont="1" applyFill="1" applyBorder="1" applyAlignment="1">
      <alignment horizontal="center" vertical="center" wrapText="1"/>
    </xf>
    <xf numFmtId="0" fontId="73" fillId="0" borderId="36" xfId="0" applyFont="1" applyFill="1" applyBorder="1" applyAlignment="1">
      <alignment horizontal="center" vertical="center" wrapText="1"/>
    </xf>
    <xf numFmtId="166" fontId="73" fillId="0" borderId="23" xfId="0" applyNumberFormat="1" applyFont="1" applyFill="1" applyBorder="1" applyAlignment="1">
      <alignment horizontal="center" vertical="center" wrapText="1"/>
    </xf>
    <xf numFmtId="166" fontId="73" fillId="0" borderId="49" xfId="0" applyNumberFormat="1" applyFont="1" applyFill="1" applyBorder="1" applyAlignment="1">
      <alignment horizontal="center" vertical="center" wrapText="1"/>
    </xf>
    <xf numFmtId="166" fontId="73" fillId="0" borderId="15" xfId="0" applyNumberFormat="1" applyFont="1" applyFill="1" applyBorder="1" applyAlignment="1">
      <alignment horizontal="center" vertical="center" wrapText="1"/>
    </xf>
    <xf numFmtId="166" fontId="73" fillId="0" borderId="22" xfId="0" applyNumberFormat="1" applyFont="1" applyFill="1" applyBorder="1" applyAlignment="1">
      <alignment horizontal="center" vertical="center" wrapText="1"/>
    </xf>
    <xf numFmtId="166" fontId="73" fillId="0" borderId="21" xfId="0" applyNumberFormat="1" applyFont="1" applyFill="1" applyBorder="1" applyAlignment="1">
      <alignment horizontal="center" vertical="center" wrapText="1"/>
    </xf>
    <xf numFmtId="166" fontId="73" fillId="0" borderId="48" xfId="0" applyNumberFormat="1" applyFont="1" applyFill="1" applyBorder="1" applyAlignment="1">
      <alignment horizontal="center" vertical="center" wrapText="1"/>
    </xf>
    <xf numFmtId="166" fontId="73" fillId="0" borderId="67" xfId="0" applyNumberFormat="1" applyFont="1" applyFill="1" applyBorder="1" applyAlignment="1">
      <alignment horizontal="center" vertical="center" wrapText="1"/>
    </xf>
    <xf numFmtId="0" fontId="72" fillId="0" borderId="55" xfId="0" applyFont="1" applyFill="1" applyBorder="1" applyAlignment="1">
      <alignment horizontal="center" vertical="center" wrapText="1"/>
    </xf>
    <xf numFmtId="166" fontId="72" fillId="0" borderId="27" xfId="0" applyNumberFormat="1" applyFont="1" applyFill="1" applyBorder="1" applyAlignment="1">
      <alignment horizontal="center" vertical="center" wrapText="1"/>
    </xf>
    <xf numFmtId="166" fontId="72" fillId="0" borderId="32" xfId="0" applyNumberFormat="1" applyFont="1" applyFill="1" applyBorder="1" applyAlignment="1">
      <alignment horizontal="center" vertical="center" wrapText="1"/>
    </xf>
    <xf numFmtId="166" fontId="45" fillId="0" borderId="19" xfId="0" applyNumberFormat="1" applyFont="1" applyFill="1" applyBorder="1" applyAlignment="1">
      <alignment horizontal="center" vertical="center"/>
    </xf>
    <xf numFmtId="4" fontId="45" fillId="0" borderId="19" xfId="0" applyNumberFormat="1" applyFont="1" applyFill="1" applyBorder="1" applyAlignment="1">
      <alignment horizontal="center"/>
    </xf>
    <xf numFmtId="166" fontId="45" fillId="0" borderId="69" xfId="0" applyNumberFormat="1" applyFont="1" applyFill="1" applyBorder="1" applyAlignment="1">
      <alignment horizontal="center"/>
    </xf>
    <xf numFmtId="4" fontId="45" fillId="0" borderId="61" xfId="0" applyNumberFormat="1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0" fontId="45" fillId="0" borderId="59" xfId="0" applyFont="1" applyFill="1" applyBorder="1" applyAlignment="1">
      <alignment horizontal="center"/>
    </xf>
    <xf numFmtId="4" fontId="45" fillId="0" borderId="59" xfId="0" applyNumberFormat="1" applyFont="1" applyFill="1" applyBorder="1" applyAlignment="1">
      <alignment horizontal="center"/>
    </xf>
    <xf numFmtId="167" fontId="45" fillId="0" borderId="65" xfId="0" applyNumberFormat="1" applyFont="1" applyFill="1" applyBorder="1" applyAlignment="1">
      <alignment horizontal="center"/>
    </xf>
    <xf numFmtId="166" fontId="45" fillId="0" borderId="59" xfId="0" applyNumberFormat="1" applyFont="1" applyFill="1" applyBorder="1" applyAlignment="1">
      <alignment horizontal="center" vertical="center"/>
    </xf>
    <xf numFmtId="167" fontId="45" fillId="0" borderId="65" xfId="0" applyNumberFormat="1" applyFont="1" applyFill="1" applyBorder="1" applyAlignment="1">
      <alignment horizontal="center" vertical="center"/>
    </xf>
    <xf numFmtId="4" fontId="45" fillId="0" borderId="60" xfId="0" applyNumberFormat="1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166" fontId="45" fillId="0" borderId="17" xfId="0" applyNumberFormat="1" applyFont="1" applyFill="1" applyBorder="1" applyAlignment="1">
      <alignment horizontal="center" vertical="center"/>
    </xf>
    <xf numFmtId="4" fontId="45" fillId="0" borderId="17" xfId="0" applyNumberFormat="1" applyFont="1" applyFill="1" applyBorder="1" applyAlignment="1">
      <alignment horizontal="center"/>
    </xf>
    <xf numFmtId="166" fontId="45" fillId="0" borderId="44" xfId="0" applyNumberFormat="1" applyFont="1" applyFill="1" applyBorder="1" applyAlignment="1">
      <alignment horizontal="center" vertical="center"/>
    </xf>
    <xf numFmtId="166" fontId="45" fillId="0" borderId="65" xfId="0" applyNumberFormat="1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 vertical="center"/>
    </xf>
    <xf numFmtId="0" fontId="14" fillId="0" borderId="3" xfId="0" applyFont="1" applyFill="1" applyBorder="1"/>
    <xf numFmtId="0" fontId="12" fillId="0" borderId="55" xfId="0" applyFont="1" applyFill="1" applyBorder="1" applyAlignment="1">
      <alignment horizontal="center" vertical="center"/>
    </xf>
    <xf numFmtId="0" fontId="10" fillId="0" borderId="55" xfId="0" applyNumberFormat="1" applyFont="1" applyFill="1" applyBorder="1" applyAlignment="1">
      <alignment horizontal="center" vertical="center"/>
    </xf>
    <xf numFmtId="166" fontId="14" fillId="0" borderId="52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wrapText="1"/>
    </xf>
    <xf numFmtId="0" fontId="14" fillId="0" borderId="31" xfId="0" applyFont="1" applyFill="1" applyBorder="1" applyAlignment="1">
      <alignment wrapText="1"/>
    </xf>
    <xf numFmtId="0" fontId="14" fillId="0" borderId="31" xfId="0" applyNumberFormat="1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vertical="center"/>
    </xf>
    <xf numFmtId="0" fontId="10" fillId="0" borderId="32" xfId="0" applyFont="1" applyFill="1" applyBorder="1" applyAlignment="1">
      <alignment wrapText="1"/>
    </xf>
    <xf numFmtId="166" fontId="14" fillId="0" borderId="55" xfId="0" applyNumberFormat="1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vertical="center" wrapText="1"/>
    </xf>
    <xf numFmtId="0" fontId="14" fillId="0" borderId="55" xfId="0" applyFont="1" applyFill="1" applyBorder="1" applyAlignment="1">
      <alignment wrapText="1"/>
    </xf>
    <xf numFmtId="166" fontId="14" fillId="0" borderId="50" xfId="0" applyNumberFormat="1" applyFont="1" applyFill="1" applyBorder="1" applyAlignment="1">
      <alignment horizontal="center" vertical="center"/>
    </xf>
    <xf numFmtId="166" fontId="14" fillId="0" borderId="32" xfId="0" applyNumberFormat="1" applyFont="1" applyFill="1" applyBorder="1" applyAlignment="1">
      <alignment horizontal="center" vertical="center" wrapText="1"/>
    </xf>
    <xf numFmtId="166" fontId="10" fillId="0" borderId="32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/>
    </xf>
    <xf numFmtId="166" fontId="14" fillId="0" borderId="38" xfId="0" applyNumberFormat="1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left" vertical="top" wrapText="1"/>
    </xf>
    <xf numFmtId="0" fontId="10" fillId="0" borderId="5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4" fontId="14" fillId="0" borderId="39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/>
    </xf>
    <xf numFmtId="4" fontId="14" fillId="0" borderId="39" xfId="0" applyNumberFormat="1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left"/>
    </xf>
    <xf numFmtId="166" fontId="10" fillId="0" borderId="1" xfId="0" applyNumberFormat="1" applyFont="1" applyFill="1" applyBorder="1" applyAlignment="1">
      <alignment horizontal="center" vertical="center"/>
    </xf>
    <xf numFmtId="166" fontId="17" fillId="0" borderId="38" xfId="0" applyNumberFormat="1" applyFont="1" applyFill="1" applyBorder="1" applyAlignment="1">
      <alignment horizontal="center" vertical="center"/>
    </xf>
    <xf numFmtId="166" fontId="17" fillId="0" borderId="1" xfId="0" applyNumberFormat="1" applyFont="1" applyFill="1" applyBorder="1" applyAlignment="1">
      <alignment horizontal="center" vertical="center"/>
    </xf>
    <xf numFmtId="166" fontId="14" fillId="0" borderId="4" xfId="0" applyNumberFormat="1" applyFont="1" applyFill="1" applyBorder="1" applyAlignment="1">
      <alignment horizontal="left" wrapText="1"/>
    </xf>
    <xf numFmtId="166" fontId="14" fillId="0" borderId="39" xfId="0" applyNumberFormat="1" applyFont="1" applyFill="1" applyBorder="1" applyAlignment="1">
      <alignment horizontal="center" vertical="center"/>
    </xf>
    <xf numFmtId="4" fontId="14" fillId="0" borderId="3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top" wrapText="1"/>
    </xf>
    <xf numFmtId="0" fontId="30" fillId="0" borderId="0" xfId="0" applyFont="1" applyFill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56" fillId="0" borderId="0" xfId="0" applyFont="1" applyFill="1" applyBorder="1"/>
    <xf numFmtId="0" fontId="56" fillId="0" borderId="0" xfId="0" applyFont="1" applyFill="1" applyBorder="1" applyAlignment="1">
      <alignment horizontal="center"/>
    </xf>
    <xf numFmtId="166" fontId="14" fillId="0" borderId="2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/>
    </xf>
    <xf numFmtId="166" fontId="14" fillId="0" borderId="5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center"/>
    </xf>
    <xf numFmtId="2" fontId="9" fillId="0" borderId="1" xfId="0" applyNumberFormat="1" applyFont="1" applyFill="1" applyBorder="1"/>
    <xf numFmtId="2" fontId="13" fillId="0" borderId="52" xfId="0" applyNumberFormat="1" applyFont="1" applyFill="1" applyBorder="1" applyAlignment="1">
      <alignment horizontal="center" vertical="top"/>
    </xf>
    <xf numFmtId="49" fontId="13" fillId="0" borderId="52" xfId="0" applyNumberFormat="1" applyFont="1" applyFill="1" applyBorder="1" applyAlignment="1">
      <alignment horizontal="center" vertical="center" wrapText="1"/>
    </xf>
    <xf numFmtId="167" fontId="42" fillId="2" borderId="18" xfId="0" applyNumberFormat="1" applyFont="1" applyFill="1" applyBorder="1" applyAlignment="1">
      <alignment horizontal="center" vertical="center" wrapText="1"/>
    </xf>
    <xf numFmtId="167" fontId="42" fillId="2" borderId="59" xfId="0" applyNumberFormat="1" applyFont="1" applyFill="1" applyBorder="1" applyAlignment="1">
      <alignment horizontal="center" vertical="center" wrapText="1"/>
    </xf>
    <xf numFmtId="167" fontId="42" fillId="2" borderId="62" xfId="0" applyNumberFormat="1" applyFont="1" applyFill="1" applyBorder="1" applyAlignment="1">
      <alignment horizontal="center" vertical="center" wrapText="1"/>
    </xf>
    <xf numFmtId="167" fontId="42" fillId="2" borderId="37" xfId="0" applyNumberFormat="1" applyFont="1" applyFill="1" applyBorder="1" applyAlignment="1">
      <alignment horizontal="center" vertical="center" wrapText="1"/>
    </xf>
    <xf numFmtId="49" fontId="42" fillId="2" borderId="67" xfId="0" applyNumberFormat="1" applyFont="1" applyFill="1" applyBorder="1" applyAlignment="1">
      <alignment horizontal="center" vertical="center" wrapText="1"/>
    </xf>
    <xf numFmtId="167" fontId="42" fillId="2" borderId="65" xfId="0" applyNumberFormat="1" applyFont="1" applyFill="1" applyBorder="1" applyAlignment="1">
      <alignment horizontal="center" vertical="center" wrapText="1"/>
    </xf>
    <xf numFmtId="167" fontId="42" fillId="2" borderId="68" xfId="0" applyNumberFormat="1" applyFont="1" applyFill="1" applyBorder="1" applyAlignment="1">
      <alignment horizontal="center" vertical="center" wrapText="1"/>
    </xf>
    <xf numFmtId="49" fontId="42" fillId="2" borderId="14" xfId="0" applyNumberFormat="1" applyFont="1" applyFill="1" applyBorder="1" applyAlignment="1">
      <alignment horizontal="center" vertical="center" wrapText="1"/>
    </xf>
    <xf numFmtId="49" fontId="42" fillId="2" borderId="23" xfId="0" applyNumberFormat="1" applyFont="1" applyFill="1" applyBorder="1" applyAlignment="1">
      <alignment horizontal="center" vertical="center" wrapText="1"/>
    </xf>
    <xf numFmtId="49" fontId="42" fillId="2" borderId="3" xfId="0" applyNumberFormat="1" applyFont="1" applyFill="1" applyBorder="1" applyAlignment="1">
      <alignment horizontal="center" vertical="center" wrapText="1"/>
    </xf>
    <xf numFmtId="167" fontId="42" fillId="2" borderId="7" xfId="0" applyNumberFormat="1" applyFont="1" applyFill="1" applyBorder="1" applyAlignment="1">
      <alignment horizontal="center" vertical="center" wrapText="1"/>
    </xf>
    <xf numFmtId="167" fontId="42" fillId="2" borderId="47" xfId="0" applyNumberFormat="1" applyFont="1" applyFill="1" applyBorder="1" applyAlignment="1">
      <alignment horizontal="center" vertical="center" wrapText="1"/>
    </xf>
    <xf numFmtId="0" fontId="42" fillId="0" borderId="59" xfId="0" applyFont="1" applyFill="1" applyBorder="1" applyAlignment="1">
      <alignment horizontal="center" wrapText="1"/>
    </xf>
    <xf numFmtId="166" fontId="0" fillId="0" borderId="0" xfId="0" applyNumberFormat="1" applyFill="1"/>
    <xf numFmtId="0" fontId="45" fillId="0" borderId="9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3" fontId="14" fillId="0" borderId="3" xfId="0" applyNumberFormat="1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/>
    </xf>
    <xf numFmtId="0" fontId="14" fillId="0" borderId="3" xfId="0" applyNumberFormat="1" applyFont="1" applyFill="1" applyBorder="1" applyAlignment="1">
      <alignment horizontal="center"/>
    </xf>
    <xf numFmtId="0" fontId="35" fillId="0" borderId="3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top"/>
    </xf>
    <xf numFmtId="166" fontId="14" fillId="0" borderId="17" xfId="0" applyNumberFormat="1" applyFont="1" applyFill="1" applyBorder="1" applyAlignment="1">
      <alignment horizontal="center" vertical="center"/>
    </xf>
    <xf numFmtId="166" fontId="14" fillId="0" borderId="18" xfId="0" applyNumberFormat="1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0" fontId="14" fillId="0" borderId="12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/>
    <xf numFmtId="0" fontId="14" fillId="0" borderId="14" xfId="0" applyFont="1" applyFill="1" applyBorder="1" applyAlignment="1">
      <alignment horizontal="left" vertical="center"/>
    </xf>
    <xf numFmtId="0" fontId="9" fillId="0" borderId="14" xfId="0" applyFont="1" applyFill="1" applyBorder="1"/>
    <xf numFmtId="49" fontId="10" fillId="0" borderId="14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left" vertical="center"/>
    </xf>
    <xf numFmtId="0" fontId="14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 wrapText="1"/>
    </xf>
    <xf numFmtId="0" fontId="32" fillId="0" borderId="14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30" fillId="0" borderId="14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 wrapText="1"/>
    </xf>
    <xf numFmtId="0" fontId="32" fillId="0" borderId="23" xfId="0" applyNumberFormat="1" applyFont="1" applyFill="1" applyBorder="1" applyAlignment="1">
      <alignment horizontal="center" vertical="center"/>
    </xf>
    <xf numFmtId="0" fontId="30" fillId="0" borderId="67" xfId="0" applyFont="1" applyFill="1" applyBorder="1" applyAlignment="1">
      <alignment horizontal="center" vertical="center"/>
    </xf>
    <xf numFmtId="0" fontId="31" fillId="0" borderId="67" xfId="0" applyFont="1" applyFill="1" applyBorder="1" applyAlignment="1">
      <alignment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166" fontId="32" fillId="0" borderId="14" xfId="0" applyNumberFormat="1" applyFont="1" applyFill="1" applyBorder="1" applyAlignment="1">
      <alignment horizontal="center" vertical="center" wrapText="1"/>
    </xf>
    <xf numFmtId="3" fontId="31" fillId="0" borderId="23" xfId="0" applyNumberFormat="1" applyFont="1" applyFill="1" applyBorder="1" applyAlignment="1">
      <alignment horizontal="center" vertical="center" wrapText="1"/>
    </xf>
    <xf numFmtId="166" fontId="31" fillId="0" borderId="23" xfId="0" applyNumberFormat="1" applyFont="1" applyFill="1" applyBorder="1" applyAlignment="1">
      <alignment horizontal="center" vertical="center" wrapText="1"/>
    </xf>
    <xf numFmtId="3" fontId="31" fillId="0" borderId="67" xfId="0" applyNumberFormat="1" applyFont="1" applyFill="1" applyBorder="1" applyAlignment="1">
      <alignment horizontal="center" vertical="center" wrapText="1"/>
    </xf>
    <xf numFmtId="166" fontId="31" fillId="0" borderId="67" xfId="0" applyNumberFormat="1" applyFont="1" applyFill="1" applyBorder="1" applyAlignment="1">
      <alignment horizontal="center" vertical="center" wrapText="1"/>
    </xf>
    <xf numFmtId="0" fontId="14" fillId="0" borderId="48" xfId="0" applyNumberFormat="1" applyFont="1" applyFill="1" applyBorder="1" applyAlignment="1">
      <alignment horizontal="center" vertical="center"/>
    </xf>
    <xf numFmtId="0" fontId="14" fillId="0" borderId="43" xfId="0" applyNumberFormat="1" applyFont="1" applyFill="1" applyBorder="1" applyAlignment="1">
      <alignment horizontal="center" vertical="center"/>
    </xf>
    <xf numFmtId="0" fontId="14" fillId="0" borderId="45" xfId="0" applyNumberFormat="1" applyFont="1" applyFill="1" applyBorder="1" applyAlignment="1">
      <alignment horizontal="center" vertical="center"/>
    </xf>
    <xf numFmtId="0" fontId="31" fillId="0" borderId="41" xfId="0" applyNumberFormat="1" applyFont="1" applyFill="1" applyBorder="1" applyAlignment="1">
      <alignment horizontal="center" vertical="center"/>
    </xf>
    <xf numFmtId="0" fontId="34" fillId="0" borderId="43" xfId="0" applyNumberFormat="1" applyFont="1" applyFill="1" applyBorder="1" applyAlignment="1">
      <alignment horizontal="center" vertical="center"/>
    </xf>
    <xf numFmtId="0" fontId="39" fillId="0" borderId="43" xfId="0" applyNumberFormat="1" applyFont="1" applyFill="1" applyBorder="1" applyAlignment="1">
      <alignment horizontal="center" vertical="center"/>
    </xf>
    <xf numFmtId="0" fontId="39" fillId="0" borderId="49" xfId="0" applyNumberFormat="1" applyFont="1" applyFill="1" applyBorder="1" applyAlignment="1">
      <alignment horizontal="center" vertical="center"/>
    </xf>
    <xf numFmtId="0" fontId="38" fillId="0" borderId="43" xfId="0" applyNumberFormat="1" applyFont="1" applyFill="1" applyBorder="1" applyAlignment="1">
      <alignment horizontal="center" vertical="center"/>
    </xf>
    <xf numFmtId="3" fontId="14" fillId="0" borderId="48" xfId="0" applyNumberFormat="1" applyFont="1" applyFill="1" applyBorder="1" applyAlignment="1">
      <alignment horizontal="center" vertical="center"/>
    </xf>
    <xf numFmtId="0" fontId="29" fillId="0" borderId="43" xfId="0" applyNumberFormat="1" applyFont="1" applyFill="1" applyBorder="1" applyAlignment="1">
      <alignment horizontal="center" vertical="center"/>
    </xf>
    <xf numFmtId="0" fontId="75" fillId="0" borderId="45" xfId="0" applyNumberFormat="1" applyFont="1" applyFill="1" applyBorder="1" applyAlignment="1">
      <alignment horizontal="center" vertical="center"/>
    </xf>
    <xf numFmtId="166" fontId="14" fillId="0" borderId="22" xfId="0" applyNumberFormat="1" applyFont="1" applyFill="1" applyBorder="1" applyAlignment="1">
      <alignment horizontal="center" vertical="center"/>
    </xf>
    <xf numFmtId="166" fontId="14" fillId="0" borderId="67" xfId="0" applyNumberFormat="1" applyFont="1" applyFill="1" applyBorder="1" applyAlignment="1">
      <alignment horizontal="center" vertical="center"/>
    </xf>
    <xf numFmtId="166" fontId="31" fillId="0" borderId="12" xfId="0" applyNumberFormat="1" applyFont="1" applyFill="1" applyBorder="1" applyAlignment="1">
      <alignment horizontal="center" vertical="center"/>
    </xf>
    <xf numFmtId="166" fontId="38" fillId="0" borderId="14" xfId="0" applyNumberFormat="1" applyFont="1" applyFill="1" applyBorder="1" applyAlignment="1">
      <alignment horizontal="center" vertical="center"/>
    </xf>
    <xf numFmtId="3" fontId="34" fillId="0" borderId="14" xfId="0" applyNumberFormat="1" applyFont="1" applyFill="1" applyBorder="1" applyAlignment="1">
      <alignment horizontal="center" vertical="center"/>
    </xf>
    <xf numFmtId="0" fontId="90" fillId="0" borderId="0" xfId="0" applyFont="1" applyFill="1" applyAlignment="1"/>
    <xf numFmtId="166" fontId="10" fillId="0" borderId="52" xfId="0" applyNumberFormat="1" applyFont="1" applyFill="1" applyBorder="1" applyAlignment="1">
      <alignment horizontal="center" vertical="center" wrapText="1"/>
    </xf>
    <xf numFmtId="166" fontId="10" fillId="0" borderId="5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3" fontId="32" fillId="0" borderId="31" xfId="0" applyNumberFormat="1" applyFont="1" applyFill="1" applyBorder="1" applyAlignment="1">
      <alignment horizontal="center" vertical="center" wrapText="1"/>
    </xf>
    <xf numFmtId="3" fontId="32" fillId="0" borderId="4" xfId="0" applyNumberFormat="1" applyFont="1" applyFill="1" applyBorder="1" applyAlignment="1">
      <alignment horizontal="center" vertical="center" wrapText="1"/>
    </xf>
    <xf numFmtId="167" fontId="14" fillId="0" borderId="55" xfId="0" applyNumberFormat="1" applyFont="1" applyFill="1" applyBorder="1" applyAlignment="1">
      <alignment horizontal="center" vertical="center" wrapText="1"/>
    </xf>
    <xf numFmtId="3" fontId="14" fillId="0" borderId="55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/>
    <xf numFmtId="0" fontId="9" fillId="0" borderId="17" xfId="0" applyFont="1" applyFill="1" applyBorder="1"/>
    <xf numFmtId="0" fontId="14" fillId="0" borderId="17" xfId="0" applyFont="1" applyFill="1" applyBorder="1"/>
    <xf numFmtId="0" fontId="14" fillId="0" borderId="44" xfId="0" applyFont="1" applyFill="1" applyBorder="1"/>
    <xf numFmtId="0" fontId="13" fillId="0" borderId="57" xfId="0" applyFont="1" applyFill="1" applyBorder="1"/>
    <xf numFmtId="0" fontId="14" fillId="0" borderId="29" xfId="0" applyFont="1" applyFill="1" applyBorder="1"/>
    <xf numFmtId="0" fontId="14" fillId="0" borderId="36" xfId="0" applyFont="1" applyFill="1" applyBorder="1"/>
    <xf numFmtId="0" fontId="9" fillId="0" borderId="11" xfId="0" applyFont="1" applyFill="1" applyBorder="1"/>
    <xf numFmtId="0" fontId="10" fillId="0" borderId="17" xfId="0" applyFont="1" applyFill="1" applyBorder="1"/>
    <xf numFmtId="0" fontId="10" fillId="0" borderId="24" xfId="0" applyFont="1" applyFill="1" applyBorder="1"/>
    <xf numFmtId="0" fontId="9" fillId="0" borderId="59" xfId="0" applyFont="1" applyFill="1" applyBorder="1"/>
    <xf numFmtId="0" fontId="9" fillId="0" borderId="39" xfId="0" applyFont="1" applyFill="1" applyBorder="1"/>
    <xf numFmtId="0" fontId="14" fillId="0" borderId="11" xfId="0" applyFont="1" applyFill="1" applyBorder="1"/>
    <xf numFmtId="0" fontId="14" fillId="0" borderId="58" xfId="0" applyFont="1" applyFill="1" applyBorder="1"/>
    <xf numFmtId="3" fontId="14" fillId="0" borderId="60" xfId="0" applyNumberFormat="1" applyFont="1" applyFill="1" applyBorder="1" applyAlignment="1">
      <alignment horizontal="center" vertical="center"/>
    </xf>
    <xf numFmtId="167" fontId="14" fillId="0" borderId="58" xfId="0" applyNumberFormat="1" applyFont="1" applyFill="1" applyBorder="1" applyAlignment="1">
      <alignment horizontal="center"/>
    </xf>
    <xf numFmtId="166" fontId="91" fillId="0" borderId="11" xfId="0" applyNumberFormat="1" applyFont="1" applyFill="1" applyBorder="1" applyAlignment="1">
      <alignment horizontal="center" vertical="center"/>
    </xf>
    <xf numFmtId="167" fontId="9" fillId="0" borderId="0" xfId="0" applyNumberFormat="1" applyFont="1" applyFill="1" applyAlignment="1">
      <alignment horizontal="center" vertical="center"/>
    </xf>
    <xf numFmtId="166" fontId="14" fillId="0" borderId="65" xfId="0" applyNumberFormat="1" applyFont="1" applyFill="1" applyBorder="1" applyAlignment="1">
      <alignment horizontal="center" vertical="center"/>
    </xf>
    <xf numFmtId="166" fontId="14" fillId="0" borderId="68" xfId="0" applyNumberFormat="1" applyFont="1" applyFill="1" applyBorder="1" applyAlignment="1">
      <alignment horizontal="center" vertical="center"/>
    </xf>
    <xf numFmtId="166" fontId="14" fillId="0" borderId="44" xfId="0" applyNumberFormat="1" applyFont="1" applyFill="1" applyBorder="1" applyAlignment="1">
      <alignment horizontal="center" vertical="center"/>
    </xf>
    <xf numFmtId="167" fontId="10" fillId="0" borderId="18" xfId="0" applyNumberFormat="1" applyFont="1" applyFill="1" applyBorder="1" applyAlignment="1">
      <alignment horizontal="center"/>
    </xf>
    <xf numFmtId="167" fontId="10" fillId="0" borderId="30" xfId="0" applyNumberFormat="1" applyFont="1" applyFill="1" applyBorder="1" applyAlignment="1">
      <alignment horizontal="center"/>
    </xf>
    <xf numFmtId="167" fontId="10" fillId="0" borderId="79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66" fontId="14" fillId="0" borderId="3" xfId="0" applyNumberFormat="1" applyFont="1" applyFill="1" applyBorder="1" applyAlignment="1">
      <alignment horizontal="center" vertical="center" wrapText="1"/>
    </xf>
    <xf numFmtId="0" fontId="42" fillId="0" borderId="57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center" wrapText="1"/>
    </xf>
    <xf numFmtId="0" fontId="42" fillId="0" borderId="60" xfId="0" applyFont="1" applyFill="1" applyBorder="1" applyAlignment="1">
      <alignment horizontal="center" wrapText="1"/>
    </xf>
    <xf numFmtId="0" fontId="42" fillId="0" borderId="58" xfId="0" applyFont="1" applyFill="1" applyBorder="1" applyAlignment="1">
      <alignment horizontal="center" wrapText="1"/>
    </xf>
    <xf numFmtId="167" fontId="42" fillId="0" borderId="60" xfId="0" applyNumberFormat="1" applyFont="1" applyFill="1" applyBorder="1" applyAlignment="1">
      <alignment horizontal="center" wrapText="1"/>
    </xf>
    <xf numFmtId="167" fontId="42" fillId="0" borderId="58" xfId="0" applyNumberFormat="1" applyFont="1" applyFill="1" applyBorder="1" applyAlignment="1">
      <alignment horizontal="center" wrapText="1"/>
    </xf>
    <xf numFmtId="0" fontId="42" fillId="0" borderId="29" xfId="0" applyFont="1" applyFill="1" applyBorder="1" applyAlignment="1">
      <alignment horizontal="center" vertical="top" wrapText="1"/>
    </xf>
    <xf numFmtId="0" fontId="42" fillId="0" borderId="17" xfId="0" applyFont="1" applyFill="1" applyBorder="1" applyAlignment="1">
      <alignment horizontal="center" wrapText="1"/>
    </xf>
    <xf numFmtId="0" fontId="42" fillId="0" borderId="18" xfId="0" applyFont="1" applyFill="1" applyBorder="1" applyAlignment="1">
      <alignment horizontal="center" wrapText="1"/>
    </xf>
    <xf numFmtId="167" fontId="42" fillId="0" borderId="59" xfId="0" applyNumberFormat="1" applyFont="1" applyFill="1" applyBorder="1" applyAlignment="1">
      <alignment horizontal="center" wrapText="1"/>
    </xf>
    <xf numFmtId="167" fontId="42" fillId="0" borderId="18" xfId="0" applyNumberFormat="1" applyFont="1" applyFill="1" applyBorder="1" applyAlignment="1">
      <alignment horizontal="center" wrapText="1"/>
    </xf>
    <xf numFmtId="2" fontId="42" fillId="0" borderId="18" xfId="0" applyNumberFormat="1" applyFont="1" applyFill="1" applyBorder="1" applyAlignment="1">
      <alignment horizontal="center" wrapText="1"/>
    </xf>
    <xf numFmtId="0" fontId="42" fillId="0" borderId="36" xfId="0" applyFont="1" applyFill="1" applyBorder="1" applyAlignment="1">
      <alignment horizontal="center" vertical="top" wrapText="1"/>
    </xf>
    <xf numFmtId="0" fontId="42" fillId="0" borderId="46" xfId="0" applyFont="1" applyFill="1" applyBorder="1" applyAlignment="1">
      <alignment horizontal="center" wrapText="1"/>
    </xf>
    <xf numFmtId="167" fontId="42" fillId="0" borderId="62" xfId="0" applyNumberFormat="1" applyFont="1" applyFill="1" applyBorder="1" applyAlignment="1">
      <alignment horizontal="center" wrapText="1"/>
    </xf>
    <xf numFmtId="2" fontId="42" fillId="0" borderId="37" xfId="0" applyNumberFormat="1" applyFont="1" applyFill="1" applyBorder="1" applyAlignment="1">
      <alignment horizontal="center" wrapText="1"/>
    </xf>
    <xf numFmtId="167" fontId="42" fillId="0" borderId="37" xfId="0" applyNumberFormat="1" applyFont="1" applyFill="1" applyBorder="1" applyAlignment="1">
      <alignment horizontal="center" wrapText="1"/>
    </xf>
    <xf numFmtId="49" fontId="42" fillId="0" borderId="12" xfId="0" applyNumberFormat="1" applyFont="1" applyFill="1" applyBorder="1" applyAlignment="1">
      <alignment horizontal="center" vertical="top" wrapText="1"/>
    </xf>
    <xf numFmtId="2" fontId="42" fillId="0" borderId="58" xfId="0" applyNumberFormat="1" applyFont="1" applyFill="1" applyBorder="1" applyAlignment="1">
      <alignment horizontal="center" wrapText="1"/>
    </xf>
    <xf numFmtId="167" fontId="42" fillId="0" borderId="11" xfId="0" applyNumberFormat="1" applyFont="1" applyFill="1" applyBorder="1" applyAlignment="1">
      <alignment horizontal="center" wrapText="1"/>
    </xf>
    <xf numFmtId="49" fontId="42" fillId="0" borderId="23" xfId="0" applyNumberFormat="1" applyFont="1" applyFill="1" applyBorder="1" applyAlignment="1">
      <alignment horizontal="center" vertical="top" wrapText="1"/>
    </xf>
    <xf numFmtId="167" fontId="42" fillId="0" borderId="46" xfId="0" applyNumberFormat="1" applyFont="1" applyFill="1" applyBorder="1" applyAlignment="1">
      <alignment horizontal="center" wrapText="1"/>
    </xf>
    <xf numFmtId="0" fontId="42" fillId="0" borderId="23" xfId="0" applyFont="1" applyFill="1" applyBorder="1" applyAlignment="1">
      <alignment horizontal="center" vertical="top" wrapText="1"/>
    </xf>
    <xf numFmtId="0" fontId="42" fillId="0" borderId="14" xfId="0" applyFont="1" applyFill="1" applyBorder="1" applyAlignment="1">
      <alignment horizontal="center" vertical="top" wrapText="1"/>
    </xf>
    <xf numFmtId="167" fontId="42" fillId="0" borderId="17" xfId="0" applyNumberFormat="1" applyFont="1" applyFill="1" applyBorder="1" applyAlignment="1">
      <alignment horizontal="center" wrapText="1"/>
    </xf>
    <xf numFmtId="49" fontId="42" fillId="0" borderId="57" xfId="0" applyNumberFormat="1" applyFont="1" applyFill="1" applyBorder="1" applyAlignment="1">
      <alignment horizontal="center" vertical="top" wrapText="1"/>
    </xf>
    <xf numFmtId="167" fontId="42" fillId="0" borderId="61" xfId="0" applyNumberFormat="1" applyFont="1" applyFill="1" applyBorder="1" applyAlignment="1">
      <alignment horizontal="center" wrapText="1"/>
    </xf>
    <xf numFmtId="167" fontId="42" fillId="0" borderId="53" xfId="0" applyNumberFormat="1" applyFont="1" applyFill="1" applyBorder="1" applyAlignment="1">
      <alignment horizontal="center" wrapText="1"/>
    </xf>
    <xf numFmtId="2" fontId="42" fillId="0" borderId="11" xfId="0" applyNumberFormat="1" applyFont="1" applyFill="1" applyBorder="1" applyAlignment="1">
      <alignment horizontal="center" wrapText="1"/>
    </xf>
    <xf numFmtId="49" fontId="42" fillId="0" borderId="29" xfId="0" applyNumberFormat="1" applyFont="1" applyFill="1" applyBorder="1" applyAlignment="1">
      <alignment horizontal="center" vertical="top" wrapText="1"/>
    </xf>
    <xf numFmtId="167" fontId="42" fillId="0" borderId="19" xfId="0" applyNumberFormat="1" applyFont="1" applyFill="1" applyBorder="1" applyAlignment="1">
      <alignment horizontal="center" wrapText="1"/>
    </xf>
    <xf numFmtId="167" fontId="42" fillId="0" borderId="20" xfId="0" applyNumberFormat="1" applyFont="1" applyFill="1" applyBorder="1" applyAlignment="1">
      <alignment horizontal="center" wrapText="1"/>
    </xf>
    <xf numFmtId="49" fontId="42" fillId="0" borderId="36" xfId="0" applyNumberFormat="1" applyFont="1" applyFill="1" applyBorder="1" applyAlignment="1">
      <alignment horizontal="center" vertical="top" wrapText="1"/>
    </xf>
    <xf numFmtId="167" fontId="42" fillId="0" borderId="63" xfId="0" applyNumberFormat="1" applyFont="1" applyFill="1" applyBorder="1" applyAlignment="1">
      <alignment horizontal="center" wrapText="1"/>
    </xf>
    <xf numFmtId="2" fontId="42" fillId="0" borderId="62" xfId="0" applyNumberFormat="1" applyFont="1" applyFill="1" applyBorder="1" applyAlignment="1">
      <alignment horizontal="center" wrapText="1"/>
    </xf>
    <xf numFmtId="167" fontId="42" fillId="0" borderId="26" xfId="0" applyNumberFormat="1" applyFont="1" applyFill="1" applyBorder="1" applyAlignment="1">
      <alignment horizontal="center" wrapText="1"/>
    </xf>
    <xf numFmtId="2" fontId="42" fillId="0" borderId="46" xfId="0" applyNumberFormat="1" applyFont="1" applyFill="1" applyBorder="1" applyAlignment="1">
      <alignment horizontal="center" wrapText="1"/>
    </xf>
    <xf numFmtId="2" fontId="42" fillId="0" borderId="59" xfId="0" applyNumberFormat="1" applyFont="1" applyFill="1" applyBorder="1" applyAlignment="1">
      <alignment horizontal="center" wrapText="1"/>
    </xf>
    <xf numFmtId="2" fontId="42" fillId="0" borderId="17" xfId="0" applyNumberFormat="1" applyFont="1" applyFill="1" applyBorder="1" applyAlignment="1">
      <alignment horizontal="center" wrapText="1"/>
    </xf>
    <xf numFmtId="49" fontId="42" fillId="0" borderId="14" xfId="0" applyNumberFormat="1" applyFont="1" applyFill="1" applyBorder="1" applyAlignment="1">
      <alignment horizontal="center" vertical="top" wrapText="1"/>
    </xf>
    <xf numFmtId="49" fontId="42" fillId="0" borderId="67" xfId="0" applyNumberFormat="1" applyFont="1" applyFill="1" applyBorder="1" applyAlignment="1">
      <alignment horizontal="center" vertical="top" wrapText="1"/>
    </xf>
    <xf numFmtId="167" fontId="42" fillId="0" borderId="44" xfId="0" applyNumberFormat="1" applyFont="1" applyFill="1" applyBorder="1" applyAlignment="1">
      <alignment horizontal="center" wrapText="1"/>
    </xf>
    <xf numFmtId="167" fontId="42" fillId="0" borderId="65" xfId="0" applyNumberFormat="1" applyFont="1" applyFill="1" applyBorder="1" applyAlignment="1">
      <alignment horizontal="center" wrapText="1"/>
    </xf>
    <xf numFmtId="167" fontId="42" fillId="0" borderId="68" xfId="0" applyNumberFormat="1" applyFont="1" applyFill="1" applyBorder="1" applyAlignment="1">
      <alignment horizontal="center" wrapText="1"/>
    </xf>
    <xf numFmtId="167" fontId="42" fillId="0" borderId="69" xfId="0" applyNumberFormat="1" applyFont="1" applyFill="1" applyBorder="1" applyAlignment="1">
      <alignment horizontal="center" wrapText="1"/>
    </xf>
    <xf numFmtId="167" fontId="42" fillId="0" borderId="11" xfId="0" applyNumberFormat="1" applyFont="1" applyFill="1" applyBorder="1" applyAlignment="1">
      <alignment horizontal="center" vertical="center" wrapText="1"/>
    </xf>
    <xf numFmtId="167" fontId="42" fillId="0" borderId="60" xfId="0" applyNumberFormat="1" applyFont="1" applyFill="1" applyBorder="1" applyAlignment="1">
      <alignment horizontal="center" vertical="center" wrapText="1"/>
    </xf>
    <xf numFmtId="167" fontId="42" fillId="0" borderId="58" xfId="0" applyNumberFormat="1" applyFont="1" applyFill="1" applyBorder="1" applyAlignment="1">
      <alignment horizontal="center" vertical="center" wrapText="1"/>
    </xf>
    <xf numFmtId="167" fontId="42" fillId="0" borderId="61" xfId="0" applyNumberFormat="1" applyFont="1" applyFill="1" applyBorder="1" applyAlignment="1">
      <alignment horizontal="center" vertical="center" wrapText="1"/>
    </xf>
    <xf numFmtId="167" fontId="42" fillId="0" borderId="53" xfId="0" applyNumberFormat="1" applyFont="1" applyFill="1" applyBorder="1" applyAlignment="1">
      <alignment horizontal="center" vertical="center" wrapText="1"/>
    </xf>
    <xf numFmtId="167" fontId="42" fillId="0" borderId="18" xfId="0" applyNumberFormat="1" applyFont="1" applyFill="1" applyBorder="1" applyAlignment="1">
      <alignment horizontal="center" vertical="center" wrapText="1"/>
    </xf>
    <xf numFmtId="167" fontId="42" fillId="0" borderId="20" xfId="0" applyNumberFormat="1" applyFont="1" applyFill="1" applyBorder="1" applyAlignment="1">
      <alignment horizontal="center" vertical="center" wrapText="1"/>
    </xf>
    <xf numFmtId="167" fontId="42" fillId="0" borderId="17" xfId="0" applyNumberFormat="1" applyFont="1" applyFill="1" applyBorder="1" applyAlignment="1">
      <alignment horizontal="center" vertical="center" wrapText="1"/>
    </xf>
    <xf numFmtId="49" fontId="42" fillId="0" borderId="29" xfId="0" applyNumberFormat="1" applyFont="1" applyFill="1" applyBorder="1" applyAlignment="1">
      <alignment horizontal="center" vertical="center" wrapText="1"/>
    </xf>
    <xf numFmtId="167" fontId="42" fillId="0" borderId="59" xfId="0" applyNumberFormat="1" applyFont="1" applyFill="1" applyBorder="1" applyAlignment="1">
      <alignment horizontal="center" vertical="center" wrapText="1"/>
    </xf>
    <xf numFmtId="167" fontId="42" fillId="0" borderId="19" xfId="0" applyNumberFormat="1" applyFont="1" applyFill="1" applyBorder="1" applyAlignment="1">
      <alignment horizontal="center" vertical="center" wrapText="1"/>
    </xf>
    <xf numFmtId="49" fontId="42" fillId="0" borderId="36" xfId="0" applyNumberFormat="1" applyFont="1" applyFill="1" applyBorder="1" applyAlignment="1">
      <alignment horizontal="center" vertical="center" wrapText="1"/>
    </xf>
    <xf numFmtId="167" fontId="42" fillId="0" borderId="46" xfId="0" applyNumberFormat="1" applyFont="1" applyFill="1" applyBorder="1" applyAlignment="1">
      <alignment horizontal="center" vertical="center" wrapText="1"/>
    </xf>
    <xf numFmtId="167" fontId="42" fillId="0" borderId="62" xfId="0" applyNumberFormat="1" applyFont="1" applyFill="1" applyBorder="1" applyAlignment="1">
      <alignment horizontal="center" vertical="center" wrapText="1"/>
    </xf>
    <xf numFmtId="167" fontId="42" fillId="0" borderId="37" xfId="0" applyNumberFormat="1" applyFont="1" applyFill="1" applyBorder="1" applyAlignment="1">
      <alignment horizontal="center" vertical="center" wrapText="1"/>
    </xf>
    <xf numFmtId="167" fontId="42" fillId="0" borderId="63" xfId="0" applyNumberFormat="1" applyFont="1" applyFill="1" applyBorder="1" applyAlignment="1">
      <alignment horizontal="center" vertical="center" wrapText="1"/>
    </xf>
    <xf numFmtId="167" fontId="42" fillId="0" borderId="26" xfId="0" applyNumberFormat="1" applyFont="1" applyFill="1" applyBorder="1" applyAlignment="1">
      <alignment horizontal="center" vertical="center" wrapText="1"/>
    </xf>
    <xf numFmtId="49" fontId="42" fillId="0" borderId="67" xfId="0" applyNumberFormat="1" applyFont="1" applyFill="1" applyBorder="1" applyAlignment="1">
      <alignment horizontal="center" vertical="center" wrapText="1"/>
    </xf>
    <xf numFmtId="166" fontId="42" fillId="0" borderId="44" xfId="0" applyNumberFormat="1" applyFont="1" applyFill="1" applyBorder="1" applyAlignment="1">
      <alignment horizontal="center" vertical="center" wrapText="1"/>
    </xf>
    <xf numFmtId="167" fontId="42" fillId="0" borderId="65" xfId="0" applyNumberFormat="1" applyFont="1" applyFill="1" applyBorder="1" applyAlignment="1">
      <alignment horizontal="center" vertical="center" wrapText="1"/>
    </xf>
    <xf numFmtId="167" fontId="42" fillId="0" borderId="68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166" fontId="42" fillId="0" borderId="11" xfId="0" applyNumberFormat="1" applyFont="1" applyFill="1" applyBorder="1" applyAlignment="1">
      <alignment horizontal="center" vertical="center" wrapText="1"/>
    </xf>
    <xf numFmtId="49" fontId="42" fillId="0" borderId="14" xfId="0" applyNumberFormat="1" applyFont="1" applyFill="1" applyBorder="1" applyAlignment="1">
      <alignment horizontal="center" vertical="center" wrapText="1"/>
    </xf>
    <xf numFmtId="166" fontId="42" fillId="0" borderId="17" xfId="0" applyNumberFormat="1" applyFont="1" applyFill="1" applyBorder="1" applyAlignment="1">
      <alignment horizontal="center" vertical="center" wrapText="1"/>
    </xf>
    <xf numFmtId="49" fontId="42" fillId="0" borderId="23" xfId="0" applyNumberFormat="1" applyFont="1" applyFill="1" applyBorder="1" applyAlignment="1">
      <alignment horizontal="center" vertical="center" wrapText="1"/>
    </xf>
    <xf numFmtId="166" fontId="42" fillId="0" borderId="46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29" fillId="0" borderId="32" xfId="0" applyFont="1" applyFill="1" applyBorder="1" applyAlignment="1">
      <alignment horizontal="center" wrapText="1"/>
    </xf>
    <xf numFmtId="0" fontId="29" fillId="0" borderId="55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9" fillId="0" borderId="5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41" xfId="0" applyFont="1" applyFill="1" applyBorder="1"/>
    <xf numFmtId="0" fontId="42" fillId="0" borderId="14" xfId="0" applyFont="1" applyFill="1" applyBorder="1" applyAlignment="1">
      <alignment horizontal="left" wrapText="1"/>
    </xf>
    <xf numFmtId="0" fontId="43" fillId="0" borderId="14" xfId="0" applyFont="1" applyFill="1" applyBorder="1" applyAlignment="1">
      <alignment horizontal="left" wrapText="1"/>
    </xf>
    <xf numFmtId="0" fontId="42" fillId="0" borderId="67" xfId="0" applyFont="1" applyFill="1" applyBorder="1" applyAlignment="1">
      <alignment horizontal="left" wrapText="1"/>
    </xf>
    <xf numFmtId="167" fontId="71" fillId="0" borderId="14" xfId="17" applyNumberFormat="1" applyFont="1" applyFill="1" applyBorder="1" applyAlignment="1">
      <alignment horizontal="center" wrapText="1"/>
    </xf>
    <xf numFmtId="167" fontId="76" fillId="0" borderId="14" xfId="17" applyNumberFormat="1" applyFont="1" applyFill="1" applyBorder="1" applyAlignment="1">
      <alignment horizontal="center" wrapText="1"/>
    </xf>
    <xf numFmtId="167" fontId="71" fillId="0" borderId="67" xfId="17" applyNumberFormat="1" applyFont="1" applyFill="1" applyBorder="1" applyAlignment="1">
      <alignment horizontal="center" wrapText="1"/>
    </xf>
    <xf numFmtId="0" fontId="53" fillId="0" borderId="0" xfId="0" applyFont="1" applyFill="1" applyBorder="1" applyAlignment="1"/>
    <xf numFmtId="166" fontId="42" fillId="0" borderId="80" xfId="0" applyNumberFormat="1" applyFont="1" applyFill="1" applyBorder="1" applyAlignment="1">
      <alignment horizontal="center" vertical="center" wrapText="1"/>
    </xf>
    <xf numFmtId="167" fontId="42" fillId="0" borderId="7" xfId="0" applyNumberFormat="1" applyFont="1" applyFill="1" applyBorder="1" applyAlignment="1">
      <alignment horizontal="center" vertical="center" wrapText="1"/>
    </xf>
    <xf numFmtId="167" fontId="42" fillId="0" borderId="47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center" vertical="center"/>
    </xf>
    <xf numFmtId="3" fontId="14" fillId="0" borderId="3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3" fontId="14" fillId="0" borderId="55" xfId="0" applyNumberFormat="1" applyFont="1" applyFill="1" applyBorder="1" applyAlignment="1">
      <alignment horizontal="center" vertical="center"/>
    </xf>
    <xf numFmtId="0" fontId="32" fillId="0" borderId="67" xfId="0" applyNumberFormat="1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/>
    </xf>
    <xf numFmtId="166" fontId="14" fillId="0" borderId="3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66" fontId="45" fillId="0" borderId="65" xfId="0" applyNumberFormat="1" applyFont="1" applyFill="1" applyBorder="1" applyAlignment="1">
      <alignment horizontal="center"/>
    </xf>
    <xf numFmtId="167" fontId="45" fillId="0" borderId="69" xfId="0" applyNumberFormat="1" applyFont="1" applyFill="1" applyBorder="1" applyAlignment="1">
      <alignment horizontal="center"/>
    </xf>
    <xf numFmtId="3" fontId="32" fillId="0" borderId="39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5" fillId="0" borderId="57" xfId="0" applyFont="1" applyFill="1" applyBorder="1" applyAlignment="1">
      <alignment vertical="top" wrapText="1"/>
    </xf>
    <xf numFmtId="167" fontId="42" fillId="0" borderId="12" xfId="0" applyNumberFormat="1" applyFont="1" applyFill="1" applyBorder="1" applyAlignment="1">
      <alignment horizontal="center" wrapText="1"/>
    </xf>
    <xf numFmtId="167" fontId="10" fillId="0" borderId="13" xfId="0" applyNumberFormat="1" applyFont="1" applyFill="1" applyBorder="1" applyAlignment="1">
      <alignment horizontal="center"/>
    </xf>
    <xf numFmtId="167" fontId="10" fillId="0" borderId="12" xfId="0" applyNumberFormat="1" applyFont="1" applyFill="1" applyBorder="1" applyAlignment="1">
      <alignment horizontal="center"/>
    </xf>
    <xf numFmtId="167" fontId="42" fillId="0" borderId="57" xfId="0" applyNumberFormat="1" applyFont="1" applyFill="1" applyBorder="1" applyAlignment="1">
      <alignment horizontal="center" wrapText="1"/>
    </xf>
    <xf numFmtId="167" fontId="10" fillId="0" borderId="41" xfId="0" applyNumberFormat="1" applyFont="1" applyFill="1" applyBorder="1" applyAlignment="1">
      <alignment horizontal="center"/>
    </xf>
    <xf numFmtId="167" fontId="42" fillId="0" borderId="13" xfId="0" applyNumberFormat="1" applyFont="1" applyFill="1" applyBorder="1" applyAlignment="1">
      <alignment horizontal="center" wrapText="1"/>
    </xf>
    <xf numFmtId="167" fontId="10" fillId="0" borderId="57" xfId="0" applyNumberFormat="1" applyFont="1" applyFill="1" applyBorder="1" applyAlignment="1">
      <alignment horizontal="center"/>
    </xf>
    <xf numFmtId="0" fontId="35" fillId="0" borderId="29" xfId="0" applyFont="1" applyFill="1" applyBorder="1" applyAlignment="1">
      <alignment vertical="top" wrapText="1"/>
    </xf>
    <xf numFmtId="167" fontId="42" fillId="0" borderId="14" xfId="0" applyNumberFormat="1" applyFont="1" applyFill="1" applyBorder="1" applyAlignment="1">
      <alignment horizontal="center" wrapText="1"/>
    </xf>
    <xf numFmtId="167" fontId="10" fillId="0" borderId="16" xfId="0" applyNumberFormat="1" applyFont="1" applyFill="1" applyBorder="1" applyAlignment="1">
      <alignment horizontal="center"/>
    </xf>
    <xf numFmtId="167" fontId="10" fillId="0" borderId="14" xfId="0" applyNumberFormat="1" applyFont="1" applyFill="1" applyBorder="1" applyAlignment="1">
      <alignment horizontal="center"/>
    </xf>
    <xf numFmtId="167" fontId="42" fillId="0" borderId="29" xfId="0" applyNumberFormat="1" applyFont="1" applyFill="1" applyBorder="1" applyAlignment="1">
      <alignment horizontal="center" wrapText="1"/>
    </xf>
    <xf numFmtId="167" fontId="10" fillId="0" borderId="43" xfId="0" applyNumberFormat="1" applyFont="1" applyFill="1" applyBorder="1" applyAlignment="1">
      <alignment horizontal="center"/>
    </xf>
    <xf numFmtId="167" fontId="42" fillId="0" borderId="16" xfId="0" applyNumberFormat="1" applyFont="1" applyFill="1" applyBorder="1" applyAlignment="1">
      <alignment horizontal="center" wrapText="1"/>
    </xf>
    <xf numFmtId="167" fontId="10" fillId="0" borderId="29" xfId="0" applyNumberFormat="1" applyFont="1" applyFill="1" applyBorder="1" applyAlignment="1">
      <alignment horizontal="center"/>
    </xf>
    <xf numFmtId="167" fontId="42" fillId="0" borderId="14" xfId="0" applyNumberFormat="1" applyFont="1" applyFill="1" applyBorder="1" applyAlignment="1">
      <alignment horizontal="center" vertical="top" wrapText="1"/>
    </xf>
    <xf numFmtId="167" fontId="42" fillId="0" borderId="29" xfId="0" applyNumberFormat="1" applyFont="1" applyFill="1" applyBorder="1" applyAlignment="1">
      <alignment horizontal="center" vertical="top" wrapText="1"/>
    </xf>
    <xf numFmtId="167" fontId="42" fillId="0" borderId="16" xfId="0" applyNumberFormat="1" applyFont="1" applyFill="1" applyBorder="1" applyAlignment="1">
      <alignment horizontal="center" vertical="top" wrapText="1"/>
    </xf>
    <xf numFmtId="167" fontId="42" fillId="0" borderId="14" xfId="0" applyNumberFormat="1" applyFont="1" applyFill="1" applyBorder="1" applyAlignment="1">
      <alignment horizontal="center"/>
    </xf>
    <xf numFmtId="167" fontId="42" fillId="0" borderId="29" xfId="0" applyNumberFormat="1" applyFont="1" applyFill="1" applyBorder="1" applyAlignment="1">
      <alignment horizontal="center"/>
    </xf>
    <xf numFmtId="167" fontId="42" fillId="0" borderId="16" xfId="0" applyNumberFormat="1" applyFont="1" applyFill="1" applyBorder="1" applyAlignment="1">
      <alignment horizontal="center"/>
    </xf>
    <xf numFmtId="0" fontId="14" fillId="0" borderId="66" xfId="0" applyFont="1" applyFill="1" applyBorder="1"/>
    <xf numFmtId="167" fontId="42" fillId="0" borderId="67" xfId="0" applyNumberFormat="1" applyFont="1" applyFill="1" applyBorder="1" applyAlignment="1">
      <alignment horizontal="center"/>
    </xf>
    <xf numFmtId="167" fontId="10" fillId="0" borderId="54" xfId="0" applyNumberFormat="1" applyFont="1" applyFill="1" applyBorder="1" applyAlignment="1">
      <alignment horizontal="center"/>
    </xf>
    <xf numFmtId="167" fontId="10" fillId="0" borderId="67" xfId="0" applyNumberFormat="1" applyFont="1" applyFill="1" applyBorder="1" applyAlignment="1">
      <alignment horizontal="center"/>
    </xf>
    <xf numFmtId="167" fontId="42" fillId="0" borderId="66" xfId="0" applyNumberFormat="1" applyFont="1" applyFill="1" applyBorder="1" applyAlignment="1">
      <alignment horizontal="center"/>
    </xf>
    <xf numFmtId="167" fontId="10" fillId="0" borderId="45" xfId="0" applyNumberFormat="1" applyFont="1" applyFill="1" applyBorder="1" applyAlignment="1">
      <alignment horizontal="center"/>
    </xf>
    <xf numFmtId="167" fontId="42" fillId="0" borderId="54" xfId="0" applyNumberFormat="1" applyFont="1" applyFill="1" applyBorder="1" applyAlignment="1">
      <alignment horizontal="center"/>
    </xf>
    <xf numFmtId="167" fontId="10" fillId="0" borderId="66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 wrapText="1"/>
    </xf>
    <xf numFmtId="0" fontId="32" fillId="0" borderId="0" xfId="0" applyFont="1" applyFill="1" applyBorder="1" applyAlignment="1">
      <alignment horizontal="left" vertical="top" wrapText="1"/>
    </xf>
    <xf numFmtId="3" fontId="14" fillId="0" borderId="40" xfId="0" applyNumberFormat="1" applyFont="1" applyFill="1" applyBorder="1" applyAlignment="1">
      <alignment horizontal="center" vertical="center"/>
    </xf>
    <xf numFmtId="166" fontId="14" fillId="0" borderId="3" xfId="0" applyNumberFormat="1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horizontal="center" vertical="center"/>
    </xf>
    <xf numFmtId="166" fontId="29" fillId="0" borderId="14" xfId="0" applyNumberFormat="1" applyFont="1" applyFill="1" applyBorder="1" applyAlignment="1">
      <alignment horizontal="center" vertical="center"/>
    </xf>
    <xf numFmtId="3" fontId="29" fillId="0" borderId="67" xfId="0" applyNumberFormat="1" applyFont="1" applyFill="1" applyBorder="1" applyAlignment="1">
      <alignment horizontal="center" vertical="center"/>
    </xf>
    <xf numFmtId="3" fontId="29" fillId="0" borderId="67" xfId="0" applyNumberFormat="1" applyFont="1" applyFill="1" applyBorder="1" applyAlignment="1">
      <alignment horizontal="center"/>
    </xf>
    <xf numFmtId="166" fontId="29" fillId="0" borderId="2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1" fillId="0" borderId="57" xfId="0" applyFont="1" applyFill="1" applyBorder="1" applyAlignment="1">
      <alignment horizontal="center" vertical="top" wrapText="1"/>
    </xf>
    <xf numFmtId="0" fontId="41" fillId="0" borderId="66" xfId="0" applyFont="1" applyFill="1" applyBorder="1" applyAlignment="1">
      <alignment horizontal="center" vertical="top" wrapText="1"/>
    </xf>
    <xf numFmtId="0" fontId="41" fillId="0" borderId="5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38" xfId="0" applyFont="1" applyFill="1" applyBorder="1" applyAlignment="1">
      <alignment horizontal="center" vertical="top" wrapText="1"/>
    </xf>
    <xf numFmtId="0" fontId="10" fillId="3" borderId="0" xfId="0" applyFont="1" applyFill="1" applyAlignment="1">
      <alignment horizontal="center" vertical="center"/>
    </xf>
    <xf numFmtId="0" fontId="41" fillId="0" borderId="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center" vertical="center" wrapText="1"/>
    </xf>
    <xf numFmtId="2" fontId="24" fillId="0" borderId="0" xfId="0" applyNumberFormat="1" applyFont="1" applyFill="1" applyAlignment="1">
      <alignment horizontal="center"/>
    </xf>
    <xf numFmtId="0" fontId="31" fillId="0" borderId="1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2" fontId="40" fillId="0" borderId="55" xfId="0" applyNumberFormat="1" applyFont="1" applyFill="1" applyBorder="1" applyAlignment="1">
      <alignment horizontal="center" vertical="center"/>
    </xf>
    <xf numFmtId="2" fontId="40" fillId="0" borderId="52" xfId="0" applyNumberFormat="1" applyFont="1" applyFill="1" applyBorder="1" applyAlignment="1">
      <alignment horizontal="center" vertical="center"/>
    </xf>
    <xf numFmtId="3" fontId="14" fillId="0" borderId="55" xfId="0" applyNumberFormat="1" applyFont="1" applyFill="1" applyBorder="1" applyAlignment="1">
      <alignment horizontal="center" vertical="center"/>
    </xf>
    <xf numFmtId="3" fontId="14" fillId="0" borderId="52" xfId="0" applyNumberFormat="1" applyFont="1" applyFill="1" applyBorder="1" applyAlignment="1">
      <alignment horizontal="center" vertical="center"/>
    </xf>
    <xf numFmtId="3" fontId="14" fillId="0" borderId="31" xfId="0" applyNumberFormat="1" applyFont="1" applyFill="1" applyBorder="1" applyAlignment="1">
      <alignment horizontal="center"/>
    </xf>
    <xf numFmtId="3" fontId="14" fillId="0" borderId="40" xfId="0" applyNumberFormat="1" applyFont="1" applyFill="1" applyBorder="1" applyAlignment="1">
      <alignment horizontal="center"/>
    </xf>
    <xf numFmtId="3" fontId="14" fillId="0" borderId="5" xfId="0" applyNumberFormat="1" applyFont="1" applyFill="1" applyBorder="1" applyAlignment="1">
      <alignment horizontal="center"/>
    </xf>
    <xf numFmtId="3" fontId="14" fillId="0" borderId="38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3" fontId="14" fillId="0" borderId="31" xfId="0" applyNumberFormat="1" applyFont="1" applyFill="1" applyBorder="1" applyAlignment="1">
      <alignment horizontal="center" vertical="center"/>
    </xf>
    <xf numFmtId="3" fontId="14" fillId="0" borderId="4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2" fontId="28" fillId="0" borderId="9" xfId="0" applyNumberFormat="1" applyFont="1" applyFill="1" applyBorder="1" applyAlignment="1">
      <alignment horizontal="center" vertical="center"/>
    </xf>
    <xf numFmtId="0" fontId="64" fillId="0" borderId="50" xfId="0" applyFont="1" applyFill="1" applyBorder="1" applyAlignment="1">
      <alignment horizontal="center" vertical="center"/>
    </xf>
    <xf numFmtId="0" fontId="64" fillId="0" borderId="5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3" fontId="14" fillId="0" borderId="5" xfId="0" applyNumberFormat="1" applyFont="1" applyFill="1" applyBorder="1" applyAlignment="1">
      <alignment horizontal="center" vertical="center"/>
    </xf>
    <xf numFmtId="3" fontId="14" fillId="0" borderId="38" xfId="0" applyNumberFormat="1" applyFont="1" applyFill="1" applyBorder="1" applyAlignment="1">
      <alignment horizontal="center" vertical="center"/>
    </xf>
    <xf numFmtId="3" fontId="14" fillId="0" borderId="55" xfId="0" applyNumberFormat="1" applyFont="1" applyFill="1" applyBorder="1" applyAlignment="1">
      <alignment horizontal="center"/>
    </xf>
    <xf numFmtId="3" fontId="14" fillId="0" borderId="52" xfId="0" applyNumberFormat="1" applyFont="1" applyFill="1" applyBorder="1" applyAlignment="1">
      <alignment horizontal="center"/>
    </xf>
    <xf numFmtId="3" fontId="59" fillId="0" borderId="55" xfId="0" applyNumberFormat="1" applyFont="1" applyFill="1" applyBorder="1" applyAlignment="1">
      <alignment horizontal="center" vertical="center" wrapText="1"/>
    </xf>
    <xf numFmtId="3" fontId="59" fillId="0" borderId="52" xfId="0" applyNumberFormat="1" applyFont="1" applyFill="1" applyBorder="1" applyAlignment="1">
      <alignment horizontal="center" vertical="center" wrapText="1"/>
    </xf>
    <xf numFmtId="3" fontId="29" fillId="0" borderId="55" xfId="0" applyNumberFormat="1" applyFont="1" applyFill="1" applyBorder="1" applyAlignment="1">
      <alignment horizontal="center" vertical="center"/>
    </xf>
    <xf numFmtId="3" fontId="29" fillId="0" borderId="5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center" vertical="center"/>
    </xf>
    <xf numFmtId="0" fontId="32" fillId="0" borderId="17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1" fillId="0" borderId="17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75" fillId="0" borderId="44" xfId="0" applyFont="1" applyFill="1" applyBorder="1" applyAlignment="1">
      <alignment horizontal="left" vertical="center" wrapText="1"/>
    </xf>
    <xf numFmtId="0" fontId="75" fillId="0" borderId="68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1" fillId="0" borderId="44" xfId="0" applyFont="1" applyFill="1" applyBorder="1" applyAlignment="1">
      <alignment horizontal="left" vertical="center" wrapText="1"/>
    </xf>
    <xf numFmtId="0" fontId="31" fillId="0" borderId="68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left" vertical="top" wrapText="1"/>
    </xf>
    <xf numFmtId="49" fontId="17" fillId="0" borderId="5" xfId="0" applyNumberFormat="1" applyFont="1" applyFill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horizontal="center" vertical="center" wrapText="1"/>
    </xf>
    <xf numFmtId="49" fontId="17" fillId="0" borderId="31" xfId="0" applyNumberFormat="1" applyFont="1" applyFill="1" applyBorder="1" applyAlignment="1">
      <alignment horizontal="center" vertical="center" wrapText="1"/>
    </xf>
    <xf numFmtId="2" fontId="18" fillId="0" borderId="5" xfId="0" applyNumberFormat="1" applyFont="1" applyFill="1" applyBorder="1" applyAlignment="1">
      <alignment horizontal="center" vertical="center" wrapText="1"/>
    </xf>
    <xf numFmtId="2" fontId="18" fillId="0" borderId="38" xfId="0" applyNumberFormat="1" applyFont="1" applyFill="1" applyBorder="1" applyAlignment="1">
      <alignment horizontal="center" vertical="center" wrapText="1"/>
    </xf>
    <xf numFmtId="2" fontId="18" fillId="0" borderId="31" xfId="0" applyNumberFormat="1" applyFont="1" applyFill="1" applyBorder="1" applyAlignment="1">
      <alignment horizontal="center" vertical="center" wrapText="1"/>
    </xf>
    <xf numFmtId="2" fontId="18" fillId="0" borderId="4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49" fontId="29" fillId="0" borderId="5" xfId="0" applyNumberFormat="1" applyFont="1" applyFill="1" applyBorder="1" applyAlignment="1">
      <alignment horizontal="center" vertical="center" wrapText="1"/>
    </xf>
    <xf numFmtId="49" fontId="29" fillId="0" borderId="31" xfId="0" applyNumberFormat="1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left" vertical="center" wrapText="1"/>
    </xf>
    <xf numFmtId="0" fontId="13" fillId="0" borderId="41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67" xfId="0" applyFont="1" applyFill="1" applyBorder="1" applyAlignment="1">
      <alignment horizont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67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58" xfId="0" applyFont="1" applyFill="1" applyBorder="1" applyAlignment="1">
      <alignment horizontal="center" vertical="center"/>
    </xf>
    <xf numFmtId="0" fontId="41" fillId="0" borderId="44" xfId="0" applyFont="1" applyFill="1" applyBorder="1" applyAlignment="1">
      <alignment horizontal="center" vertical="center"/>
    </xf>
    <xf numFmtId="0" fontId="41" fillId="0" borderId="68" xfId="0" applyFont="1" applyFill="1" applyBorder="1" applyAlignment="1">
      <alignment horizontal="center" vertical="center"/>
    </xf>
    <xf numFmtId="0" fontId="41" fillId="0" borderId="38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 wrapText="1"/>
    </xf>
    <xf numFmtId="49" fontId="29" fillId="0" borderId="2" xfId="0" applyNumberFormat="1" applyFont="1" applyFill="1" applyBorder="1" applyAlignment="1">
      <alignment horizontal="center" vertical="center" wrapText="1"/>
    </xf>
    <xf numFmtId="2" fontId="59" fillId="0" borderId="55" xfId="0" applyNumberFormat="1" applyFont="1" applyFill="1" applyBorder="1" applyAlignment="1">
      <alignment horizontal="center" vertical="center" wrapText="1"/>
    </xf>
    <xf numFmtId="2" fontId="59" fillId="0" borderId="52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1" fillId="0" borderId="58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left" vertical="center" wrapText="1"/>
    </xf>
    <xf numFmtId="2" fontId="59" fillId="0" borderId="71" xfId="0" applyNumberFormat="1" applyFont="1" applyFill="1" applyBorder="1" applyAlignment="1">
      <alignment horizontal="center" vertical="center" wrapText="1"/>
    </xf>
    <xf numFmtId="2" fontId="59" fillId="0" borderId="72" xfId="0" applyNumberFormat="1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left" vertical="center"/>
    </xf>
    <xf numFmtId="0" fontId="39" fillId="0" borderId="18" xfId="0" applyFont="1" applyFill="1" applyBorder="1" applyAlignment="1">
      <alignment horizontal="left" vertical="center"/>
    </xf>
    <xf numFmtId="49" fontId="39" fillId="0" borderId="17" xfId="0" applyNumberFormat="1" applyFont="1" applyFill="1" applyBorder="1" applyAlignment="1">
      <alignment horizontal="left" vertical="center" wrapText="1"/>
    </xf>
    <xf numFmtId="49" fontId="39" fillId="0" borderId="18" xfId="0" applyNumberFormat="1" applyFont="1" applyFill="1" applyBorder="1" applyAlignment="1">
      <alignment horizontal="left" vertical="center" wrapText="1"/>
    </xf>
    <xf numFmtId="0" fontId="38" fillId="0" borderId="17" xfId="0" applyNumberFormat="1" applyFont="1" applyFill="1" applyBorder="1" applyAlignment="1">
      <alignment horizontal="left" vertical="center" wrapText="1"/>
    </xf>
    <xf numFmtId="0" fontId="38" fillId="0" borderId="18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13" fillId="0" borderId="55" xfId="0" applyNumberFormat="1" applyFont="1" applyFill="1" applyBorder="1" applyAlignment="1">
      <alignment horizontal="center" vertical="center"/>
    </xf>
    <xf numFmtId="0" fontId="0" fillId="0" borderId="50" xfId="0" applyFill="1" applyBorder="1"/>
    <xf numFmtId="0" fontId="0" fillId="0" borderId="52" xfId="0" applyFill="1" applyBorder="1"/>
    <xf numFmtId="0" fontId="24" fillId="0" borderId="0" xfId="0" applyFont="1" applyFill="1" applyBorder="1" applyAlignment="1">
      <alignment horizontal="center" vertical="top"/>
    </xf>
    <xf numFmtId="0" fontId="0" fillId="0" borderId="2" xfId="0" applyFill="1" applyBorder="1" applyAlignment="1">
      <alignment vertical="center"/>
    </xf>
    <xf numFmtId="0" fontId="55" fillId="0" borderId="35" xfId="0" applyFont="1" applyFill="1" applyBorder="1" applyAlignment="1">
      <alignment horizontal="center" vertical="center" wrapText="1"/>
    </xf>
    <xf numFmtId="0" fontId="55" fillId="0" borderId="69" xfId="0" applyFont="1" applyFill="1" applyBorder="1" applyAlignment="1">
      <alignment horizontal="center" vertical="center" wrapText="1"/>
    </xf>
    <xf numFmtId="0" fontId="55" fillId="0" borderId="70" xfId="0" applyFont="1" applyFill="1" applyBorder="1" applyAlignment="1">
      <alignment horizontal="center" vertical="center" wrapText="1"/>
    </xf>
    <xf numFmtId="0" fontId="55" fillId="0" borderId="65" xfId="0" applyFont="1" applyFill="1" applyBorder="1" applyAlignment="1">
      <alignment horizontal="center" vertical="center" wrapText="1"/>
    </xf>
    <xf numFmtId="49" fontId="43" fillId="0" borderId="55" xfId="0" applyNumberFormat="1" applyFont="1" applyFill="1" applyBorder="1" applyAlignment="1">
      <alignment horizontal="center" vertical="center" wrapText="1"/>
    </xf>
    <xf numFmtId="49" fontId="43" fillId="0" borderId="50" xfId="0" applyNumberFormat="1" applyFont="1" applyFill="1" applyBorder="1" applyAlignment="1">
      <alignment horizontal="center" vertical="center" wrapText="1"/>
    </xf>
    <xf numFmtId="49" fontId="43" fillId="0" borderId="52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center" vertical="justify"/>
    </xf>
    <xf numFmtId="0" fontId="55" fillId="0" borderId="34" xfId="0" applyFont="1" applyFill="1" applyBorder="1" applyAlignment="1">
      <alignment horizontal="center" vertical="center" wrapText="1"/>
    </xf>
    <xf numFmtId="0" fontId="55" fillId="0" borderId="68" xfId="0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 wrapText="1"/>
    </xf>
    <xf numFmtId="0" fontId="54" fillId="0" borderId="64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44" xfId="0" applyFont="1" applyFill="1" applyBorder="1" applyAlignment="1">
      <alignment horizontal="center" vertical="center" wrapText="1"/>
    </xf>
    <xf numFmtId="0" fontId="55" fillId="0" borderId="60" xfId="0" applyFont="1" applyFill="1" applyBorder="1" applyAlignment="1">
      <alignment horizontal="center" vertical="center" wrapText="1"/>
    </xf>
    <xf numFmtId="0" fontId="55" fillId="0" borderId="58" xfId="0" applyFont="1" applyFill="1" applyBorder="1" applyAlignment="1">
      <alignment horizontal="center" vertical="center" wrapText="1"/>
    </xf>
    <xf numFmtId="0" fontId="42" fillId="0" borderId="57" xfId="0" applyFont="1" applyFill="1" applyBorder="1" applyAlignment="1">
      <alignment horizontal="center" vertical="top" wrapText="1"/>
    </xf>
    <xf numFmtId="0" fontId="42" fillId="0" borderId="29" xfId="0" applyFont="1" applyFill="1" applyBorder="1" applyAlignment="1">
      <alignment horizontal="center" vertical="top" wrapText="1"/>
    </xf>
    <xf numFmtId="0" fontId="42" fillId="0" borderId="66" xfId="0" applyFont="1" applyFill="1" applyBorder="1" applyAlignment="1">
      <alignment horizontal="center" vertical="top" wrapText="1"/>
    </xf>
    <xf numFmtId="0" fontId="54" fillId="0" borderId="73" xfId="0" applyFont="1" applyFill="1" applyBorder="1" applyAlignment="1">
      <alignment horizontal="center" vertical="center" wrapText="1"/>
    </xf>
    <xf numFmtId="0" fontId="55" fillId="0" borderId="42" xfId="0" applyFont="1" applyFill="1" applyBorder="1" applyAlignment="1">
      <alignment horizontal="center" vertical="center" wrapText="1"/>
    </xf>
    <xf numFmtId="0" fontId="35" fillId="0" borderId="0" xfId="19" applyFont="1" applyFill="1" applyAlignment="1">
      <alignment horizontal="left" vertical="center" wrapText="1"/>
    </xf>
    <xf numFmtId="49" fontId="41" fillId="0" borderId="0" xfId="25" applyNumberFormat="1" applyFont="1" applyFill="1" applyAlignment="1">
      <alignment horizontal="left" vertical="center" wrapText="1"/>
    </xf>
    <xf numFmtId="49" fontId="35" fillId="0" borderId="0" xfId="25" applyNumberFormat="1" applyFont="1" applyFill="1" applyAlignment="1">
      <alignment horizontal="left" vertical="center" wrapText="1"/>
    </xf>
    <xf numFmtId="0" fontId="13" fillId="0" borderId="1" xfId="19" applyFont="1" applyFill="1" applyBorder="1" applyAlignment="1">
      <alignment horizontal="center" vertical="center" textRotation="90"/>
    </xf>
    <xf numFmtId="0" fontId="13" fillId="0" borderId="3" xfId="19" applyFont="1" applyFill="1" applyBorder="1" applyAlignment="1">
      <alignment horizontal="center" vertical="center" textRotation="90"/>
    </xf>
    <xf numFmtId="0" fontId="13" fillId="0" borderId="2" xfId="19" applyFont="1" applyFill="1" applyBorder="1" applyAlignment="1">
      <alignment horizontal="center" vertical="center" textRotation="90"/>
    </xf>
    <xf numFmtId="0" fontId="14" fillId="0" borderId="3" xfId="19" applyNumberFormat="1" applyFont="1" applyFill="1" applyBorder="1" applyAlignment="1">
      <alignment horizontal="center" wrapText="1"/>
    </xf>
    <xf numFmtId="0" fontId="14" fillId="0" borderId="2" xfId="19" applyNumberFormat="1" applyFont="1" applyFill="1" applyBorder="1" applyAlignment="1">
      <alignment horizontal="center" wrapText="1"/>
    </xf>
    <xf numFmtId="0" fontId="13" fillId="0" borderId="12" xfId="19" applyFont="1" applyFill="1" applyBorder="1" applyAlignment="1">
      <alignment horizontal="center" vertical="center" textRotation="90" wrapText="1"/>
    </xf>
    <xf numFmtId="0" fontId="13" fillId="0" borderId="14" xfId="19" applyFont="1" applyFill="1" applyBorder="1" applyAlignment="1">
      <alignment horizontal="center" vertical="center" textRotation="90" wrapText="1"/>
    </xf>
    <xf numFmtId="0" fontId="13" fillId="0" borderId="67" xfId="19" applyFont="1" applyFill="1" applyBorder="1" applyAlignment="1">
      <alignment horizontal="center" vertical="center" textRotation="90" wrapText="1"/>
    </xf>
    <xf numFmtId="0" fontId="13" fillId="0" borderId="33" xfId="19" applyFont="1" applyFill="1" applyBorder="1" applyAlignment="1">
      <alignment horizontal="center" vertical="center" textRotation="90"/>
    </xf>
    <xf numFmtId="0" fontId="13" fillId="0" borderId="66" xfId="19" applyFont="1" applyFill="1" applyBorder="1" applyAlignment="1">
      <alignment horizontal="center" vertical="center" textRotation="90"/>
    </xf>
    <xf numFmtId="0" fontId="13" fillId="0" borderId="4" xfId="19" applyFont="1" applyFill="1" applyBorder="1" applyAlignment="1">
      <alignment horizontal="center" vertical="center" textRotation="90"/>
    </xf>
    <xf numFmtId="0" fontId="24" fillId="0" borderId="0" xfId="19" applyFont="1" applyFill="1" applyBorder="1" applyAlignment="1">
      <alignment horizontal="center"/>
    </xf>
    <xf numFmtId="0" fontId="16" fillId="0" borderId="0" xfId="19" applyFont="1" applyFill="1" applyBorder="1" applyAlignment="1">
      <alignment horizontal="center"/>
    </xf>
    <xf numFmtId="0" fontId="14" fillId="0" borderId="5" xfId="19" applyFont="1" applyFill="1" applyBorder="1" applyAlignment="1">
      <alignment horizontal="center"/>
    </xf>
    <xf numFmtId="0" fontId="14" fillId="0" borderId="31" xfId="19" applyFont="1" applyFill="1" applyBorder="1" applyAlignment="1">
      <alignment horizontal="center"/>
    </xf>
    <xf numFmtId="0" fontId="12" fillId="0" borderId="1" xfId="19" applyFont="1" applyFill="1" applyBorder="1" applyAlignment="1">
      <alignment horizontal="center" vertical="center"/>
    </xf>
    <xf numFmtId="0" fontId="12" fillId="0" borderId="2" xfId="19" applyFont="1" applyFill="1" applyBorder="1" applyAlignment="1">
      <alignment horizontal="center" vertical="center"/>
    </xf>
    <xf numFmtId="0" fontId="41" fillId="0" borderId="55" xfId="19" applyFont="1" applyFill="1" applyBorder="1" applyAlignment="1">
      <alignment horizontal="center" vertical="center"/>
    </xf>
    <xf numFmtId="0" fontId="41" fillId="0" borderId="50" xfId="19" applyFont="1" applyFill="1" applyBorder="1" applyAlignment="1">
      <alignment horizontal="center" vertical="center"/>
    </xf>
    <xf numFmtId="0" fontId="41" fillId="0" borderId="52" xfId="19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72" fillId="0" borderId="55" xfId="0" applyFont="1" applyFill="1" applyBorder="1" applyAlignment="1">
      <alignment horizontal="center" vertical="center" wrapText="1"/>
    </xf>
    <xf numFmtId="0" fontId="72" fillId="0" borderId="52" xfId="0" applyFont="1" applyFill="1" applyBorder="1" applyAlignment="1">
      <alignment horizontal="center" vertical="center" wrapText="1"/>
    </xf>
    <xf numFmtId="0" fontId="87" fillId="0" borderId="0" xfId="0" applyFont="1" applyFill="1" applyAlignment="1">
      <alignment horizontal="center" vertical="center"/>
    </xf>
    <xf numFmtId="0" fontId="72" fillId="0" borderId="1" xfId="0" applyFont="1" applyFill="1" applyBorder="1" applyAlignment="1">
      <alignment horizontal="center" vertical="center" wrapText="1"/>
    </xf>
    <xf numFmtId="0" fontId="72" fillId="0" borderId="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2" fontId="12" fillId="0" borderId="55" xfId="0" applyNumberFormat="1" applyFont="1" applyFill="1" applyBorder="1" applyAlignment="1">
      <alignment horizontal="center" vertical="center"/>
    </xf>
    <xf numFmtId="2" fontId="12" fillId="0" borderId="50" xfId="0" applyNumberFormat="1" applyFont="1" applyFill="1" applyBorder="1" applyAlignment="1">
      <alignment horizontal="center" vertical="center"/>
    </xf>
    <xf numFmtId="2" fontId="12" fillId="0" borderId="52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168" fontId="58" fillId="0" borderId="29" xfId="0" applyNumberFormat="1" applyFont="1" applyFill="1" applyBorder="1" applyAlignment="1">
      <alignment horizontal="left" vertical="top" wrapText="1"/>
    </xf>
    <xf numFmtId="168" fontId="58" fillId="0" borderId="19" xfId="0" applyNumberFormat="1" applyFont="1" applyFill="1" applyBorder="1" applyAlignment="1">
      <alignment horizontal="left" vertical="top" wrapText="1"/>
    </xf>
    <xf numFmtId="167" fontId="45" fillId="0" borderId="20" xfId="0" applyNumberFormat="1" applyFont="1" applyFill="1" applyBorder="1" applyAlignment="1">
      <alignment horizontal="center" vertical="center"/>
    </xf>
    <xf numFmtId="167" fontId="45" fillId="0" borderId="16" xfId="0" applyNumberFormat="1" applyFont="1" applyFill="1" applyBorder="1" applyAlignment="1">
      <alignment horizontal="center" vertical="center"/>
    </xf>
    <xf numFmtId="167" fontId="45" fillId="0" borderId="43" xfId="0" applyNumberFormat="1" applyFont="1" applyFill="1" applyBorder="1" applyAlignment="1">
      <alignment horizontal="center" vertical="center"/>
    </xf>
    <xf numFmtId="166" fontId="45" fillId="0" borderId="17" xfId="0" applyNumberFormat="1" applyFont="1" applyFill="1" applyBorder="1" applyAlignment="1">
      <alignment horizontal="center"/>
    </xf>
    <xf numFmtId="166" fontId="45" fillId="0" borderId="59" xfId="0" applyNumberFormat="1" applyFont="1" applyFill="1" applyBorder="1" applyAlignment="1">
      <alignment horizontal="center"/>
    </xf>
    <xf numFmtId="166" fontId="45" fillId="0" borderId="18" xfId="0" applyNumberFormat="1" applyFont="1" applyFill="1" applyBorder="1" applyAlignment="1">
      <alignment horizontal="center"/>
    </xf>
    <xf numFmtId="168" fontId="58" fillId="0" borderId="66" xfId="0" applyNumberFormat="1" applyFont="1" applyFill="1" applyBorder="1" applyAlignment="1">
      <alignment horizontal="left" vertical="top" wrapText="1"/>
    </xf>
    <xf numFmtId="168" fontId="58" fillId="0" borderId="69" xfId="0" applyNumberFormat="1" applyFont="1" applyFill="1" applyBorder="1" applyAlignment="1">
      <alignment horizontal="left" vertical="top" wrapText="1"/>
    </xf>
    <xf numFmtId="167" fontId="45" fillId="0" borderId="75" xfId="0" applyNumberFormat="1" applyFont="1" applyFill="1" applyBorder="1" applyAlignment="1">
      <alignment horizontal="center"/>
    </xf>
    <xf numFmtId="167" fontId="45" fillId="0" borderId="54" xfId="0" applyNumberFormat="1" applyFont="1" applyFill="1" applyBorder="1" applyAlignment="1">
      <alignment horizontal="center"/>
    </xf>
    <xf numFmtId="167" fontId="45" fillId="0" borderId="45" xfId="0" applyNumberFormat="1" applyFont="1" applyFill="1" applyBorder="1" applyAlignment="1">
      <alignment horizontal="center"/>
    </xf>
    <xf numFmtId="166" fontId="45" fillId="0" borderId="44" xfId="0" applyNumberFormat="1" applyFont="1" applyFill="1" applyBorder="1" applyAlignment="1">
      <alignment horizontal="center"/>
    </xf>
    <xf numFmtId="166" fontId="45" fillId="0" borderId="65" xfId="0" applyNumberFormat="1" applyFont="1" applyFill="1" applyBorder="1" applyAlignment="1">
      <alignment horizontal="center"/>
    </xf>
    <xf numFmtId="166" fontId="45" fillId="0" borderId="68" xfId="0" applyNumberFormat="1" applyFont="1" applyFill="1" applyBorder="1" applyAlignment="1">
      <alignment horizontal="center"/>
    </xf>
    <xf numFmtId="1" fontId="58" fillId="0" borderId="78" xfId="0" applyNumberFormat="1" applyFont="1" applyFill="1" applyBorder="1" applyAlignment="1">
      <alignment horizontal="center" vertical="center"/>
    </xf>
    <xf numFmtId="1" fontId="58" fillId="0" borderId="70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8" fillId="0" borderId="55" xfId="0" applyFont="1" applyFill="1" applyBorder="1" applyAlignment="1">
      <alignment horizontal="left" vertical="center" wrapText="1"/>
    </xf>
    <xf numFmtId="0" fontId="58" fillId="0" borderId="73" xfId="0" applyFont="1" applyFill="1" applyBorder="1" applyAlignment="1">
      <alignment horizontal="left" vertical="center" wrapText="1"/>
    </xf>
    <xf numFmtId="49" fontId="58" fillId="0" borderId="51" xfId="0" applyNumberFormat="1" applyFont="1" applyFill="1" applyBorder="1" applyAlignment="1">
      <alignment horizontal="center" vertical="center"/>
    </xf>
    <xf numFmtId="49" fontId="58" fillId="0" borderId="50" xfId="0" applyNumberFormat="1" applyFont="1" applyFill="1" applyBorder="1" applyAlignment="1">
      <alignment horizontal="center" vertical="center"/>
    </xf>
    <xf numFmtId="49" fontId="58" fillId="0" borderId="52" xfId="0" applyNumberFormat="1" applyFont="1" applyFill="1" applyBorder="1" applyAlignment="1">
      <alignment horizontal="center" vertical="center"/>
    </xf>
    <xf numFmtId="49" fontId="58" fillId="0" borderId="27" xfId="0" applyNumberFormat="1" applyFont="1" applyFill="1" applyBorder="1" applyAlignment="1">
      <alignment horizontal="center" vertical="center"/>
    </xf>
    <xf numFmtId="49" fontId="58" fillId="0" borderId="64" xfId="0" applyNumberFormat="1" applyFont="1" applyFill="1" applyBorder="1" applyAlignment="1">
      <alignment horizontal="center" vertical="center"/>
    </xf>
    <xf numFmtId="49" fontId="58" fillId="0" borderId="28" xfId="0" applyNumberFormat="1" applyFont="1" applyFill="1" applyBorder="1" applyAlignment="1">
      <alignment horizontal="center" vertical="center"/>
    </xf>
    <xf numFmtId="1" fontId="58" fillId="0" borderId="74" xfId="0" applyNumberFormat="1" applyFont="1" applyFill="1" applyBorder="1" applyAlignment="1">
      <alignment horizontal="center" vertical="center"/>
    </xf>
    <xf numFmtId="1" fontId="58" fillId="0" borderId="25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/>
    </xf>
    <xf numFmtId="168" fontId="58" fillId="0" borderId="57" xfId="0" applyNumberFormat="1" applyFont="1" applyFill="1" applyBorder="1" applyAlignment="1">
      <alignment horizontal="left" vertical="top" wrapText="1"/>
    </xf>
    <xf numFmtId="168" fontId="58" fillId="0" borderId="61" xfId="0" applyNumberFormat="1" applyFont="1" applyFill="1" applyBorder="1" applyAlignment="1">
      <alignment horizontal="left" vertical="top" wrapText="1"/>
    </xf>
    <xf numFmtId="167" fontId="45" fillId="0" borderId="53" xfId="0" applyNumberFormat="1" applyFont="1" applyFill="1" applyBorder="1" applyAlignment="1">
      <alignment horizontal="center" vertical="center"/>
    </xf>
    <xf numFmtId="167" fontId="45" fillId="0" borderId="13" xfId="0" applyNumberFormat="1" applyFont="1" applyFill="1" applyBorder="1" applyAlignment="1">
      <alignment horizontal="center" vertical="center"/>
    </xf>
    <xf numFmtId="167" fontId="45" fillId="0" borderId="41" xfId="0" applyNumberFormat="1" applyFont="1" applyFill="1" applyBorder="1" applyAlignment="1">
      <alignment horizontal="center" vertical="center"/>
    </xf>
    <xf numFmtId="166" fontId="45" fillId="0" borderId="11" xfId="0" applyNumberFormat="1" applyFont="1" applyFill="1" applyBorder="1" applyAlignment="1">
      <alignment horizontal="center" vertical="center"/>
    </xf>
    <xf numFmtId="166" fontId="45" fillId="0" borderId="60" xfId="0" applyNumberFormat="1" applyFont="1" applyFill="1" applyBorder="1" applyAlignment="1">
      <alignment horizontal="center" vertical="center"/>
    </xf>
    <xf numFmtId="166" fontId="45" fillId="0" borderId="58" xfId="0" applyNumberFormat="1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/>
    </xf>
    <xf numFmtId="0" fontId="58" fillId="0" borderId="60" xfId="0" applyFont="1" applyFill="1" applyBorder="1" applyAlignment="1">
      <alignment horizontal="center"/>
    </xf>
    <xf numFmtId="0" fontId="61" fillId="0" borderId="58" xfId="0" applyFont="1" applyFill="1" applyBorder="1" applyAlignment="1">
      <alignment horizontal="center" wrapText="1"/>
    </xf>
    <xf numFmtId="0" fontId="61" fillId="0" borderId="18" xfId="0" applyFont="1" applyFill="1" applyBorder="1" applyAlignment="1">
      <alignment horizontal="center" wrapText="1"/>
    </xf>
    <xf numFmtId="168" fontId="58" fillId="0" borderId="36" xfId="0" applyNumberFormat="1" applyFont="1" applyFill="1" applyBorder="1" applyAlignment="1">
      <alignment vertical="center" wrapText="1"/>
    </xf>
    <xf numFmtId="168" fontId="58" fillId="0" borderId="63" xfId="0" applyNumberFormat="1" applyFont="1" applyFill="1" applyBorder="1" applyAlignment="1">
      <alignment vertical="center" wrapText="1"/>
    </xf>
    <xf numFmtId="168" fontId="58" fillId="0" borderId="4" xfId="0" applyNumberFormat="1" applyFont="1" applyFill="1" applyBorder="1" applyAlignment="1">
      <alignment vertical="center" wrapText="1"/>
    </xf>
    <xf numFmtId="168" fontId="58" fillId="0" borderId="6" xfId="0" applyNumberFormat="1" applyFont="1" applyFill="1" applyBorder="1" applyAlignment="1">
      <alignment vertical="center" wrapText="1"/>
    </xf>
    <xf numFmtId="168" fontId="58" fillId="0" borderId="31" xfId="0" applyNumberFormat="1" applyFont="1" applyFill="1" applyBorder="1" applyAlignment="1">
      <alignment vertical="center" wrapText="1"/>
    </xf>
    <xf numFmtId="168" fontId="58" fillId="0" borderId="77" xfId="0" applyNumberFormat="1" applyFont="1" applyFill="1" applyBorder="1" applyAlignment="1">
      <alignment vertical="center" wrapText="1"/>
    </xf>
    <xf numFmtId="167" fontId="45" fillId="0" borderId="62" xfId="0" applyNumberFormat="1" applyFont="1" applyFill="1" applyBorder="1" applyAlignment="1">
      <alignment horizontal="center" vertical="center"/>
    </xf>
    <xf numFmtId="167" fontId="45" fillId="0" borderId="7" xfId="0" applyNumberFormat="1" applyFont="1" applyFill="1" applyBorder="1" applyAlignment="1">
      <alignment horizontal="center" vertical="center"/>
    </xf>
    <xf numFmtId="167" fontId="45" fillId="0" borderId="79" xfId="0" applyNumberFormat="1" applyFont="1" applyFill="1" applyBorder="1" applyAlignment="1">
      <alignment horizontal="center" vertical="center"/>
    </xf>
    <xf numFmtId="170" fontId="45" fillId="0" borderId="26" xfId="1" applyNumberFormat="1" applyFont="1" applyFill="1" applyBorder="1" applyAlignment="1">
      <alignment horizontal="center" vertical="center"/>
    </xf>
    <xf numFmtId="170" fontId="45" fillId="0" borderId="8" xfId="1" applyNumberFormat="1" applyFont="1" applyFill="1" applyBorder="1" applyAlignment="1">
      <alignment horizontal="center" vertical="center"/>
    </xf>
    <xf numFmtId="170" fontId="45" fillId="0" borderId="56" xfId="1" applyNumberFormat="1" applyFont="1" applyFill="1" applyBorder="1" applyAlignment="1">
      <alignment horizontal="center" vertical="center"/>
    </xf>
    <xf numFmtId="170" fontId="45" fillId="0" borderId="18" xfId="1" applyNumberFormat="1" applyFont="1" applyFill="1" applyBorder="1" applyAlignment="1">
      <alignment horizontal="center" vertical="center"/>
    </xf>
    <xf numFmtId="170" fontId="45" fillId="0" borderId="68" xfId="1" applyNumberFormat="1" applyFont="1" applyFill="1" applyBorder="1" applyAlignment="1">
      <alignment horizontal="center" vertical="center"/>
    </xf>
    <xf numFmtId="0" fontId="58" fillId="0" borderId="5" xfId="0" applyFont="1" applyFill="1" applyBorder="1" applyAlignment="1">
      <alignment horizontal="center" vertical="center" wrapText="1"/>
    </xf>
    <xf numFmtId="0" fontId="58" fillId="0" borderId="76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67" fontId="45" fillId="0" borderId="69" xfId="0" applyNumberFormat="1" applyFont="1" applyFill="1" applyBorder="1" applyAlignment="1">
      <alignment horizontal="center"/>
    </xf>
    <xf numFmtId="167" fontId="45" fillId="0" borderId="61" xfId="0" applyNumberFormat="1" applyFont="1" applyFill="1" applyBorder="1" applyAlignment="1">
      <alignment horizontal="center" vertical="center"/>
    </xf>
    <xf numFmtId="166" fontId="45" fillId="0" borderId="75" xfId="0" applyNumberFormat="1" applyFont="1" applyFill="1" applyBorder="1" applyAlignment="1">
      <alignment horizontal="center"/>
    </xf>
    <xf numFmtId="166" fontId="45" fillId="0" borderId="54" xfId="0" applyNumberFormat="1" applyFont="1" applyFill="1" applyBorder="1" applyAlignment="1">
      <alignment horizontal="center"/>
    </xf>
    <xf numFmtId="166" fontId="45" fillId="0" borderId="45" xfId="0" applyNumberFormat="1" applyFont="1" applyFill="1" applyBorder="1" applyAlignment="1">
      <alignment horizontal="center"/>
    </xf>
    <xf numFmtId="166" fontId="45" fillId="0" borderId="53" xfId="0" applyNumberFormat="1" applyFont="1" applyFill="1" applyBorder="1" applyAlignment="1">
      <alignment horizontal="center" vertical="center"/>
    </xf>
    <xf numFmtId="166" fontId="45" fillId="0" borderId="13" xfId="0" applyNumberFormat="1" applyFont="1" applyFill="1" applyBorder="1" applyAlignment="1">
      <alignment horizontal="center" vertical="center"/>
    </xf>
    <xf numFmtId="166" fontId="45" fillId="0" borderId="41" xfId="0" applyNumberFormat="1" applyFont="1" applyFill="1" applyBorder="1" applyAlignment="1">
      <alignment horizontal="center" vertical="center"/>
    </xf>
    <xf numFmtId="167" fontId="45" fillId="0" borderId="19" xfId="0" applyNumberFormat="1" applyFont="1" applyFill="1" applyBorder="1" applyAlignment="1">
      <alignment horizontal="center" vertical="center"/>
    </xf>
    <xf numFmtId="166" fontId="45" fillId="0" borderId="20" xfId="0" applyNumberFormat="1" applyFont="1" applyFill="1" applyBorder="1" applyAlignment="1">
      <alignment horizontal="center"/>
    </xf>
    <xf numFmtId="166" fontId="45" fillId="0" borderId="16" xfId="0" applyNumberFormat="1" applyFont="1" applyFill="1" applyBorder="1" applyAlignment="1">
      <alignment horizontal="center"/>
    </xf>
    <xf numFmtId="166" fontId="45" fillId="0" borderId="43" xfId="0" applyNumberFormat="1" applyFont="1" applyFill="1" applyBorder="1" applyAlignment="1">
      <alignment horizontal="center"/>
    </xf>
    <xf numFmtId="167" fontId="45" fillId="0" borderId="72" xfId="0" applyNumberFormat="1" applyFont="1" applyFill="1" applyBorder="1" applyAlignment="1">
      <alignment horizontal="center" vertical="center"/>
    </xf>
    <xf numFmtId="167" fontId="45" fillId="0" borderId="47" xfId="0" applyNumberFormat="1" applyFont="1" applyFill="1" applyBorder="1" applyAlignment="1">
      <alignment horizontal="center" vertical="center"/>
    </xf>
    <xf numFmtId="167" fontId="45" fillId="0" borderId="40" xfId="0" applyNumberFormat="1" applyFont="1" applyFill="1" applyBorder="1" applyAlignment="1">
      <alignment horizontal="center" vertical="center"/>
    </xf>
    <xf numFmtId="49" fontId="58" fillId="0" borderId="73" xfId="0" applyNumberFormat="1" applyFont="1" applyFill="1" applyBorder="1" applyAlignment="1">
      <alignment horizontal="center" vertical="center"/>
    </xf>
    <xf numFmtId="49" fontId="58" fillId="0" borderId="5" xfId="0" applyNumberFormat="1" applyFont="1" applyFill="1" applyBorder="1" applyAlignment="1">
      <alignment vertical="center" wrapText="1"/>
    </xf>
    <xf numFmtId="0" fontId="8" fillId="0" borderId="76" xfId="0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/>
    </xf>
    <xf numFmtId="49" fontId="8" fillId="0" borderId="31" xfId="0" applyNumberFormat="1" applyFont="1" applyFill="1" applyBorder="1" applyAlignment="1">
      <alignment vertical="center" wrapText="1"/>
    </xf>
    <xf numFmtId="0" fontId="8" fillId="0" borderId="77" xfId="0" applyFont="1" applyFill="1" applyBorder="1" applyAlignment="1">
      <alignment vertical="center"/>
    </xf>
    <xf numFmtId="167" fontId="45" fillId="0" borderId="78" xfId="0" applyNumberFormat="1" applyFont="1" applyFill="1" applyBorder="1" applyAlignment="1">
      <alignment horizontal="center" vertical="center"/>
    </xf>
    <xf numFmtId="167" fontId="45" fillId="0" borderId="74" xfId="0" applyNumberFormat="1" applyFont="1" applyFill="1" applyBorder="1" applyAlignment="1">
      <alignment horizontal="center" vertical="center"/>
    </xf>
    <xf numFmtId="167" fontId="45" fillId="0" borderId="8" xfId="0" applyNumberFormat="1" applyFont="1" applyFill="1" applyBorder="1" applyAlignment="1">
      <alignment horizontal="center" vertical="center"/>
    </xf>
    <xf numFmtId="167" fontId="45" fillId="0" borderId="56" xfId="0" applyNumberFormat="1" applyFont="1" applyFill="1" applyBorder="1" applyAlignment="1">
      <alignment horizontal="center" vertical="center"/>
    </xf>
    <xf numFmtId="167" fontId="45" fillId="0" borderId="75" xfId="0" applyNumberFormat="1" applyFont="1" applyFill="1" applyBorder="1" applyAlignment="1">
      <alignment horizontal="center" vertical="center"/>
    </xf>
    <xf numFmtId="167" fontId="45" fillId="0" borderId="58" xfId="0" applyNumberFormat="1" applyFont="1" applyFill="1" applyBorder="1" applyAlignment="1">
      <alignment horizontal="center" vertical="center"/>
    </xf>
    <xf numFmtId="167" fontId="45" fillId="0" borderId="18" xfId="0" applyNumberFormat="1" applyFont="1" applyFill="1" applyBorder="1" applyAlignment="1">
      <alignment horizontal="center" vertical="center"/>
    </xf>
    <xf numFmtId="167" fontId="45" fillId="0" borderId="68" xfId="0" applyNumberFormat="1" applyFont="1" applyFill="1" applyBorder="1" applyAlignment="1">
      <alignment horizontal="center" vertical="center"/>
    </xf>
    <xf numFmtId="167" fontId="45" fillId="0" borderId="30" xfId="0" applyNumberFormat="1" applyFont="1" applyFill="1" applyBorder="1" applyAlignment="1">
      <alignment horizontal="center" vertical="center"/>
    </xf>
    <xf numFmtId="168" fontId="58" fillId="0" borderId="5" xfId="0" applyNumberFormat="1" applyFont="1" applyFill="1" applyBorder="1" applyAlignment="1">
      <alignment vertical="center" wrapText="1"/>
    </xf>
    <xf numFmtId="168" fontId="58" fillId="0" borderId="76" xfId="0" applyNumberFormat="1" applyFont="1" applyFill="1" applyBorder="1" applyAlignment="1">
      <alignment vertical="center" wrapText="1"/>
    </xf>
    <xf numFmtId="170" fontId="45" fillId="0" borderId="74" xfId="1" applyNumberFormat="1" applyFont="1" applyFill="1" applyBorder="1" applyAlignment="1">
      <alignment horizontal="center" vertical="center"/>
    </xf>
    <xf numFmtId="170" fontId="45" fillId="0" borderId="53" xfId="1" applyNumberFormat="1" applyFont="1" applyFill="1" applyBorder="1" applyAlignment="1">
      <alignment horizontal="center" vertical="center"/>
    </xf>
    <xf numFmtId="170" fontId="45" fillId="0" borderId="20" xfId="1" applyNumberFormat="1" applyFont="1" applyFill="1" applyBorder="1" applyAlignment="1">
      <alignment horizontal="center" vertical="center"/>
    </xf>
    <xf numFmtId="170" fontId="45" fillId="0" borderId="75" xfId="1" applyNumberFormat="1" applyFont="1" applyFill="1" applyBorder="1" applyAlignment="1">
      <alignment horizontal="center" vertical="center"/>
    </xf>
    <xf numFmtId="170" fontId="45" fillId="0" borderId="58" xfId="1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4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1" fontId="58" fillId="0" borderId="71" xfId="0" applyNumberFormat="1" applyFont="1" applyFill="1" applyBorder="1" applyAlignment="1">
      <alignment horizontal="center" vertical="center"/>
    </xf>
    <xf numFmtId="1" fontId="58" fillId="0" borderId="24" xfId="0" applyNumberFormat="1" applyFont="1" applyFill="1" applyBorder="1" applyAlignment="1">
      <alignment horizontal="center" vertical="center"/>
    </xf>
    <xf numFmtId="1" fontId="58" fillId="0" borderId="79" xfId="0" applyNumberFormat="1" applyFont="1" applyFill="1" applyBorder="1" applyAlignment="1">
      <alignment horizontal="center" vertical="center"/>
    </xf>
    <xf numFmtId="1" fontId="58" fillId="0" borderId="56" xfId="0" applyNumberFormat="1" applyFont="1" applyFill="1" applyBorder="1" applyAlignment="1">
      <alignment horizontal="center" vertical="center"/>
    </xf>
    <xf numFmtId="1" fontId="58" fillId="0" borderId="72" xfId="0" applyNumberFormat="1" applyFont="1" applyFill="1" applyBorder="1" applyAlignment="1">
      <alignment horizontal="center" vertical="center"/>
    </xf>
    <xf numFmtId="1" fontId="58" fillId="0" borderId="30" xfId="0" applyNumberFormat="1" applyFont="1" applyFill="1" applyBorder="1" applyAlignment="1">
      <alignment horizontal="center" vertical="center"/>
    </xf>
    <xf numFmtId="0" fontId="58" fillId="0" borderId="61" xfId="0" applyFont="1" applyFill="1" applyBorder="1" applyAlignment="1">
      <alignment horizontal="center"/>
    </xf>
    <xf numFmtId="49" fontId="42" fillId="0" borderId="44" xfId="0" applyNumberFormat="1" applyFont="1" applyFill="1" applyBorder="1" applyAlignment="1">
      <alignment horizontal="center" vertical="center" wrapText="1"/>
    </xf>
    <xf numFmtId="49" fontId="42" fillId="0" borderId="65" xfId="0" applyNumberFormat="1" applyFont="1" applyFill="1" applyBorder="1" applyAlignment="1">
      <alignment horizontal="center" vertical="center" wrapText="1"/>
    </xf>
    <xf numFmtId="2" fontId="42" fillId="0" borderId="65" xfId="0" applyNumberFormat="1" applyFont="1" applyFill="1" applyBorder="1" applyAlignment="1">
      <alignment horizontal="center" vertical="center"/>
    </xf>
    <xf numFmtId="0" fontId="42" fillId="0" borderId="65" xfId="0" applyFont="1" applyFill="1" applyBorder="1" applyAlignment="1">
      <alignment horizontal="center" vertical="center"/>
    </xf>
    <xf numFmtId="0" fontId="42" fillId="0" borderId="65" xfId="0" applyFont="1" applyFill="1" applyBorder="1" applyAlignment="1">
      <alignment horizontal="center" vertical="center" wrapText="1"/>
    </xf>
    <xf numFmtId="0" fontId="42" fillId="0" borderId="68" xfId="0" applyFont="1" applyFill="1" applyBorder="1" applyAlignment="1">
      <alignment horizontal="center" vertical="center"/>
    </xf>
    <xf numFmtId="2" fontId="42" fillId="0" borderId="65" xfId="0" applyNumberFormat="1" applyFont="1" applyFill="1" applyBorder="1" applyAlignment="1">
      <alignment horizontal="center" vertical="center" wrapText="1"/>
    </xf>
    <xf numFmtId="0" fontId="42" fillId="0" borderId="62" xfId="0" applyFont="1" applyFill="1" applyBorder="1" applyAlignment="1">
      <alignment horizontal="center" vertical="center"/>
    </xf>
    <xf numFmtId="0" fontId="42" fillId="0" borderId="62" xfId="0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top" wrapText="1"/>
    </xf>
    <xf numFmtId="0" fontId="42" fillId="0" borderId="55" xfId="0" applyFont="1" applyFill="1" applyBorder="1" applyAlignment="1">
      <alignment horizontal="center" vertical="center" wrapText="1"/>
    </xf>
    <xf numFmtId="0" fontId="42" fillId="0" borderId="50" xfId="0" applyFont="1" applyFill="1" applyBorder="1" applyAlignment="1">
      <alignment horizontal="center" vertical="center" wrapText="1"/>
    </xf>
    <xf numFmtId="0" fontId="42" fillId="0" borderId="52" xfId="0" applyFont="1" applyFill="1" applyBorder="1" applyAlignment="1">
      <alignment horizontal="center" vertical="center" wrapText="1"/>
    </xf>
    <xf numFmtId="0" fontId="52" fillId="0" borderId="55" xfId="0" applyFont="1" applyFill="1" applyBorder="1" applyAlignment="1">
      <alignment horizontal="center" vertical="center"/>
    </xf>
    <xf numFmtId="0" fontId="52" fillId="0" borderId="52" xfId="0" applyFont="1" applyFill="1" applyBorder="1" applyAlignment="1">
      <alignment horizontal="center" vertical="center"/>
    </xf>
    <xf numFmtId="0" fontId="52" fillId="0" borderId="50" xfId="0" applyFont="1" applyFill="1" applyBorder="1" applyAlignment="1">
      <alignment horizontal="center" vertical="center"/>
    </xf>
    <xf numFmtId="0" fontId="52" fillId="0" borderId="55" xfId="0" applyFont="1" applyFill="1" applyBorder="1" applyAlignment="1">
      <alignment horizontal="center" vertical="center" wrapText="1"/>
    </xf>
    <xf numFmtId="0" fontId="52" fillId="0" borderId="50" xfId="0" applyFont="1" applyFill="1" applyBorder="1" applyAlignment="1">
      <alignment horizontal="center" vertical="center" wrapText="1"/>
    </xf>
    <xf numFmtId="0" fontId="52" fillId="0" borderId="52" xfId="0" applyFont="1" applyFill="1" applyBorder="1" applyAlignment="1">
      <alignment horizontal="center" vertical="center" wrapText="1"/>
    </xf>
    <xf numFmtId="0" fontId="42" fillId="0" borderId="55" xfId="0" applyFont="1" applyFill="1" applyBorder="1" applyAlignment="1">
      <alignment horizontal="center" vertical="top" wrapText="1"/>
    </xf>
    <xf numFmtId="0" fontId="42" fillId="0" borderId="50" xfId="0" applyFont="1" applyFill="1" applyBorder="1" applyAlignment="1">
      <alignment horizontal="center" vertical="top" wrapText="1"/>
    </xf>
    <xf numFmtId="0" fontId="42" fillId="0" borderId="52" xfId="0" applyFont="1" applyFill="1" applyBorder="1" applyAlignment="1">
      <alignment horizontal="center" vertical="top" wrapText="1"/>
    </xf>
    <xf numFmtId="2" fontId="42" fillId="0" borderId="55" xfId="0" applyNumberFormat="1" applyFont="1" applyFill="1" applyBorder="1" applyAlignment="1">
      <alignment horizontal="center" vertical="center"/>
    </xf>
    <xf numFmtId="2" fontId="42" fillId="0" borderId="50" xfId="0" applyNumberFormat="1" applyFont="1" applyFill="1" applyBorder="1" applyAlignment="1">
      <alignment horizontal="center" vertical="center"/>
    </xf>
    <xf numFmtId="2" fontId="42" fillId="0" borderId="52" xfId="0" applyNumberFormat="1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top" wrapText="1"/>
    </xf>
    <xf numFmtId="0" fontId="42" fillId="0" borderId="38" xfId="0" applyFont="1" applyFill="1" applyBorder="1" applyAlignment="1">
      <alignment horizontal="center" vertical="top" wrapText="1"/>
    </xf>
    <xf numFmtId="0" fontId="52" fillId="0" borderId="5" xfId="0" applyFont="1" applyFill="1" applyBorder="1" applyAlignment="1">
      <alignment horizontal="center" vertical="center" wrapText="1"/>
    </xf>
    <xf numFmtId="0" fontId="52" fillId="0" borderId="38" xfId="0" applyFont="1" applyFill="1" applyBorder="1" applyAlignment="1">
      <alignment horizontal="center" vertical="center" wrapText="1"/>
    </xf>
    <xf numFmtId="167" fontId="42" fillId="0" borderId="5" xfId="0" applyNumberFormat="1" applyFont="1" applyFill="1" applyBorder="1" applyAlignment="1">
      <alignment horizontal="center" vertical="center"/>
    </xf>
    <xf numFmtId="167" fontId="42" fillId="0" borderId="10" xfId="0" applyNumberFormat="1" applyFont="1" applyFill="1" applyBorder="1" applyAlignment="1">
      <alignment horizontal="center" vertical="center"/>
    </xf>
    <xf numFmtId="167" fontId="42" fillId="0" borderId="38" xfId="0" applyNumberFormat="1" applyFont="1" applyFill="1" applyBorder="1" applyAlignment="1">
      <alignment horizontal="center" vertical="center"/>
    </xf>
    <xf numFmtId="167" fontId="42" fillId="0" borderId="55" xfId="0" applyNumberFormat="1" applyFont="1" applyFill="1" applyBorder="1" applyAlignment="1">
      <alignment horizontal="center" vertical="center"/>
    </xf>
    <xf numFmtId="167" fontId="42" fillId="0" borderId="50" xfId="0" applyNumberFormat="1" applyFont="1" applyFill="1" applyBorder="1" applyAlignment="1">
      <alignment horizontal="center" vertical="center"/>
    </xf>
    <xf numFmtId="167" fontId="42" fillId="0" borderId="52" xfId="0" applyNumberFormat="1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39" xfId="0" applyFont="1" applyFill="1" applyBorder="1" applyAlignment="1">
      <alignment horizontal="center" vertical="center" wrapText="1"/>
    </xf>
    <xf numFmtId="0" fontId="52" fillId="0" borderId="4" xfId="0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vertical="center" wrapText="1"/>
    </xf>
    <xf numFmtId="4" fontId="42" fillId="0" borderId="4" xfId="0" applyNumberFormat="1" applyFont="1" applyFill="1" applyBorder="1" applyAlignment="1">
      <alignment horizontal="center" vertical="center"/>
    </xf>
    <xf numFmtId="4" fontId="42" fillId="0" borderId="0" xfId="0" applyNumberFormat="1" applyFont="1" applyFill="1" applyBorder="1" applyAlignment="1">
      <alignment horizontal="center" vertical="center"/>
    </xf>
    <xf numFmtId="4" fontId="42" fillId="0" borderId="39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top" wrapText="1"/>
    </xf>
    <xf numFmtId="0" fontId="42" fillId="0" borderId="0" xfId="0" applyFont="1" applyFill="1" applyBorder="1" applyAlignment="1">
      <alignment horizontal="center" vertical="top" wrapText="1"/>
    </xf>
    <xf numFmtId="0" fontId="42" fillId="0" borderId="27" xfId="0" applyFont="1" applyFill="1" applyBorder="1" applyAlignment="1">
      <alignment horizontal="center" vertical="top" wrapText="1"/>
    </xf>
    <xf numFmtId="0" fontId="42" fillId="0" borderId="64" xfId="0" applyFont="1" applyFill="1" applyBorder="1" applyAlignment="1">
      <alignment horizontal="center" vertical="top" wrapText="1"/>
    </xf>
    <xf numFmtId="0" fontId="42" fillId="0" borderId="28" xfId="0" applyFont="1" applyFill="1" applyBorder="1" applyAlignment="1">
      <alignment horizontal="center" vertical="top" wrapText="1"/>
    </xf>
    <xf numFmtId="0" fontId="55" fillId="0" borderId="73" xfId="0" applyFont="1" applyFill="1" applyBorder="1" applyAlignment="1">
      <alignment horizontal="center" vertical="top" wrapText="1"/>
    </xf>
    <xf numFmtId="0" fontId="55" fillId="0" borderId="64" xfId="0" applyFont="1" applyFill="1" applyBorder="1" applyAlignment="1">
      <alignment horizontal="center" vertical="top" wrapText="1"/>
    </xf>
    <xf numFmtId="0" fontId="55" fillId="0" borderId="51" xfId="0" applyFont="1" applyFill="1" applyBorder="1" applyAlignment="1">
      <alignment horizontal="center" vertical="top" wrapText="1"/>
    </xf>
    <xf numFmtId="0" fontId="55" fillId="0" borderId="55" xfId="0" applyFont="1" applyFill="1" applyBorder="1" applyAlignment="1">
      <alignment horizontal="center" vertical="top" wrapText="1"/>
    </xf>
    <xf numFmtId="0" fontId="55" fillId="0" borderId="50" xfId="0" applyFont="1" applyFill="1" applyBorder="1" applyAlignment="1">
      <alignment horizontal="center" vertical="top" wrapText="1"/>
    </xf>
    <xf numFmtId="0" fontId="55" fillId="0" borderId="52" xfId="0" applyFont="1" applyFill="1" applyBorder="1" applyAlignment="1">
      <alignment horizontal="center" vertical="top" wrapText="1"/>
    </xf>
    <xf numFmtId="0" fontId="55" fillId="0" borderId="27" xfId="0" applyFont="1" applyFill="1" applyBorder="1" applyAlignment="1">
      <alignment horizontal="center" vertical="top" wrapText="1"/>
    </xf>
    <xf numFmtId="0" fontId="55" fillId="0" borderId="28" xfId="0" applyFont="1" applyFill="1" applyBorder="1" applyAlignment="1">
      <alignment horizontal="center" vertical="top" wrapText="1"/>
    </xf>
    <xf numFmtId="0" fontId="42" fillId="0" borderId="42" xfId="0" applyFont="1" applyFill="1" applyBorder="1" applyAlignment="1">
      <alignment horizontal="center" vertical="top" wrapText="1"/>
    </xf>
    <xf numFmtId="0" fontId="42" fillId="0" borderId="70" xfId="0" applyFont="1" applyFill="1" applyBorder="1" applyAlignment="1">
      <alignment horizontal="center" vertical="top" wrapText="1"/>
    </xf>
    <xf numFmtId="0" fontId="42" fillId="0" borderId="34" xfId="0" applyFont="1" applyFill="1" applyBorder="1" applyAlignment="1">
      <alignment horizontal="center" vertical="top" wrapText="1"/>
    </xf>
    <xf numFmtId="0" fontId="42" fillId="0" borderId="57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41" xfId="0" applyFont="1" applyFill="1" applyBorder="1" applyAlignment="1">
      <alignment horizontal="center"/>
    </xf>
    <xf numFmtId="0" fontId="42" fillId="0" borderId="42" xfId="0" applyFont="1" applyFill="1" applyBorder="1" applyAlignment="1">
      <alignment horizontal="center"/>
    </xf>
    <xf numFmtId="0" fontId="42" fillId="0" borderId="70" xfId="0" applyFont="1" applyFill="1" applyBorder="1" applyAlignment="1">
      <alignment horizontal="center"/>
    </xf>
    <xf numFmtId="0" fontId="42" fillId="0" borderId="34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top" wrapText="1"/>
    </xf>
    <xf numFmtId="0" fontId="42" fillId="0" borderId="59" xfId="0" applyFont="1" applyFill="1" applyBorder="1" applyAlignment="1">
      <alignment horizontal="center" vertical="top" wrapText="1"/>
    </xf>
    <xf numFmtId="0" fontId="42" fillId="0" borderId="18" xfId="0" applyFont="1" applyFill="1" applyBorder="1" applyAlignment="1">
      <alignment horizontal="center" vertical="top" wrapText="1"/>
    </xf>
    <xf numFmtId="0" fontId="42" fillId="0" borderId="29" xfId="0" applyFont="1" applyFill="1" applyBorder="1" applyAlignment="1">
      <alignment horizontal="center"/>
    </xf>
    <xf numFmtId="0" fontId="42" fillId="0" borderId="16" xfId="0" applyFont="1" applyFill="1" applyBorder="1" applyAlignment="1">
      <alignment horizontal="center"/>
    </xf>
    <xf numFmtId="0" fontId="42" fillId="0" borderId="43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/>
    </xf>
    <xf numFmtId="0" fontId="42" fillId="0" borderId="59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49" fontId="42" fillId="0" borderId="0" xfId="0" applyNumberFormat="1" applyFont="1" applyFill="1" applyBorder="1" applyAlignment="1">
      <alignment horizontal="left" vertical="top" wrapText="1"/>
    </xf>
    <xf numFmtId="0" fontId="43" fillId="0" borderId="9" xfId="0" applyFont="1" applyFill="1" applyBorder="1" applyAlignment="1">
      <alignment horizont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60" xfId="0" applyFont="1" applyFill="1" applyBorder="1" applyAlignment="1">
      <alignment horizontal="center" vertical="center" wrapText="1"/>
    </xf>
    <xf numFmtId="0" fontId="42" fillId="0" borderId="46" xfId="0" applyFont="1" applyFill="1" applyBorder="1" applyAlignment="1">
      <alignment horizontal="center" vertical="center" wrapText="1"/>
    </xf>
    <xf numFmtId="0" fontId="42" fillId="0" borderId="60" xfId="0" applyFont="1" applyFill="1" applyBorder="1" applyAlignment="1">
      <alignment horizontal="center" vertical="center"/>
    </xf>
    <xf numFmtId="0" fontId="42" fillId="0" borderId="58" xfId="0" applyFont="1" applyFill="1" applyBorder="1" applyAlignment="1">
      <alignment horizontal="center" vertical="center"/>
    </xf>
    <xf numFmtId="0" fontId="42" fillId="0" borderId="44" xfId="0" applyFont="1" applyFill="1" applyBorder="1" applyAlignment="1">
      <alignment horizontal="center" vertical="top" wrapText="1"/>
    </xf>
    <xf numFmtId="0" fontId="42" fillId="0" borderId="65" xfId="0" applyFont="1" applyFill="1" applyBorder="1" applyAlignment="1">
      <alignment horizontal="center" vertical="top" wrapText="1"/>
    </xf>
    <xf numFmtId="0" fontId="42" fillId="0" borderId="68" xfId="0" applyFont="1" applyFill="1" applyBorder="1" applyAlignment="1">
      <alignment horizontal="center" vertical="top" wrapText="1"/>
    </xf>
    <xf numFmtId="0" fontId="42" fillId="0" borderId="66" xfId="0" applyFont="1" applyFill="1" applyBorder="1" applyAlignment="1">
      <alignment horizontal="center"/>
    </xf>
    <xf numFmtId="0" fontId="42" fillId="0" borderId="54" xfId="0" applyFont="1" applyFill="1" applyBorder="1" applyAlignment="1">
      <alignment horizontal="center"/>
    </xf>
    <xf numFmtId="0" fontId="42" fillId="0" borderId="45" xfId="0" applyFont="1" applyFill="1" applyBorder="1" applyAlignment="1">
      <alignment horizontal="center"/>
    </xf>
    <xf numFmtId="0" fontId="42" fillId="0" borderId="44" xfId="0" applyFont="1" applyFill="1" applyBorder="1" applyAlignment="1">
      <alignment horizontal="center"/>
    </xf>
    <xf numFmtId="0" fontId="42" fillId="0" borderId="65" xfId="0" applyFont="1" applyFill="1" applyBorder="1" applyAlignment="1">
      <alignment horizontal="center"/>
    </xf>
    <xf numFmtId="0" fontId="42" fillId="0" borderId="68" xfId="0" applyFont="1" applyFill="1" applyBorder="1" applyAlignment="1">
      <alignment horizontal="center"/>
    </xf>
    <xf numFmtId="49" fontId="42" fillId="0" borderId="11" xfId="0" applyNumberFormat="1" applyFont="1" applyFill="1" applyBorder="1" applyAlignment="1">
      <alignment horizontal="center" vertical="center" wrapText="1"/>
    </xf>
    <xf numFmtId="49" fontId="42" fillId="0" borderId="60" xfId="0" applyNumberFormat="1" applyFont="1" applyFill="1" applyBorder="1" applyAlignment="1">
      <alignment horizontal="center" vertical="center" wrapText="1"/>
    </xf>
    <xf numFmtId="2" fontId="42" fillId="0" borderId="60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9" fontId="42" fillId="0" borderId="59" xfId="0" applyNumberFormat="1" applyFont="1" applyFill="1" applyBorder="1" applyAlignment="1">
      <alignment horizontal="center" vertical="center" wrapText="1"/>
    </xf>
    <xf numFmtId="2" fontId="42" fillId="0" borderId="59" xfId="0" applyNumberFormat="1" applyFont="1" applyFill="1" applyBorder="1" applyAlignment="1">
      <alignment horizontal="center" vertical="center"/>
    </xf>
    <xf numFmtId="0" fontId="42" fillId="0" borderId="59" xfId="0" applyFont="1" applyFill="1" applyBorder="1" applyAlignment="1">
      <alignment horizontal="center" vertical="center"/>
    </xf>
    <xf numFmtId="0" fontId="42" fillId="0" borderId="59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/>
    </xf>
    <xf numFmtId="2" fontId="42" fillId="0" borderId="7" xfId="0" applyNumberFormat="1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 wrapText="1"/>
    </xf>
    <xf numFmtId="0" fontId="42" fillId="0" borderId="47" xfId="0" applyFont="1" applyFill="1" applyBorder="1" applyAlignment="1">
      <alignment horizontal="center" vertical="center"/>
    </xf>
    <xf numFmtId="49" fontId="42" fillId="0" borderId="80" xfId="0" applyNumberFormat="1" applyFont="1" applyFill="1" applyBorder="1" applyAlignment="1">
      <alignment horizontal="center" vertical="center" wrapText="1"/>
    </xf>
    <xf numFmtId="49" fontId="42" fillId="0" borderId="7" xfId="0" applyNumberFormat="1" applyFont="1" applyFill="1" applyBorder="1" applyAlignment="1">
      <alignment horizontal="center" vertical="center" wrapText="1"/>
    </xf>
    <xf numFmtId="2" fontId="42" fillId="0" borderId="7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2" fontId="42" fillId="0" borderId="59" xfId="0" applyNumberFormat="1" applyFont="1" applyFill="1" applyBorder="1" applyAlignment="1">
      <alignment horizontal="center" vertical="center" wrapText="1"/>
    </xf>
  </cellXfs>
  <cellStyles count="27">
    <cellStyle name="Денежный" xfId="1" builtinId="4"/>
    <cellStyle name="Обычный" xfId="0" builtinId="0"/>
    <cellStyle name="Обычный 16" xfId="18"/>
    <cellStyle name="Обычный 17" xfId="2"/>
    <cellStyle name="Обычный 18" xfId="3"/>
    <cellStyle name="Обычный 19" xfId="4"/>
    <cellStyle name="Обычный 2" xfId="19"/>
    <cellStyle name="Обычный 20" xfId="5"/>
    <cellStyle name="Обычный 21" xfId="6"/>
    <cellStyle name="Обычный 22" xfId="7"/>
    <cellStyle name="Обычный 23" xfId="8"/>
    <cellStyle name="Обычный 24" xfId="9"/>
    <cellStyle name="Обычный 25" xfId="10"/>
    <cellStyle name="Обычный 26" xfId="11"/>
    <cellStyle name="Обычный 27" xfId="12"/>
    <cellStyle name="Обычный 28" xfId="13"/>
    <cellStyle name="Обычный 29" xfId="14"/>
    <cellStyle name="Обычный 3" xfId="21"/>
    <cellStyle name="Обычный 3 2" xfId="22"/>
    <cellStyle name="Обычный 3 2 2" xfId="23"/>
    <cellStyle name="Обычный 3 2 2 2" xfId="26"/>
    <cellStyle name="Обычный 30" xfId="15"/>
    <cellStyle name="Обычный 31" xfId="16"/>
    <cellStyle name="Обычный 4" xfId="24"/>
    <cellStyle name="Обычный 4 2" xfId="25"/>
    <cellStyle name="Обычный 5" xfId="17"/>
    <cellStyle name="Процентный 2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8F913"/>
      <color rgb="FFF6FEC6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795"/>
          <c:h val="0.65427698730641171"/>
        </c:manualLayout>
      </c:layout>
      <c:lineChart>
        <c:grouping val="standard"/>
        <c:ser>
          <c:idx val="0"/>
          <c:order val="0"/>
          <c:tx>
            <c:v>Прибыло</c:v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4.7811577385875971E-2"/>
                  <c:y val="-3.4970664427674852E-2"/>
                </c:manualLayout>
              </c:layout>
              <c:showVal val="1"/>
            </c:dLbl>
            <c:dLbl>
              <c:idx val="1"/>
              <c:layout>
                <c:manualLayout>
                  <c:x val="-4.0923591849976931E-2"/>
                  <c:y val="4.4343883168035912E-2"/>
                </c:manualLayout>
              </c:layout>
              <c:showVal val="1"/>
            </c:dLbl>
            <c:dLbl>
              <c:idx val="2"/>
              <c:layout>
                <c:manualLayout>
                  <c:x val="-4.2740136979211904E-2"/>
                  <c:y val="3.7007669229902881E-2"/>
                </c:manualLayout>
              </c:layout>
              <c:showVal val="1"/>
            </c:dLbl>
            <c:dLbl>
              <c:idx val="3"/>
              <c:layout>
                <c:manualLayout>
                  <c:x val="-3.8596967221256155E-2"/>
                  <c:y val="4.7842888299560717E-2"/>
                </c:manualLayout>
              </c:layout>
              <c:showVal val="1"/>
            </c:dLbl>
            <c:dLbl>
              <c:idx val="4"/>
              <c:layout>
                <c:manualLayout>
                  <c:x val="-3.6615501648196346E-2"/>
                  <c:y val="-4.0709945515751488E-2"/>
                </c:manualLayout>
              </c:layout>
              <c:showVal val="1"/>
            </c:dLbl>
            <c:dLbl>
              <c:idx val="5"/>
              <c:layout>
                <c:manualLayout>
                  <c:x val="-3.7461674502354304E-2"/>
                  <c:y val="-5.1100542112688455E-2"/>
                </c:manualLayout>
              </c:layout>
              <c:showVal val="1"/>
            </c:dLbl>
            <c:dLbl>
              <c:idx val="6"/>
              <c:layout>
                <c:manualLayout>
                  <c:x val="-3.3382138986044356E-2"/>
                  <c:y val="-3.6459735714377502E-2"/>
                </c:manualLayout>
              </c:layout>
              <c:showVal val="1"/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Val val="1"/>
            </c:dLbl>
            <c:dLbl>
              <c:idx val="8"/>
              <c:layout>
                <c:manualLayout>
                  <c:x val="-2.9471724473020759E-2"/>
                  <c:y val="-3.9874255665257652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диаграмма!$AJ$27:$AR$27</c:f>
              <c:strCache>
                <c:ptCount val="9"/>
                <c:pt idx="0">
                  <c:v>1 кв. 2012</c:v>
                </c:pt>
                <c:pt idx="1">
                  <c:v>2 кв. 2012</c:v>
                </c:pt>
                <c:pt idx="2">
                  <c:v>3 кв. 2012</c:v>
                </c:pt>
                <c:pt idx="3">
                  <c:v>4 кв. 2012</c:v>
                </c:pt>
                <c:pt idx="4">
                  <c:v>1 кв. 2013</c:v>
                </c:pt>
                <c:pt idx="5">
                  <c:v>2 кв. 2013</c:v>
                </c:pt>
                <c:pt idx="6">
                  <c:v>3 кв. 2013</c:v>
                </c:pt>
                <c:pt idx="7">
                  <c:v>4 кв. 2013</c:v>
                </c:pt>
                <c:pt idx="8">
                  <c:v>1 кв. 2014</c:v>
                </c:pt>
              </c:strCache>
            </c:strRef>
          </c:cat>
          <c:val>
            <c:numRef>
              <c:f>диаграмма!$AJ$28:$AR$28</c:f>
              <c:numCache>
                <c:formatCode>#,##0</c:formatCode>
                <c:ptCount val="9"/>
                <c:pt idx="0">
                  <c:v>2754</c:v>
                </c:pt>
                <c:pt idx="1">
                  <c:v>2585</c:v>
                </c:pt>
                <c:pt idx="2">
                  <c:v>2679</c:v>
                </c:pt>
                <c:pt idx="3">
                  <c:v>2969</c:v>
                </c:pt>
                <c:pt idx="4">
                  <c:v>2849</c:v>
                </c:pt>
                <c:pt idx="5">
                  <c:v>2109</c:v>
                </c:pt>
                <c:pt idx="6">
                  <c:v>3192</c:v>
                </c:pt>
                <c:pt idx="7">
                  <c:v>2858</c:v>
                </c:pt>
                <c:pt idx="8">
                  <c:v>2252</c:v>
                </c:pt>
              </c:numCache>
            </c:numRef>
          </c:val>
        </c:ser>
        <c:ser>
          <c:idx val="1"/>
          <c:order val="1"/>
          <c:tx>
            <c:v>Выбыло</c:v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962376397105584E-2"/>
                  <c:y val="3.0845661878356252E-2"/>
                </c:manualLayout>
              </c:layout>
              <c:showVal val="1"/>
            </c:dLbl>
            <c:dLbl>
              <c:idx val="1"/>
              <c:layout>
                <c:manualLayout>
                  <c:x val="-4.5615161797316187E-2"/>
                  <c:y val="-4.0340389029032163E-2"/>
                </c:manualLayout>
              </c:layout>
              <c:showVal val="1"/>
            </c:dLbl>
            <c:dLbl>
              <c:idx val="2"/>
              <c:layout>
                <c:manualLayout>
                  <c:x val="-3.8196077963741477E-2"/>
                  <c:y val="-3.6734783351387204E-2"/>
                </c:manualLayout>
              </c:layout>
              <c:showVal val="1"/>
            </c:dLbl>
            <c:dLbl>
              <c:idx val="3"/>
              <c:layout>
                <c:manualLayout>
                  <c:x val="-2.9353992784107451E-2"/>
                  <c:y val="-3.3993819907079406E-2"/>
                </c:manualLayout>
              </c:layout>
              <c:showVal val="1"/>
            </c:dLbl>
            <c:dLbl>
              <c:idx val="4"/>
              <c:layout>
                <c:manualLayout>
                  <c:x val="-3.7291891021719155E-2"/>
                  <c:y val="3.8097406569626596E-2"/>
                </c:manualLayout>
              </c:layout>
              <c:showVal val="1"/>
            </c:dLbl>
            <c:dLbl>
              <c:idx val="5"/>
              <c:layout>
                <c:manualLayout>
                  <c:x val="-3.7740104268256386E-2"/>
                  <c:y val="-3.9196563103993234E-2"/>
                </c:manualLayout>
              </c:layout>
              <c:showVal val="1"/>
            </c:dLbl>
            <c:dLbl>
              <c:idx val="6"/>
              <c:layout>
                <c:manualLayout>
                  <c:x val="-3.4543367139552382E-2"/>
                  <c:y val="-3.4714320634404612E-2"/>
                </c:manualLayout>
              </c:layout>
              <c:showVal val="1"/>
            </c:dLbl>
            <c:dLbl>
              <c:idx val="7"/>
              <c:layout>
                <c:manualLayout>
                  <c:x val="-2.8576149736537469E-2"/>
                  <c:y val="-3.3355419865387967E-2"/>
                </c:manualLayout>
              </c:layout>
              <c:showVal val="1"/>
            </c:dLbl>
            <c:dLbl>
              <c:idx val="8"/>
              <c:layout>
                <c:manualLayout>
                  <c:x val="-2.3775750088093812E-2"/>
                  <c:y val="-3.5239343456580932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диаграмма!$AJ$27:$AR$27</c:f>
              <c:strCache>
                <c:ptCount val="9"/>
                <c:pt idx="0">
                  <c:v>1 кв. 2012</c:v>
                </c:pt>
                <c:pt idx="1">
                  <c:v>2 кв. 2012</c:v>
                </c:pt>
                <c:pt idx="2">
                  <c:v>3 кв. 2012</c:v>
                </c:pt>
                <c:pt idx="3">
                  <c:v>4 кв. 2012</c:v>
                </c:pt>
                <c:pt idx="4">
                  <c:v>1 кв. 2013</c:v>
                </c:pt>
                <c:pt idx="5">
                  <c:v>2 кв. 2013</c:v>
                </c:pt>
                <c:pt idx="6">
                  <c:v>3 кв. 2013</c:v>
                </c:pt>
                <c:pt idx="7">
                  <c:v>4 кв. 2013</c:v>
                </c:pt>
                <c:pt idx="8">
                  <c:v>1 кв. 2014</c:v>
                </c:pt>
              </c:strCache>
            </c:strRef>
          </c:cat>
          <c:val>
            <c:numRef>
              <c:f>диаграмма!$AJ$29:$AR$29</c:f>
              <c:numCache>
                <c:formatCode>#,##0</c:formatCode>
                <c:ptCount val="9"/>
                <c:pt idx="0">
                  <c:v>2181</c:v>
                </c:pt>
                <c:pt idx="1">
                  <c:v>2695</c:v>
                </c:pt>
                <c:pt idx="2">
                  <c:v>3950</c:v>
                </c:pt>
                <c:pt idx="3">
                  <c:v>3372</c:v>
                </c:pt>
                <c:pt idx="4">
                  <c:v>2664</c:v>
                </c:pt>
                <c:pt idx="5">
                  <c:v>3291</c:v>
                </c:pt>
                <c:pt idx="6">
                  <c:v>4263</c:v>
                </c:pt>
                <c:pt idx="7">
                  <c:v>3654</c:v>
                </c:pt>
                <c:pt idx="8">
                  <c:v>3012</c:v>
                </c:pt>
              </c:numCache>
            </c:numRef>
          </c:val>
        </c:ser>
        <c:marker val="1"/>
        <c:axId val="60555264"/>
        <c:axId val="60556032"/>
      </c:lineChart>
      <c:catAx>
        <c:axId val="60555264"/>
        <c:scaling>
          <c:orientation val="minMax"/>
        </c:scaling>
        <c:axPos val="b"/>
        <c:numFmt formatCode="dd/mm/yyyy" sourceLinked="1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60556032"/>
        <c:crosses val="autoZero"/>
        <c:auto val="1"/>
        <c:lblAlgn val="ctr"/>
        <c:lblOffset val="100"/>
      </c:catAx>
      <c:valAx>
        <c:axId val="60556032"/>
        <c:scaling>
          <c:orientation val="minMax"/>
        </c:scaling>
        <c:axPos val="l"/>
        <c:majorGridlines/>
        <c:numFmt formatCode="#,##0" sourceLinked="1"/>
        <c:tickLblPos val="nextTo"/>
        <c:crossAx val="605552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8579171943663876"/>
          <c:y val="0.91120199051842365"/>
          <c:w val="0.26598000742182332"/>
          <c:h val="5.0132394048924826E-2"/>
        </c:manualLayout>
      </c:layout>
      <c:txPr>
        <a:bodyPr/>
        <a:lstStyle/>
        <a:p>
          <a:pPr>
            <a:defRPr sz="12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676057592488557"/>
          <c:y val="7.11629731850528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0368181955882E-2"/>
                  <c:y val="3.828790631940240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431735660560381E-2"/>
                  <c:y val="4.789205195504524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365448879180945E-2"/>
                  <c:y val="4.266666666666671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8715261623291551E-2"/>
                  <c:y val="4.24015075038697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381086341954074E-2"/>
                  <c:y val="4.063772797631091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848833507944701E-2"/>
                  <c:y val="4.499899051080213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5.0907446166905323E-3"/>
                  <c:y val="2.645346254795085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2.725220722299148E-3"/>
                  <c:y val="1.352742445655845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5292739114026196E-2"/>
                  <c:y val="5.128205128205128E-2"/>
                </c:manualLayout>
              </c:layout>
              <c:showVal val="1"/>
            </c:dLbl>
            <c:dLbl>
              <c:idx val="9"/>
              <c:layout>
                <c:manualLayout>
                  <c:x val="-3.1460863263527879E-2"/>
                  <c:y val="3.912405974380137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6536686033794239E-2"/>
                  <c:y val="4.357628373376405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543771901258893E-2"/>
                  <c:y val="4.1633249452065896E-2"/>
                </c:manualLayout>
              </c:layout>
              <c:dLblPos val="r"/>
              <c:showVal val="1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659.14</c:v>
                </c:pt>
                <c:pt idx="1">
                  <c:v>703.05</c:v>
                </c:pt>
                <c:pt idx="2">
                  <c:v>684.36</c:v>
                </c:pt>
                <c:pt idx="3">
                  <c:v>655.58</c:v>
                </c:pt>
                <c:pt idx="4">
                  <c:v>618.04999999999995</c:v>
                </c:pt>
                <c:pt idx="5">
                  <c:v>613.11</c:v>
                </c:pt>
                <c:pt idx="6">
                  <c:v>579.5</c:v>
                </c:pt>
                <c:pt idx="7">
                  <c:v>600.20000000000005</c:v>
                </c:pt>
                <c:pt idx="8">
                  <c:v>657.9</c:v>
                </c:pt>
                <c:pt idx="9">
                  <c:v>633.37</c:v>
                </c:pt>
                <c:pt idx="10">
                  <c:v>636.5</c:v>
                </c:pt>
                <c:pt idx="11">
                  <c:v>691.32</c:v>
                </c:pt>
              </c:numCache>
            </c:numRef>
          </c:val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58306961364646E-2"/>
                  <c:y val="3.579024271450605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910655445954916E-2"/>
                  <c:y val="-4.060246315364453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3485692337238332E-2"/>
                  <c:y val="3.9091105879807388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2192036283463246E-2"/>
                  <c:y val="3.108392220203244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766562733350687E-2"/>
                  <c:y val="3.322673127397536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4653265424284159E-2"/>
                  <c:y val="4.052089642640828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4243447814142042E-2"/>
                  <c:y val="3.174237835655159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8904533408156772E-2"/>
                  <c:y val="3.970415236556968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693035851960712E-2"/>
                  <c:y val="3.375003382309170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0816757424376409E-2"/>
                  <c:y val="4.742849451510903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2476061924432607E-2"/>
                  <c:y val="4.241145790592413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8.0672331015791167E-3"/>
                  <c:y val="5.043138838414429E-3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712.36</c:v>
                </c:pt>
                <c:pt idx="1">
                  <c:v>751.93</c:v>
                </c:pt>
                <c:pt idx="2">
                  <c:v>756.65</c:v>
                </c:pt>
                <c:pt idx="3">
                  <c:v>703.05</c:v>
                </c:pt>
                <c:pt idx="4">
                  <c:v>720.19</c:v>
                </c:pt>
                <c:pt idx="5">
                  <c:v>713.68</c:v>
                </c:pt>
                <c:pt idx="6">
                  <c:v>718.02</c:v>
                </c:pt>
                <c:pt idx="7">
                  <c:v>740.57</c:v>
                </c:pt>
                <c:pt idx="8">
                  <c:v>709.14</c:v>
                </c:pt>
                <c:pt idx="9">
                  <c:v>724.61</c:v>
                </c:pt>
                <c:pt idx="10">
                  <c:v>733.36</c:v>
                </c:pt>
                <c:pt idx="11">
                  <c:v>718.2</c:v>
                </c:pt>
              </c:numCache>
            </c:numRef>
          </c:val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44972913202432E-2"/>
                  <c:y val="-3.148314153038565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678750016458001E-2"/>
                  <c:y val="3.22988088027458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2121557391006382E-2"/>
                  <c:y val="-3.943199407766364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82393064774292E-2"/>
                  <c:y val="-3.391084209872818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5.4347130256650134E-3"/>
                  <c:y val="1.5196579808967778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2858693564682996E-3"/>
                  <c:y val="2.4368861108856187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2476014729336096E-2"/>
                  <c:y val="4.028411397028977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3402638031857897E-2"/>
                  <c:y val="-3.9218551289336247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054894733902938E-2"/>
                  <c:y val="-4.781357110033681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1352655386161883E-2"/>
                  <c:y val="-1.298761395424229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5735712783355296E-2"/>
                  <c:y val="-4.7648697758934024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734.14</c:v>
                </c:pt>
                <c:pt idx="1">
                  <c:v>728.55</c:v>
                </c:pt>
                <c:pt idx="2">
                  <c:v>773.07</c:v>
                </c:pt>
                <c:pt idx="3">
                  <c:v>792.33</c:v>
                </c:pt>
                <c:pt idx="4">
                  <c:v>821.05</c:v>
                </c:pt>
              </c:numCache>
            </c:numRef>
          </c:val>
        </c:ser>
        <c:dLbls>
          <c:showVal val="1"/>
        </c:dLbls>
        <c:marker val="1"/>
        <c:axId val="64157184"/>
        <c:axId val="64158720"/>
      </c:lineChart>
      <c:catAx>
        <c:axId val="641571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158720"/>
        <c:crosses val="autoZero"/>
        <c:auto val="1"/>
        <c:lblAlgn val="ctr"/>
        <c:lblOffset val="100"/>
        <c:tickLblSkip val="1"/>
        <c:tickMarkSkip val="1"/>
      </c:catAx>
      <c:valAx>
        <c:axId val="64158720"/>
        <c:scaling>
          <c:orientation val="minMax"/>
          <c:min val="5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4886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157184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6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4833"/>
        </c:manualLayout>
      </c:layout>
      <c:lineChart>
        <c:grouping val="standard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6.465894805432873E-2"/>
                  <c:y val="-3.243916356352276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168089982409703E-2"/>
                  <c:y val="-3.9009368161475218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0661495008684196E-2"/>
                  <c:y val="-4.116384696245424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1510878793427776E-2"/>
                  <c:y val="-4.580945014115049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5919099647653586E-2"/>
                  <c:y val="-3.86968564187184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231880016380016E-2"/>
                  <c:y val="-3.790463276219005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274633379884415E-2"/>
                  <c:y val="3.629872030138048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4914435494459032E-2"/>
                  <c:y val="-3.465433630196194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5095453251013342E-2"/>
                  <c:y val="-3.82495731092294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1265550027228051E-2"/>
                  <c:y val="-3.52509444464182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3489370911088741E-2"/>
                  <c:y val="-2.863814567259725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1506.24</c:v>
                </c:pt>
                <c:pt idx="1">
                  <c:v>1657.86</c:v>
                </c:pt>
                <c:pt idx="2">
                  <c:v>1655.41</c:v>
                </c:pt>
                <c:pt idx="3">
                  <c:v>1584.89</c:v>
                </c:pt>
                <c:pt idx="4">
                  <c:v>1468</c:v>
                </c:pt>
                <c:pt idx="5">
                  <c:v>1447.74</c:v>
                </c:pt>
                <c:pt idx="6">
                  <c:v>1425.8</c:v>
                </c:pt>
                <c:pt idx="7">
                  <c:v>1449.4</c:v>
                </c:pt>
                <c:pt idx="8">
                  <c:v>1623.7</c:v>
                </c:pt>
                <c:pt idx="9">
                  <c:v>1635.83</c:v>
                </c:pt>
                <c:pt idx="10">
                  <c:v>1576.36</c:v>
                </c:pt>
                <c:pt idx="11">
                  <c:v>1585.42</c:v>
                </c:pt>
              </c:numCache>
            </c:numRef>
          </c:val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780149694344448E-2"/>
                  <c:y val="-3.3626801564416955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4665309766176292E-2"/>
                  <c:y val="7.635802750721150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5.2049236649724898E-2"/>
                  <c:y val="4.638377300214990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8.0401317253760984E-2"/>
                  <c:y val="6.7078071726186491E-3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7.6218668183124658E-2"/>
                  <c:y val="1.2135142107075808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1727290795304422E-2"/>
                  <c:y val="3.7153969050452471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816727993362999E-2"/>
                  <c:y val="4.380175408690726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1517007983683733E-2"/>
                  <c:y val="-4.012386434783818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091097756544943E-2"/>
                  <c:y val="4.657000998300904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194838013478192E-2"/>
                  <c:y val="3.86185091728496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257201394304286E-2"/>
                  <c:y val="4.082039394286351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9165556933239969E-2"/>
                  <c:y val="4.935766977527979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1636.57</c:v>
                </c:pt>
                <c:pt idx="1">
                  <c:v>1673.75</c:v>
                </c:pt>
                <c:pt idx="2">
                  <c:v>1583.3</c:v>
                </c:pt>
                <c:pt idx="3">
                  <c:v>1489.12</c:v>
                </c:pt>
                <c:pt idx="4">
                  <c:v>1474.9</c:v>
                </c:pt>
                <c:pt idx="5">
                  <c:v>1430.23</c:v>
                </c:pt>
                <c:pt idx="6">
                  <c:v>1401.48</c:v>
                </c:pt>
                <c:pt idx="7">
                  <c:v>1494.1</c:v>
                </c:pt>
                <c:pt idx="8">
                  <c:v>1456.86</c:v>
                </c:pt>
                <c:pt idx="9">
                  <c:v>1413.48</c:v>
                </c:pt>
                <c:pt idx="10">
                  <c:v>1420.19</c:v>
                </c:pt>
                <c:pt idx="11">
                  <c:v>1357.1</c:v>
                </c:pt>
              </c:numCache>
            </c:numRef>
          </c:val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992980058327899E-2"/>
                  <c:y val="4.846800833480722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857454640266827E-2"/>
                  <c:y val="4.070274450550702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2635547934943833E-2"/>
                  <c:y val="4.136932505603048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8384560360495763E-2"/>
                  <c:y val="3.580668051986465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5693921807855579E-2"/>
                  <c:y val="4.363555946099582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87646840128071E-2"/>
                  <c:y val="4.7206542507123701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3141449285012732E-2"/>
                  <c:y val="4.205504538632922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4139213042344513E-2"/>
                  <c:y val="-4.410956187151693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319433115258053E-2"/>
                  <c:y val="4.581817700998957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6666833136344112E-2"/>
                  <c:y val="5.036117336718300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685728125935426E-2"/>
                  <c:y val="3.8914885142974059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490302911454214E-2"/>
                  <c:y val="4.0775304599002776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1423.18</c:v>
                </c:pt>
                <c:pt idx="1">
                  <c:v>1410.5</c:v>
                </c:pt>
                <c:pt idx="2">
                  <c:v>1451.62</c:v>
                </c:pt>
                <c:pt idx="3">
                  <c:v>1431.5</c:v>
                </c:pt>
                <c:pt idx="4">
                  <c:v>1455.89</c:v>
                </c:pt>
              </c:numCache>
            </c:numRef>
          </c:val>
        </c:ser>
        <c:dLbls>
          <c:showVal val="1"/>
        </c:dLbls>
        <c:marker val="1"/>
        <c:axId val="64919424"/>
        <c:axId val="64920960"/>
      </c:lineChart>
      <c:catAx>
        <c:axId val="649194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920960"/>
        <c:crosses val="autoZero"/>
        <c:auto val="1"/>
        <c:lblAlgn val="ctr"/>
        <c:lblOffset val="100"/>
        <c:tickLblSkip val="1"/>
        <c:tickMarkSkip val="1"/>
      </c:catAx>
      <c:valAx>
        <c:axId val="64920960"/>
        <c:scaling>
          <c:orientation val="minMax"/>
          <c:min val="12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919424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323385743272016E-2"/>
                  <c:y val="5.205695973086238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704247069858652E-2"/>
                  <c:y val="-2.943547802381174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883343915781405E-2"/>
                  <c:y val="-4.385423010728073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328480104814337E-2"/>
                  <c:y val="-4.413646347320693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491711389280052E-2"/>
                  <c:y val="-4.228692003035200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522227725442475E-2"/>
                  <c:y val="-4.332675371337847E-2"/>
                </c:manualLayout>
              </c:layout>
              <c:showVal val="1"/>
            </c:dLbl>
            <c:dLbl>
              <c:idx val="9"/>
              <c:layout>
                <c:manualLayout>
                  <c:x val="-2.7051321660084292E-2"/>
                  <c:y val="2.979162135119837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9889162955725228E-2"/>
                  <c:y val="-4.384374465715345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904829601724681E-2"/>
                  <c:y val="4.5023940321478093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30.77</c:v>
                </c:pt>
                <c:pt idx="1">
                  <c:v>34.14</c:v>
                </c:pt>
                <c:pt idx="2">
                  <c:v>32.950000000000003</c:v>
                </c:pt>
                <c:pt idx="3">
                  <c:v>31.55</c:v>
                </c:pt>
                <c:pt idx="4">
                  <c:v>28.67</c:v>
                </c:pt>
                <c:pt idx="5">
                  <c:v>28.05</c:v>
                </c:pt>
                <c:pt idx="6">
                  <c:v>27.4</c:v>
                </c:pt>
                <c:pt idx="7">
                  <c:v>28.7</c:v>
                </c:pt>
                <c:pt idx="8">
                  <c:v>33.6</c:v>
                </c:pt>
                <c:pt idx="9">
                  <c:v>33.19</c:v>
                </c:pt>
                <c:pt idx="10">
                  <c:v>32.770000000000003</c:v>
                </c:pt>
                <c:pt idx="11">
                  <c:v>31.96</c:v>
                </c:pt>
              </c:numCache>
            </c:numRef>
          </c:val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75797614715951E-2"/>
                  <c:y val="-5.358417468686181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4405607835606011E-2"/>
                  <c:y val="-3.644088687809059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2298605834397954E-2"/>
                  <c:y val="-2.865039660097740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102381979239009E-2"/>
                  <c:y val="-4.081665345791607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081771163568481E-2"/>
                  <c:y val="-4.198694619711656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038960039086044E-2"/>
                  <c:y val="-4.042548791566433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1401106199493496E-2"/>
                  <c:y val="-4.254354884137232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629951135731124E-2"/>
                  <c:y val="-4.195519858423122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757247782108062E-2"/>
                  <c:y val="-4.272791800611012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9324492271979141E-2"/>
                  <c:y val="-4.399403610897763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1033141005837452E-2"/>
                  <c:y val="4.453473702527752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173868661135052E-2"/>
                  <c:y val="-4.290354929574183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31.06</c:v>
                </c:pt>
                <c:pt idx="1">
                  <c:v>30.33</c:v>
                </c:pt>
                <c:pt idx="2">
                  <c:v>28.8</c:v>
                </c:pt>
                <c:pt idx="3">
                  <c:v>25.2</c:v>
                </c:pt>
                <c:pt idx="4">
                  <c:v>23.01</c:v>
                </c:pt>
                <c:pt idx="5">
                  <c:v>21.11</c:v>
                </c:pt>
                <c:pt idx="6">
                  <c:v>19.71</c:v>
                </c:pt>
                <c:pt idx="7">
                  <c:v>21.84</c:v>
                </c:pt>
                <c:pt idx="8">
                  <c:v>22.56</c:v>
                </c:pt>
                <c:pt idx="9">
                  <c:v>21.92</c:v>
                </c:pt>
                <c:pt idx="10">
                  <c:v>20.77</c:v>
                </c:pt>
                <c:pt idx="11">
                  <c:v>19.61</c:v>
                </c:pt>
              </c:numCache>
            </c:numRef>
          </c:val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469947903927826E-2"/>
                  <c:y val="-4.754627360209289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9685775887965244E-2"/>
                  <c:y val="-5.204322394246855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2100092861749592E-2"/>
                  <c:y val="-4.253583770767926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8.8640987745037068E-3"/>
                  <c:y val="-1.426429431127739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2564497721232745E-2"/>
                  <c:y val="-4.430344512020749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24325114185754E-2"/>
                  <c:y val="-3.232725743536201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323284321474208E-2"/>
                  <c:y val="-3.612756624600007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956106550510982E-2"/>
                  <c:y val="-4.391045973219102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91774166527056E-2"/>
                  <c:y val="-4.92743220570493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66130563466806E-2"/>
                  <c:y val="-4.381586404134012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4042553191489362E-2"/>
                  <c:y val="-4.742683954936906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19.91</c:v>
                </c:pt>
                <c:pt idx="1">
                  <c:v>20.83</c:v>
                </c:pt>
                <c:pt idx="2">
                  <c:v>20.74</c:v>
                </c:pt>
                <c:pt idx="3">
                  <c:v>19.71</c:v>
                </c:pt>
                <c:pt idx="4">
                  <c:v>19.36</c:v>
                </c:pt>
              </c:numCache>
            </c:numRef>
          </c:val>
        </c:ser>
        <c:dLbls>
          <c:showVal val="1"/>
        </c:dLbls>
        <c:marker val="1"/>
        <c:axId val="64997632"/>
        <c:axId val="65048576"/>
      </c:lineChart>
      <c:catAx>
        <c:axId val="649976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048576"/>
        <c:crosses val="autoZero"/>
        <c:auto val="1"/>
        <c:lblAlgn val="ctr"/>
        <c:lblOffset val="100"/>
        <c:tickLblSkip val="1"/>
        <c:tickMarkSkip val="1"/>
      </c:catAx>
      <c:valAx>
        <c:axId val="65048576"/>
        <c:scaling>
          <c:orientation val="minMax"/>
          <c:max val="45"/>
          <c:min val="15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6637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997632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89946"/>
          <c:y val="0.91028175345485163"/>
          <c:w val="0.28101813890443988"/>
          <c:h val="6.053276489610412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4855"/>
        </c:manualLayout>
      </c:layout>
      <c:lineChart>
        <c:grouping val="standard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701414686775514E-2"/>
                  <c:y val="4.062681490031703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5234418512405677E-2"/>
                  <c:y val="-4.098141268609086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7961137528783769E-2"/>
                  <c:y val="-3.800130770006283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9347938273043616E-2"/>
                  <c:y val="3.5276893117888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618523635919715E-2"/>
                  <c:y val="3.396885563001895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8819286067042887E-2"/>
                  <c:y val="4.078570823808315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3397923568222049E-2"/>
                  <c:y val="4.499742743075413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9777707490580606E-2"/>
                  <c:y val="-3.533889529317520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7729857039069802E-2"/>
                  <c:y val="-3.895426703954843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9066549028094581E-2"/>
                  <c:y val="3.843144917059061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775016230793458E-2"/>
                  <c:y val="4.111994685527833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1656.12</c:v>
                </c:pt>
                <c:pt idx="1">
                  <c:v>1742.62</c:v>
                </c:pt>
                <c:pt idx="2">
                  <c:v>1673.77</c:v>
                </c:pt>
                <c:pt idx="3">
                  <c:v>1650.07</c:v>
                </c:pt>
                <c:pt idx="4">
                  <c:v>1585.5</c:v>
                </c:pt>
                <c:pt idx="5">
                  <c:v>1596.7</c:v>
                </c:pt>
                <c:pt idx="6">
                  <c:v>1593.9</c:v>
                </c:pt>
                <c:pt idx="7">
                  <c:v>1626</c:v>
                </c:pt>
                <c:pt idx="8">
                  <c:v>1744.5</c:v>
                </c:pt>
                <c:pt idx="9">
                  <c:v>1747.01</c:v>
                </c:pt>
                <c:pt idx="10">
                  <c:v>1721.13</c:v>
                </c:pt>
                <c:pt idx="11">
                  <c:v>1658.87</c:v>
                </c:pt>
              </c:numCache>
            </c:numRef>
          </c:val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89408720353946E-2"/>
                  <c:y val="-4.2713018923814905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5422582885892199E-2"/>
                  <c:y val="-3.190648208209899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108927101983912E-2"/>
                  <c:y val="-3.707834624893025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149367692675812E-2"/>
                  <c:y val="-4.313892525220950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0633639082641852E-2"/>
                  <c:y val="-4.1861888851982818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6824257961412326E-2"/>
                  <c:y val="-3.758608337729493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8785100365799095E-2"/>
                  <c:y val="-3.946707104925718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65701697435821E-2"/>
                  <c:y val="3.809981568681241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326499759000716E-2"/>
                  <c:y val="-3.586095999526964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9090631641446508E-2"/>
                  <c:y val="4.017610701888071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108954403955341E-2"/>
                  <c:y val="-3.5679907257251911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1669.91</c:v>
                </c:pt>
                <c:pt idx="1">
                  <c:v>1627.59</c:v>
                </c:pt>
                <c:pt idx="2">
                  <c:v>1592.86</c:v>
                </c:pt>
                <c:pt idx="3">
                  <c:v>1485.08</c:v>
                </c:pt>
                <c:pt idx="4">
                  <c:v>1413.87</c:v>
                </c:pt>
                <c:pt idx="5">
                  <c:v>1342.36</c:v>
                </c:pt>
                <c:pt idx="6">
                  <c:v>1286.72</c:v>
                </c:pt>
                <c:pt idx="7">
                  <c:v>1347.1</c:v>
                </c:pt>
                <c:pt idx="8">
                  <c:v>1348.8</c:v>
                </c:pt>
                <c:pt idx="9">
                  <c:v>1316.18</c:v>
                </c:pt>
                <c:pt idx="10">
                  <c:v>1276.45</c:v>
                </c:pt>
                <c:pt idx="11">
                  <c:v>1222.76</c:v>
                </c:pt>
              </c:numCache>
            </c:numRef>
          </c:val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58497999589375E-2"/>
                  <c:y val="-4.073126094970332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6477775589070375E-2"/>
                  <c:y val="-3.699681989943200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857735667343373E-2"/>
                  <c:y val="-3.8450942977176598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550992436727651E-2"/>
                  <c:y val="-3.74964667878054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4385144245975623E-2"/>
                  <c:y val="3.91395244328950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643655008240249E-2"/>
                  <c:y val="3.2541242518383758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4457281106248712E-2"/>
                  <c:y val="4.420234071237372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4320054602054235E-2"/>
                  <c:y val="4.458737943116918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9728099526671216E-2"/>
                  <c:y val="4.201324710341751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4.2309156387163947E-2"/>
                  <c:y val="3.658779625251559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6743353698124323E-2"/>
                  <c:y val="3.8844102303589235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450707652208481E-2"/>
                  <c:y val="4.8270873767033845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1244.8</c:v>
                </c:pt>
                <c:pt idx="1">
                  <c:v>1300.98</c:v>
                </c:pt>
                <c:pt idx="2">
                  <c:v>1336.08</c:v>
                </c:pt>
                <c:pt idx="3">
                  <c:v>1299</c:v>
                </c:pt>
                <c:pt idx="4">
                  <c:v>1286.69</c:v>
                </c:pt>
              </c:numCache>
            </c:numRef>
          </c:val>
        </c:ser>
        <c:dLbls>
          <c:showVal val="1"/>
        </c:dLbls>
        <c:marker val="1"/>
        <c:axId val="65104896"/>
        <c:axId val="65118976"/>
      </c:lineChart>
      <c:catAx>
        <c:axId val="651048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118976"/>
        <c:crosses val="autoZero"/>
        <c:auto val="1"/>
        <c:lblAlgn val="ctr"/>
        <c:lblOffset val="100"/>
        <c:tickLblSkip val="1"/>
        <c:tickMarkSkip val="1"/>
      </c:catAx>
      <c:valAx>
        <c:axId val="65118976"/>
        <c:scaling>
          <c:orientation val="minMax"/>
          <c:max val="1800"/>
          <c:min val="11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104896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65248256"/>
        <c:axId val="65258240"/>
        <c:axId val="0"/>
      </c:bar3DChart>
      <c:catAx>
        <c:axId val="6524825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258240"/>
        <c:crosses val="autoZero"/>
        <c:auto val="1"/>
        <c:lblAlgn val="ctr"/>
        <c:lblOffset val="100"/>
        <c:tickLblSkip val="1"/>
        <c:tickMarkSkip val="1"/>
      </c:catAx>
      <c:valAx>
        <c:axId val="652582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248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5317504"/>
        <c:axId val="65335680"/>
        <c:axId val="0"/>
      </c:bar3DChart>
      <c:catAx>
        <c:axId val="6531750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335680"/>
        <c:crosses val="autoZero"/>
        <c:auto val="1"/>
        <c:lblAlgn val="ctr"/>
        <c:lblOffset val="100"/>
        <c:tickLblSkip val="1"/>
        <c:tickMarkSkip val="1"/>
      </c:catAx>
      <c:valAx>
        <c:axId val="65335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317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Val val="1"/>
        </c:dLbls>
        <c:shape val="cylinder"/>
        <c:axId val="65424000"/>
        <c:axId val="62783872"/>
        <c:axId val="0"/>
      </c:bar3DChart>
      <c:catAx>
        <c:axId val="6542400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2783872"/>
        <c:crosses val="autoZero"/>
        <c:auto val="1"/>
        <c:lblAlgn val="ctr"/>
        <c:lblOffset val="100"/>
        <c:tickLblSkip val="1"/>
        <c:tickMarkSkip val="1"/>
      </c:catAx>
      <c:valAx>
        <c:axId val="62783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424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2822272"/>
        <c:axId val="62823808"/>
        <c:axId val="0"/>
      </c:bar3DChart>
      <c:catAx>
        <c:axId val="6282227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2823808"/>
        <c:crosses val="autoZero"/>
        <c:auto val="1"/>
        <c:lblAlgn val="ctr"/>
        <c:lblOffset val="100"/>
        <c:tickLblSkip val="1"/>
        <c:tickMarkSkip val="1"/>
      </c:catAx>
      <c:valAx>
        <c:axId val="62823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2822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01.06.2014г.</a:t>
            </a:r>
          </a:p>
        </c:rich>
      </c:tx>
      <c:layout>
        <c:manualLayout>
          <c:xMode val="edge"/>
          <c:yMode val="edge"/>
          <c:x val="0.24724665243116106"/>
          <c:y val="1.9472787526078273E-2"/>
        </c:manualLayout>
      </c:layout>
      <c:spPr>
        <a:noFill/>
        <a:ln w="25400">
          <a:noFill/>
        </a:ln>
      </c:spPr>
    </c:title>
    <c:view3D>
      <c:rotX val="20"/>
      <c:rotY val="80"/>
      <c:perspective val="0"/>
    </c:view3D>
    <c:plotArea>
      <c:layout>
        <c:manualLayout>
          <c:layoutTarget val="inner"/>
          <c:xMode val="edge"/>
          <c:yMode val="edge"/>
          <c:x val="0.26675606860995082"/>
          <c:y val="0.32267252095436677"/>
          <c:w val="0.4410187667560323"/>
          <c:h val="0.35135181502300822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Высшее образование - 21,7%
(2013г. - 18%)</a:t>
                    </a:r>
                  </a:p>
                </c:rich>
              </c:tx>
              <c:spPr>
                <a:noFill/>
              </c:spPr>
              <c:dLblPos val="bestFit"/>
            </c:dLbl>
            <c:dLbl>
              <c:idx val="1"/>
              <c:layout>
                <c:manualLayout>
                  <c:x val="-6.6695226849216582E-2"/>
                  <c:y val="4.201043859294188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- 31,5%
(2013г. - 28,6%)</a:t>
                    </a:r>
                  </a:p>
                </c:rich>
              </c:tx>
              <c:spPr/>
              <c:dLblPos val="bestFit"/>
            </c:dLbl>
            <c:dLbl>
              <c:idx val="2"/>
              <c:layout>
                <c:manualLayout>
                  <c:x val="-7.1607178941948332E-2"/>
                  <c:y val="-5.535864060799729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Среднее общее образование - 31%
(2013г. - 35,8%)</a:t>
                    </a:r>
                  </a:p>
                </c:rich>
              </c:tx>
              <c:spPr/>
              <c:dLblPos val="bestFit"/>
            </c:dLbl>
            <c:dLbl>
              <c:idx val="3"/>
              <c:layout>
                <c:manualLayout>
                  <c:x val="5.1489433485246434E-2"/>
                  <c:y val="-0.1348508056928212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- 15,5%
(2013г. - 17,1%)</a:t>
                    </a:r>
                  </a:p>
                </c:rich>
              </c:tx>
              <c:spPr/>
              <c:dLblPos val="bestFit"/>
            </c:dLbl>
            <c:dLbl>
              <c:idx val="4"/>
              <c:layout>
                <c:manualLayout>
                  <c:x val="2.7128802233860581E-2"/>
                  <c:y val="2.486170069502921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- 0,3%
(2013г. - 0,5%)</a:t>
                    </a:r>
                  </a:p>
                </c:rich>
              </c:tx>
              <c:spPr/>
              <c:dLblPos val="bestFit"/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Val val="1"/>
              <c:showCatName val="1"/>
              <c:showPercent val="1"/>
            </c:dLbl>
            <c:showVal val="1"/>
            <c:showCatName val="1"/>
            <c:showPercent val="1"/>
            <c:showLeaderLines val="1"/>
          </c:dLbls>
          <c:cat>
            <c:strRef>
              <c:f>диаграмма!$A$21:$A$25</c:f>
              <c:strCache>
                <c:ptCount val="5"/>
                <c:pt idx="0">
                  <c:v> - высшее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21.7</c:v>
                </c:pt>
                <c:pt idx="1">
                  <c:v>31.5</c:v>
                </c:pt>
                <c:pt idx="2">
                  <c:v>31</c:v>
                </c:pt>
                <c:pt idx="3">
                  <c:v>15.5</c:v>
                </c:pt>
                <c:pt idx="4">
                  <c:v>0.3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spPr>
        <a:noFill/>
        <a:ln w="25400">
          <a:noFill/>
        </a:ln>
      </c:spPr>
    </c:title>
    <c:view3D>
      <c:hPercent val="17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3236"/>
          <c:y val="9.3243871127756547E-2"/>
          <c:w val="0.76275027147825125"/>
          <c:h val="0.841753609511821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Val val="1"/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01.06.2013г.</c:v>
                </c:pt>
                <c:pt idx="1">
                  <c:v>на 01.06.2014г.</c:v>
                </c:pt>
              </c:strCache>
            </c:strRef>
          </c:cat>
          <c:val>
            <c:numRef>
              <c:f>диаграмма!$B$13:$C$13</c:f>
              <c:numCache>
                <c:formatCode>#,##0.0</c:formatCode>
                <c:ptCount val="2"/>
                <c:pt idx="0">
                  <c:v>49</c:v>
                </c:pt>
                <c:pt idx="1">
                  <c:v>51.4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Val val="1"/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01.06.2013г.</c:v>
                </c:pt>
                <c:pt idx="1">
                  <c:v>на 01.06.2014г.</c:v>
                </c:pt>
              </c:strCache>
            </c:strRef>
          </c:cat>
          <c:val>
            <c:numRef>
              <c:f>диаграмма!$B$14:$C$14</c:f>
              <c:numCache>
                <c:formatCode>#,##0.0</c:formatCode>
                <c:ptCount val="2"/>
                <c:pt idx="0">
                  <c:v>51</c:v>
                </c:pt>
                <c:pt idx="1">
                  <c:v>48.6</c:v>
                </c:pt>
              </c:numCache>
            </c:numRef>
          </c:val>
        </c:ser>
        <c:dLbls>
          <c:showVal val="1"/>
        </c:dLbls>
        <c:shape val="box"/>
        <c:axId val="62130048"/>
        <c:axId val="62131584"/>
        <c:axId val="0"/>
      </c:bar3DChart>
      <c:catAx>
        <c:axId val="62130048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2131584"/>
        <c:crosses val="autoZero"/>
        <c:lblAlgn val="ctr"/>
        <c:lblOffset val="100"/>
        <c:tickLblSkip val="1"/>
        <c:tickMarkSkip val="1"/>
      </c:catAx>
      <c:valAx>
        <c:axId val="62131584"/>
        <c:scaling>
          <c:orientation val="minMax"/>
        </c:scaling>
        <c:delete val="1"/>
        <c:axPos val="b"/>
        <c:numFmt formatCode="#,##0.0" sourceLinked="1"/>
        <c:tickLblPos val="none"/>
        <c:crossAx val="62130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722"/>
          <c:y val="0.87534774516821767"/>
          <c:w val="0.83958372818277349"/>
          <c:h val="0.12457933667382368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spPr>
        <a:noFill/>
        <a:ln w="25400">
          <a:noFill/>
        </a:ln>
      </c:spPr>
    </c:title>
    <c:view3D>
      <c:hPercent val="19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2660611406977023E-2"/>
                  <c:y val="-0.1588385925259814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01.06.2013г.</c:v>
                </c:pt>
                <c:pt idx="1">
                  <c:v>на 01.06.2014г.</c:v>
                </c:pt>
              </c:strCache>
            </c:strRef>
          </c:cat>
          <c:val>
            <c:numRef>
              <c:f>диаграмма!$B$17:$C$17</c:f>
              <c:numCache>
                <c:formatCode>#,##0.0</c:formatCode>
                <c:ptCount val="2"/>
                <c:pt idx="0">
                  <c:v>39.4</c:v>
                </c:pt>
                <c:pt idx="1">
                  <c:v>40.700000000000003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1.9287962448677323E-2"/>
                  <c:y val="-0.1588385925259814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01.06.2013г.</c:v>
                </c:pt>
                <c:pt idx="1">
                  <c:v>на 01.06.2014г.</c:v>
                </c:pt>
              </c:strCache>
            </c:strRef>
          </c:cat>
          <c:val>
            <c:numRef>
              <c:f>диаграмма!$B$18:$C$18</c:f>
              <c:numCache>
                <c:formatCode>#,##0.0</c:formatCode>
                <c:ptCount val="2"/>
                <c:pt idx="0">
                  <c:v>32.4</c:v>
                </c:pt>
                <c:pt idx="1">
                  <c:v>31.2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01.06.2013г.</c:v>
                </c:pt>
                <c:pt idx="1">
                  <c:v>на 01.06.2014г.</c:v>
                </c:pt>
              </c:strCache>
            </c:strRef>
          </c:cat>
          <c:val>
            <c:numRef>
              <c:f>диаграмма!$B$19:$C$19</c:f>
              <c:numCache>
                <c:formatCode>#,##0.0</c:formatCode>
                <c:ptCount val="2"/>
                <c:pt idx="0">
                  <c:v>28.2</c:v>
                </c:pt>
                <c:pt idx="1">
                  <c:v>28.1</c:v>
                </c:pt>
              </c:numCache>
            </c:numRef>
          </c:val>
        </c:ser>
        <c:dLbls>
          <c:showVal val="1"/>
        </c:dLbls>
        <c:shape val="box"/>
        <c:axId val="62200448"/>
        <c:axId val="62222720"/>
        <c:axId val="0"/>
      </c:bar3DChart>
      <c:catAx>
        <c:axId val="62200448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2222720"/>
        <c:crosses val="autoZero"/>
        <c:auto val="1"/>
        <c:lblAlgn val="ctr"/>
        <c:lblOffset val="100"/>
        <c:tickLblSkip val="1"/>
        <c:tickMarkSkip val="1"/>
      </c:catAx>
      <c:valAx>
        <c:axId val="62222720"/>
        <c:scaling>
          <c:orientation val="minMax"/>
        </c:scaling>
        <c:delete val="1"/>
        <c:axPos val="b"/>
        <c:numFmt formatCode="#,##0.0" sourceLinked="1"/>
        <c:tickLblPos val="none"/>
        <c:crossAx val="62200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574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1267471168039079"/>
          <c:y val="6.6879593474512888E-2"/>
          <c:w val="0.73442549408225943"/>
          <c:h val="0.80876097228367305"/>
        </c:manualLayout>
      </c:layout>
      <c:barChart>
        <c:barDir val="bar"/>
        <c:grouping val="clustered"/>
        <c:ser>
          <c:idx val="0"/>
          <c:order val="0"/>
          <c:tx>
            <c:v>2014 май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</c:dLbl>
            <c:dLbl>
              <c:idx val="7"/>
              <c:numFmt formatCode="#,##0.0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</c:dLbl>
            <c:numFmt formatCode="#,##0.0" sourceLinked="0"/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dLblPos val="ctr"/>
            <c:showVal val="1"/>
          </c:dLbls>
          <c:cat>
            <c:strRef>
              <c:f>диаграмма!$A$75:$A$83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Ненецкий авт.округ</c:v>
                </c:pt>
                <c:pt idx="3">
                  <c:v>Сахалинская область</c:v>
                </c:pt>
                <c:pt idx="4">
                  <c:v>Камчатский край</c:v>
                </c:pt>
                <c:pt idx="5">
                  <c:v>г. Норильск</c:v>
                </c:pt>
                <c:pt idx="6">
                  <c:v>Магаданская область</c:v>
                </c:pt>
                <c:pt idx="7">
                  <c:v>г. Дудинка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диаграмма!$B$75:$B$83</c:f>
              <c:numCache>
                <c:formatCode>0.0</c:formatCode>
                <c:ptCount val="9"/>
                <c:pt idx="0">
                  <c:v>3235.71</c:v>
                </c:pt>
                <c:pt idx="1">
                  <c:v>3637</c:v>
                </c:pt>
                <c:pt idx="2">
                  <c:v>4735.49</c:v>
                </c:pt>
                <c:pt idx="3">
                  <c:v>4741.79</c:v>
                </c:pt>
                <c:pt idx="4">
                  <c:v>5025.9399999999996</c:v>
                </c:pt>
                <c:pt idx="5">
                  <c:v>5473.72</c:v>
                </c:pt>
                <c:pt idx="6">
                  <c:v>5659.68</c:v>
                </c:pt>
                <c:pt idx="7">
                  <c:v>6611.57</c:v>
                </c:pt>
                <c:pt idx="8">
                  <c:v>8074.69</c:v>
                </c:pt>
              </c:numCache>
            </c:numRef>
          </c:val>
        </c:ser>
        <c:ser>
          <c:idx val="1"/>
          <c:order val="1"/>
          <c:tx>
            <c:v>2013 май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numFmt formatCode="#,##0.0" sourceLinked="0"/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dLblPos val="ctr"/>
            <c:showVal val="1"/>
          </c:dLbls>
          <c:cat>
            <c:strRef>
              <c:f>диаграмма!$A$75:$A$83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Ненецкий авт.округ</c:v>
                </c:pt>
                <c:pt idx="3">
                  <c:v>Сахалинская область</c:v>
                </c:pt>
                <c:pt idx="4">
                  <c:v>Камчатский край</c:v>
                </c:pt>
                <c:pt idx="5">
                  <c:v>г. Норильск</c:v>
                </c:pt>
                <c:pt idx="6">
                  <c:v>Магаданская область</c:v>
                </c:pt>
                <c:pt idx="7">
                  <c:v>г. Дудинка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диаграмма!$C$75:$C$83</c:f>
              <c:numCache>
                <c:formatCode>0.0</c:formatCode>
                <c:ptCount val="9"/>
                <c:pt idx="0">
                  <c:v>2878.21</c:v>
                </c:pt>
                <c:pt idx="1">
                  <c:v>3234.52</c:v>
                </c:pt>
                <c:pt idx="2">
                  <c:v>4572.4399999999996</c:v>
                </c:pt>
                <c:pt idx="3">
                  <c:v>4359.09</c:v>
                </c:pt>
                <c:pt idx="4">
                  <c:v>4574.6899999999996</c:v>
                </c:pt>
                <c:pt idx="5">
                  <c:v>4629.45</c:v>
                </c:pt>
                <c:pt idx="6">
                  <c:v>5319.65</c:v>
                </c:pt>
                <c:pt idx="7">
                  <c:v>5127.32</c:v>
                </c:pt>
                <c:pt idx="8">
                  <c:v>7672.75</c:v>
                </c:pt>
              </c:numCache>
            </c:numRef>
          </c:val>
        </c:ser>
        <c:gapWidth val="123"/>
        <c:axId val="62561280"/>
        <c:axId val="62583552"/>
      </c:barChart>
      <c:catAx>
        <c:axId val="62561280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2583552"/>
        <c:crosses val="autoZero"/>
        <c:auto val="1"/>
        <c:lblAlgn val="ctr"/>
        <c:lblOffset val="100"/>
        <c:tickLblSkip val="1"/>
        <c:tickMarkSkip val="1"/>
      </c:catAx>
      <c:valAx>
        <c:axId val="62583552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yr"/>
                    <a:cs typeface="Times New Roman" pitchFamily="18" charset="0"/>
                  </a:defRPr>
                </a:pPr>
                <a:r>
                  <a:rPr lang="ru-RU" sz="1400">
                    <a:latin typeface="Times New Roman" pitchFamily="18" charset="0"/>
                    <a:cs typeface="Times New Roman" pitchFamily="18" charset="0"/>
                  </a:rPr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25612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251"/>
          <c:y val="0.95390293541478965"/>
          <c:w val="0.61343078323500755"/>
          <c:h val="3.8697065093387994E-2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63353216"/>
        <c:axId val="63354752"/>
        <c:axId val="0"/>
      </c:bar3DChart>
      <c:catAx>
        <c:axId val="6335321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3354752"/>
        <c:crosses val="autoZero"/>
        <c:auto val="1"/>
        <c:lblAlgn val="ctr"/>
        <c:lblOffset val="100"/>
        <c:tickLblSkip val="1"/>
        <c:tickMarkSkip val="1"/>
      </c:catAx>
      <c:valAx>
        <c:axId val="63354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33532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53275044989594"/>
          <c:y val="0.16464895065207241"/>
          <c:w val="0.88353500283850561"/>
          <c:h val="0.64164648910417077"/>
        </c:manualLayout>
      </c:layout>
      <c:lineChart>
        <c:grouping val="standard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314840415940392E-2"/>
                  <c:y val="3.471994572107101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389777137961991E-2"/>
                  <c:y val="-4.173171063366878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9664471116031547E-2"/>
                  <c:y val="-3.547984090291206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6759569231145579E-2"/>
                  <c:y val="-1.775354006675092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8871736973065006E-2"/>
                  <c:y val="-2.830498039596902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503514984234151E-2"/>
                  <c:y val="-3.23696287734566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9.0602449607421747E-4"/>
                  <c:y val="-1.300230063834614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4.2825095953722934E-3"/>
                  <c:y val="-1.369702861216472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875687890224538E-2"/>
                  <c:y val="-3.178250866789799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03675962442196E-2"/>
                  <c:y val="-3.010368506935004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7041697457721559E-2"/>
                  <c:y val="1.810130876497588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6345941490138165E-2"/>
                  <c:y val="-3.024979020479583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8043</c:v>
                </c:pt>
                <c:pt idx="1">
                  <c:v>8422.0300000000007</c:v>
                </c:pt>
                <c:pt idx="2">
                  <c:v>8456.5499999999993</c:v>
                </c:pt>
                <c:pt idx="3">
                  <c:v>8258.8807894736838</c:v>
                </c:pt>
                <c:pt idx="4">
                  <c:v>7919.2859090909096</c:v>
                </c:pt>
                <c:pt idx="5">
                  <c:v>7419.7876315789472</c:v>
                </c:pt>
                <c:pt idx="6">
                  <c:v>7588.7</c:v>
                </c:pt>
                <c:pt idx="7">
                  <c:v>7491.9</c:v>
                </c:pt>
                <c:pt idx="8">
                  <c:v>8068</c:v>
                </c:pt>
                <c:pt idx="9">
                  <c:v>8069.08</c:v>
                </c:pt>
                <c:pt idx="10">
                  <c:v>7693.92</c:v>
                </c:pt>
                <c:pt idx="11">
                  <c:v>7962.09</c:v>
                </c:pt>
              </c:numCache>
            </c:numRef>
          </c:val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417159687100202E-2"/>
                  <c:y val="-4.540161051297159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666201839273908E-2"/>
                  <c:y val="-3.779313300123198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7128654719686729E-2"/>
                  <c:y val="-4.126484189476315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838840407979303E-2"/>
                  <c:y val="-3.075537122654425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5058655835959435E-2"/>
                  <c:y val="-4.1126859142607157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301397237744022E-2"/>
                  <c:y val="-3.644683165624151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5655584200090303E-2"/>
                  <c:y val="2.948342568290081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7208031965331808E-2"/>
                  <c:y val="-3.17408893119390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176533070565353E-2"/>
                  <c:y val="-2.957972845986844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002474189712938E-2"/>
                  <c:y val="-2.1606299212598424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8048.7713636363642</c:v>
                </c:pt>
                <c:pt idx="1">
                  <c:v>8070.02</c:v>
                </c:pt>
                <c:pt idx="2">
                  <c:v>7662.24</c:v>
                </c:pt>
                <c:pt idx="3">
                  <c:v>7202.97</c:v>
                </c:pt>
                <c:pt idx="4">
                  <c:v>7228.62</c:v>
                </c:pt>
                <c:pt idx="5">
                  <c:v>7003.7150000000001</c:v>
                </c:pt>
                <c:pt idx="6">
                  <c:v>6892.5091304347825</c:v>
                </c:pt>
                <c:pt idx="7">
                  <c:v>7181.88</c:v>
                </c:pt>
                <c:pt idx="8">
                  <c:v>7161.11</c:v>
                </c:pt>
                <c:pt idx="9">
                  <c:v>7188.38</c:v>
                </c:pt>
                <c:pt idx="10">
                  <c:v>7066.06</c:v>
                </c:pt>
                <c:pt idx="11">
                  <c:v>7202.5499999999993</c:v>
                </c:pt>
              </c:numCache>
            </c:numRef>
          </c:val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503801678188885E-2"/>
                  <c:y val="3.369391788989510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8776857091336903E-2"/>
                  <c:y val="3.886014248218993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978140555514666E-2"/>
                  <c:y val="3.004918829590744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1576664603723182E-2"/>
                  <c:y val="-3.5375263277276373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850913027765574E-2"/>
                  <c:y val="-2.295998185412009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1493933558899932E-2"/>
                  <c:y val="3.695395482972044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7619557121980611E-2"/>
                  <c:y val="4.135121998639058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826824918149772E-2"/>
                  <c:y val="3.2969378827646896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5386864554111094E-2"/>
                  <c:y val="3.898421956514695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373918066067739E-2"/>
                  <c:y val="3.690081596943239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4595656125508585E-2"/>
                  <c:y val="3.231781741568084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5296507783855285E-2"/>
                  <c:y val="2.9346188869248547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7294.3281818181822</c:v>
                </c:pt>
                <c:pt idx="1">
                  <c:v>7151.58</c:v>
                </c:pt>
                <c:pt idx="2">
                  <c:v>6667.56</c:v>
                </c:pt>
                <c:pt idx="3">
                  <c:v>6670.24</c:v>
                </c:pt>
                <c:pt idx="4">
                  <c:v>6883.15</c:v>
                </c:pt>
              </c:numCache>
            </c:numRef>
          </c:val>
        </c:ser>
        <c:dLbls>
          <c:showVal val="1"/>
        </c:dLbls>
        <c:marker val="1"/>
        <c:axId val="63435520"/>
        <c:axId val="63437056"/>
      </c:lineChart>
      <c:catAx>
        <c:axId val="634355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437056"/>
        <c:crosses val="autoZero"/>
        <c:auto val="1"/>
        <c:lblAlgn val="ctr"/>
        <c:lblOffset val="100"/>
        <c:tickLblSkip val="1"/>
        <c:tickMarkSkip val="1"/>
      </c:catAx>
      <c:valAx>
        <c:axId val="63437056"/>
        <c:scaling>
          <c:orientation val="minMax"/>
          <c:min val="6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435520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501"/>
          <c:h val="6.053261327945513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311321569237584"/>
          <c:y val="0.15176495324414971"/>
          <c:w val="0.87087172218290065"/>
          <c:h val="0.65639810426543665"/>
        </c:manualLayout>
      </c:layout>
      <c:lineChart>
        <c:grouping val="standard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107961568416892E-2"/>
                  <c:y val="-4.2701491831273385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7227147457334318E-2"/>
                  <c:y val="-2.494257440094541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8030209642420402E-2"/>
                  <c:y val="-3.3950355707201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7011079698674643E-2"/>
                  <c:y val="-2.561291406057760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8023768035989449E-2"/>
                  <c:y val="-3.318230849099098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2636250674037063E-2"/>
                  <c:y val="-3.796115136486807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4177061270572592E-2"/>
                  <c:y val="-1.979923020694131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2161095730105858E-2"/>
                  <c:y val="-3.330155757170925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581059318904841E-2"/>
                  <c:y val="-2.701182950923660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73226128937245E-2"/>
                  <c:y val="-2.88732235585354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676911608506411E-2"/>
                  <c:y val="-3.115978818372469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6.9896833938914949E-3"/>
                  <c:y val="-2.7863317771359704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19818.21</c:v>
                </c:pt>
                <c:pt idx="1">
                  <c:v>20461.55</c:v>
                </c:pt>
                <c:pt idx="2">
                  <c:v>18705.57</c:v>
                </c:pt>
                <c:pt idx="3">
                  <c:v>17894.079210526317</c:v>
                </c:pt>
                <c:pt idx="4">
                  <c:v>17017.385000000002</c:v>
                </c:pt>
                <c:pt idx="5">
                  <c:v>16535.790263157895</c:v>
                </c:pt>
                <c:pt idx="6">
                  <c:v>16155.1</c:v>
                </c:pt>
                <c:pt idx="7">
                  <c:v>15653.638636363636</c:v>
                </c:pt>
                <c:pt idx="8">
                  <c:v>17213</c:v>
                </c:pt>
                <c:pt idx="9">
                  <c:v>17242.169999999998</c:v>
                </c:pt>
                <c:pt idx="10">
                  <c:v>16293.18</c:v>
                </c:pt>
                <c:pt idx="11">
                  <c:v>17403.95</c:v>
                </c:pt>
              </c:numCache>
            </c:numRef>
          </c:val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46634313879542E-2"/>
                  <c:y val="-4.046200889591053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997941988528152E-2"/>
                  <c:y val="-3.058834139708242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536210672435697E-2"/>
                  <c:y val="-3.816844696312963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229149545387986E-2"/>
                  <c:y val="-3.29832865420784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2019279300356432E-2"/>
                  <c:y val="-3.424715578883449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770888833506524E-2"/>
                  <c:y val="-2.949535526725768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745093566527692E-2"/>
                  <c:y val="-3.308255841569687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094866639972374E-2"/>
                  <c:y val="-3.4450278705786486E-2"/>
                </c:manualLayout>
              </c:layout>
              <c:showVal val="1"/>
            </c:dLbl>
            <c:dLbl>
              <c:idx val="8"/>
              <c:layout>
                <c:manualLayout>
                  <c:x val="-3.7186840952390658E-2"/>
                  <c:y val="2.81498574492948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311547345158512E-2"/>
                  <c:y val="2.6192788263804716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322642417123113E-2"/>
                  <c:y val="2.541375468528055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4760509828206387E-2"/>
                  <c:y val="2.68314804520326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17459.886363636364</c:v>
                </c:pt>
                <c:pt idx="1">
                  <c:v>17728.625</c:v>
                </c:pt>
                <c:pt idx="2">
                  <c:v>16725.13</c:v>
                </c:pt>
                <c:pt idx="3">
                  <c:v>15631.55</c:v>
                </c:pt>
                <c:pt idx="4">
                  <c:v>14947.98</c:v>
                </c:pt>
                <c:pt idx="5">
                  <c:v>14266.875</c:v>
                </c:pt>
                <c:pt idx="6">
                  <c:v>13702.174999999999</c:v>
                </c:pt>
                <c:pt idx="7">
                  <c:v>14278.22</c:v>
                </c:pt>
                <c:pt idx="8">
                  <c:v>13776.19</c:v>
                </c:pt>
                <c:pt idx="9">
                  <c:v>14066.41</c:v>
                </c:pt>
                <c:pt idx="10">
                  <c:v>13725.12</c:v>
                </c:pt>
                <c:pt idx="11">
                  <c:v>13911.125</c:v>
                </c:pt>
              </c:numCache>
            </c:numRef>
          </c:val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33930819017537E-2"/>
                  <c:y val="2.338455274794658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7274168466587156E-2"/>
                  <c:y val="3.218521939230757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1538172891902951E-2"/>
                  <c:y val="4.545814874532333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6825900465382409E-2"/>
                  <c:y val="3.490978538219501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9.2461462580979616E-3"/>
                  <c:y val="3.299535073026409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4214971695091594E-2"/>
                  <c:y val="2.7375432751702011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5414871062688413E-2"/>
                  <c:y val="3.822576696874921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7969694416455882E-2"/>
                  <c:y val="3.060910731907898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712816003556493E-2"/>
                  <c:y val="4.093868494071042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402153286636432E-2"/>
                  <c:y val="3.211571515787189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1081971543831102E-2"/>
                  <c:y val="2.849348006449493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8.4481329308890227E-3"/>
                  <c:y val="2.649526463267641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14076.37</c:v>
                </c:pt>
                <c:pt idx="1">
                  <c:v>14191.63</c:v>
                </c:pt>
                <c:pt idx="2">
                  <c:v>15656.79</c:v>
                </c:pt>
                <c:pt idx="3">
                  <c:v>17370.75</c:v>
                </c:pt>
                <c:pt idx="4">
                  <c:v>19434.38</c:v>
                </c:pt>
              </c:numCache>
            </c:numRef>
          </c:val>
        </c:ser>
        <c:dLbls>
          <c:showVal val="1"/>
        </c:dLbls>
        <c:marker val="1"/>
        <c:axId val="63501824"/>
        <c:axId val="63503360"/>
      </c:lineChart>
      <c:catAx>
        <c:axId val="635018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503360"/>
        <c:crosses val="autoZero"/>
        <c:auto val="1"/>
        <c:lblAlgn val="ctr"/>
        <c:lblOffset val="100"/>
        <c:tickLblSkip val="1"/>
        <c:tickMarkSkip val="1"/>
      </c:catAx>
      <c:valAx>
        <c:axId val="63503360"/>
        <c:scaling>
          <c:orientation val="minMax"/>
          <c:min val="11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501824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7867"/>
          <c:y val="0.9344093454470882"/>
          <c:w val="0.31331349188618973"/>
          <c:h val="5.687203791469413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64017920"/>
        <c:axId val="64019456"/>
        <c:axId val="0"/>
      </c:bar3DChart>
      <c:catAx>
        <c:axId val="640179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4019456"/>
        <c:crosses val="autoZero"/>
        <c:auto val="1"/>
        <c:lblAlgn val="ctr"/>
        <c:lblOffset val="100"/>
        <c:tickLblSkip val="1"/>
        <c:tickMarkSkip val="1"/>
      </c:catAx>
      <c:valAx>
        <c:axId val="64019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4017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26</xdr:row>
      <xdr:rowOff>3174</xdr:rowOff>
    </xdr:from>
    <xdr:to>
      <xdr:col>7</xdr:col>
      <xdr:colOff>984250</xdr:colOff>
      <xdr:row>55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0.24374</cdr:x>
      <cdr:y>0.02851</cdr:y>
    </cdr:from>
    <cdr:to>
      <cdr:x>0.62404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96409" y="112162"/>
          <a:ext cx="3270989" cy="318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26</xdr:row>
      <xdr:rowOff>28577</xdr:rowOff>
    </xdr:from>
    <xdr:to>
      <xdr:col>8</xdr:col>
      <xdr:colOff>21166</xdr:colOff>
      <xdr:row>53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14</xdr:row>
      <xdr:rowOff>38100</xdr:rowOff>
    </xdr:from>
    <xdr:to>
      <xdr:col>2</xdr:col>
      <xdr:colOff>571500</xdr:colOff>
      <xdr:row>25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676275</xdr:colOff>
      <xdr:row>14</xdr:row>
      <xdr:rowOff>38100</xdr:rowOff>
    </xdr:from>
    <xdr:to>
      <xdr:col>7</xdr:col>
      <xdr:colOff>952499</xdr:colOff>
      <xdr:row>25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42334</xdr:colOff>
      <xdr:row>67</xdr:row>
      <xdr:rowOff>52918</xdr:rowOff>
    </xdr:from>
    <xdr:to>
      <xdr:col>10</xdr:col>
      <xdr:colOff>613835</xdr:colOff>
      <xdr:row>121</xdr:row>
      <xdr:rowOff>52915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35</xdr:row>
      <xdr:rowOff>178589</xdr:rowOff>
    </xdr:from>
    <xdr:ext cx="4512469" cy="264560"/>
    <xdr:sp macro="" textlink="">
      <xdr:nvSpPr>
        <xdr:cNvPr id="2" name="TextBox 1"/>
        <xdr:cNvSpPr txBox="1"/>
      </xdr:nvSpPr>
      <xdr:spPr>
        <a:xfrm>
          <a:off x="11506200" y="6369839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srv\STORAGE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rgb="FFFF0000"/>
  </sheetPr>
  <dimension ref="A1:BC131"/>
  <sheetViews>
    <sheetView workbookViewId="0">
      <selection activeCell="E87" sqref="E87"/>
    </sheetView>
  </sheetViews>
  <sheetFormatPr defaultColWidth="9.140625" defaultRowHeight="12.75"/>
  <cols>
    <col min="1" max="1" width="57.7109375" style="2" customWidth="1"/>
    <col min="2" max="2" width="16.7109375" style="2" customWidth="1"/>
    <col min="3" max="3" width="16.5703125" style="2" customWidth="1"/>
    <col min="4" max="4" width="15.42578125" style="2" customWidth="1"/>
    <col min="5" max="5" width="17.140625" style="2" customWidth="1"/>
    <col min="6" max="6" width="13.7109375" style="2" customWidth="1"/>
    <col min="7" max="8" width="13.5703125" style="2" customWidth="1"/>
    <col min="9" max="9" width="18.28515625" style="2" customWidth="1"/>
    <col min="10" max="10" width="15.42578125" style="2" customWidth="1"/>
    <col min="11" max="11" width="15.28515625" style="2" customWidth="1"/>
    <col min="12" max="12" width="16.7109375" style="2" customWidth="1"/>
    <col min="13" max="13" width="17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7.85546875" style="2" customWidth="1"/>
    <col min="34" max="34" width="17.7109375" style="2" customWidth="1"/>
    <col min="35" max="35" width="15.7109375" style="2" customWidth="1"/>
    <col min="36" max="36" width="18.7109375" style="2" customWidth="1"/>
    <col min="37" max="37" width="15.85546875" style="2" customWidth="1"/>
    <col min="38" max="38" width="17.5703125" style="2" customWidth="1"/>
    <col min="39" max="39" width="14.42578125" style="2" bestFit="1" customWidth="1"/>
    <col min="40" max="40" width="16.140625" style="2" customWidth="1"/>
    <col min="41" max="42" width="14.42578125" style="2" bestFit="1" customWidth="1"/>
    <col min="43" max="44" width="14.5703125" style="2" customWidth="1"/>
    <col min="45" max="45" width="18.42578125" style="2" customWidth="1"/>
    <col min="46" max="46" width="19.85546875" style="2" customWidth="1"/>
    <col min="47" max="47" width="19" style="2" customWidth="1"/>
    <col min="48" max="49" width="16.140625" style="2" customWidth="1"/>
    <col min="50" max="51" width="18.28515625" style="2" customWidth="1"/>
    <col min="52" max="52" width="16.28515625" style="2" customWidth="1"/>
    <col min="53" max="53" width="17.85546875" style="2" customWidth="1"/>
    <col min="54" max="54" width="14.28515625" style="2" customWidth="1"/>
    <col min="55" max="55" width="14.42578125" style="2" customWidth="1"/>
    <col min="56" max="56" width="15.7109375" style="2" customWidth="1"/>
    <col min="57" max="59" width="19.7109375" style="2" customWidth="1"/>
    <col min="60" max="62" width="18" style="2" customWidth="1"/>
    <col min="63" max="65" width="16.7109375" style="2" customWidth="1"/>
    <col min="66" max="66" width="68" style="2" customWidth="1"/>
    <col min="67" max="16384" width="9.140625" style="2"/>
  </cols>
  <sheetData>
    <row r="1" spans="1:55" ht="27.75" customHeight="1">
      <c r="A1" s="102" t="s">
        <v>57</v>
      </c>
      <c r="B1" s="105" t="s">
        <v>528</v>
      </c>
      <c r="C1" s="105" t="s">
        <v>529</v>
      </c>
      <c r="D1" s="103"/>
      <c r="F1" s="104"/>
    </row>
    <row r="2" spans="1:55" ht="16.5">
      <c r="A2" s="88"/>
      <c r="B2" s="108"/>
      <c r="C2" s="87"/>
      <c r="D2" s="89"/>
      <c r="E2" s="3"/>
    </row>
    <row r="10" spans="1:55" ht="17.25" thickBot="1">
      <c r="A10" s="90"/>
      <c r="B10" s="91"/>
      <c r="C10" s="92"/>
      <c r="D10" s="22"/>
      <c r="E10" s="22"/>
      <c r="F10" s="3"/>
      <c r="G10" s="22"/>
      <c r="H10" s="22"/>
      <c r="I10" s="22"/>
      <c r="J10" s="22"/>
      <c r="K10" s="22"/>
      <c r="L10" s="22"/>
      <c r="M10" s="22"/>
      <c r="N10" s="93"/>
    </row>
    <row r="11" spans="1:55" ht="16.5">
      <c r="A11" s="502" t="s">
        <v>37</v>
      </c>
      <c r="B11" s="516" t="str">
        <f>B1</f>
        <v>на 01.06.2013г.</v>
      </c>
      <c r="C11" s="517" t="str">
        <f>C1</f>
        <v>на 01.06.2014г.</v>
      </c>
      <c r="D11" s="89"/>
      <c r="AZ11" s="683" t="s">
        <v>349</v>
      </c>
      <c r="BA11" s="683"/>
      <c r="BB11" s="683"/>
      <c r="BC11" s="683"/>
    </row>
    <row r="12" spans="1:55" ht="15.75" customHeight="1">
      <c r="A12" s="503"/>
      <c r="B12" s="512"/>
      <c r="C12" s="513"/>
      <c r="P12" s="94"/>
    </row>
    <row r="13" spans="1:55" ht="16.5">
      <c r="A13" s="504" t="s">
        <v>108</v>
      </c>
      <c r="B13" s="101">
        <v>49</v>
      </c>
      <c r="C13" s="449">
        <v>51.4</v>
      </c>
      <c r="D13" s="89"/>
      <c r="P13" s="3"/>
    </row>
    <row r="14" spans="1:55" ht="17.25" thickBot="1">
      <c r="A14" s="505" t="s">
        <v>109</v>
      </c>
      <c r="B14" s="520">
        <v>51</v>
      </c>
      <c r="C14" s="521">
        <v>48.6</v>
      </c>
      <c r="P14" s="3"/>
    </row>
    <row r="15" spans="1:55" ht="17.25" thickBot="1">
      <c r="A15" s="506"/>
      <c r="B15" s="518">
        <f>B14+B13</f>
        <v>100</v>
      </c>
      <c r="C15" s="518">
        <f>C14+C13</f>
        <v>100</v>
      </c>
      <c r="P15" s="3"/>
    </row>
    <row r="16" spans="1:55" ht="16.5">
      <c r="A16" s="506" t="s">
        <v>38</v>
      </c>
      <c r="B16" s="514" t="str">
        <f>B1</f>
        <v>на 01.06.2013г.</v>
      </c>
      <c r="C16" s="515" t="str">
        <f>C1</f>
        <v>на 01.06.2014г.</v>
      </c>
      <c r="D16" s="89"/>
      <c r="P16" s="3"/>
    </row>
    <row r="17" spans="1:44" ht="16.5">
      <c r="A17" s="507" t="s">
        <v>110</v>
      </c>
      <c r="B17" s="448">
        <v>39.4</v>
      </c>
      <c r="C17" s="449">
        <v>40.700000000000003</v>
      </c>
      <c r="D17" s="89"/>
      <c r="P17" s="3"/>
    </row>
    <row r="18" spans="1:44" ht="16.5">
      <c r="A18" s="507" t="s">
        <v>111</v>
      </c>
      <c r="B18" s="448">
        <v>32.4</v>
      </c>
      <c r="C18" s="449">
        <v>31.2</v>
      </c>
      <c r="D18" s="89"/>
      <c r="P18" s="3"/>
    </row>
    <row r="19" spans="1:44" ht="17.25" thickBot="1">
      <c r="A19" s="508" t="s">
        <v>112</v>
      </c>
      <c r="B19" s="522">
        <v>28.2</v>
      </c>
      <c r="C19" s="521">
        <v>28.1</v>
      </c>
      <c r="D19" s="89"/>
      <c r="P19" s="3"/>
    </row>
    <row r="20" spans="1:44" ht="16.5">
      <c r="A20" s="509"/>
      <c r="B20" s="518">
        <f>B17+B18+B19</f>
        <v>100</v>
      </c>
      <c r="C20" s="518">
        <f>C17+C18+C19</f>
        <v>100</v>
      </c>
      <c r="D20" s="89"/>
      <c r="P20" s="3"/>
    </row>
    <row r="21" spans="1:44" ht="15.75">
      <c r="A21" s="510" t="s">
        <v>177</v>
      </c>
      <c r="B21" s="209">
        <v>18</v>
      </c>
      <c r="C21" s="523">
        <v>21.7</v>
      </c>
      <c r="D21" s="8"/>
    </row>
    <row r="22" spans="1:44" ht="16.5">
      <c r="A22" s="510" t="s">
        <v>178</v>
      </c>
      <c r="B22" s="209">
        <v>28.6</v>
      </c>
      <c r="C22" s="523">
        <v>31.5</v>
      </c>
      <c r="D22" s="1"/>
      <c r="E22" s="86"/>
    </row>
    <row r="23" spans="1:44" ht="16.5">
      <c r="A23" s="510" t="s">
        <v>145</v>
      </c>
      <c r="B23" s="209">
        <v>35.799999999999997</v>
      </c>
      <c r="C23" s="523">
        <v>31</v>
      </c>
      <c r="D23" s="1"/>
      <c r="E23" s="86"/>
    </row>
    <row r="24" spans="1:44" ht="16.5">
      <c r="A24" s="510" t="s">
        <v>468</v>
      </c>
      <c r="B24" s="209">
        <v>17.100000000000001</v>
      </c>
      <c r="C24" s="523">
        <v>15.5</v>
      </c>
      <c r="D24" s="1"/>
      <c r="E24" s="86"/>
    </row>
    <row r="25" spans="1:44" ht="16.5" thickBot="1">
      <c r="A25" s="511" t="s">
        <v>328</v>
      </c>
      <c r="B25" s="525">
        <v>0.5</v>
      </c>
      <c r="C25" s="524">
        <v>0.3</v>
      </c>
      <c r="D25" s="8"/>
    </row>
    <row r="26" spans="1:44" ht="17.25" thickBot="1">
      <c r="B26" s="519">
        <f>B21+B22+B23+B24+B25</f>
        <v>100</v>
      </c>
      <c r="C26" s="519">
        <f>C21+C22+C23+C24+C25</f>
        <v>100</v>
      </c>
      <c r="D26" s="1"/>
      <c r="E26" s="87"/>
    </row>
    <row r="27" spans="1:44">
      <c r="A27" s="4"/>
      <c r="B27" s="4"/>
      <c r="C27" s="4"/>
      <c r="D27" s="4"/>
      <c r="E27" s="4"/>
      <c r="G27" s="301"/>
      <c r="H27" s="302" t="s">
        <v>274</v>
      </c>
      <c r="I27" s="302" t="s">
        <v>275</v>
      </c>
      <c r="J27" s="302" t="s">
        <v>276</v>
      </c>
      <c r="K27" s="302" t="s">
        <v>277</v>
      </c>
      <c r="L27" s="302" t="s">
        <v>278</v>
      </c>
      <c r="M27" s="302" t="s">
        <v>279</v>
      </c>
      <c r="N27" s="302" t="s">
        <v>280</v>
      </c>
      <c r="O27" s="302" t="s">
        <v>281</v>
      </c>
      <c r="P27" s="302" t="s">
        <v>282</v>
      </c>
      <c r="Q27" s="302" t="s">
        <v>283</v>
      </c>
      <c r="R27" s="302" t="s">
        <v>284</v>
      </c>
      <c r="S27" s="302" t="s">
        <v>285</v>
      </c>
      <c r="T27" s="302" t="s">
        <v>286</v>
      </c>
      <c r="U27" s="302" t="s">
        <v>287</v>
      </c>
      <c r="V27" s="302" t="s">
        <v>288</v>
      </c>
      <c r="W27" s="302" t="s">
        <v>289</v>
      </c>
      <c r="X27" s="302" t="s">
        <v>290</v>
      </c>
      <c r="Y27" s="302" t="s">
        <v>291</v>
      </c>
      <c r="Z27" s="302" t="s">
        <v>292</v>
      </c>
      <c r="AA27" s="302" t="s">
        <v>293</v>
      </c>
      <c r="AB27" s="302" t="s">
        <v>294</v>
      </c>
      <c r="AC27" s="302" t="s">
        <v>295</v>
      </c>
      <c r="AD27" s="302" t="s">
        <v>296</v>
      </c>
      <c r="AE27" s="302" t="s">
        <v>297</v>
      </c>
      <c r="AF27" s="302" t="s">
        <v>298</v>
      </c>
      <c r="AG27" s="302" t="s">
        <v>299</v>
      </c>
      <c r="AH27" s="303" t="s">
        <v>300</v>
      </c>
      <c r="AI27" s="303" t="s">
        <v>303</v>
      </c>
      <c r="AJ27" s="303" t="s">
        <v>306</v>
      </c>
      <c r="AK27" s="303" t="s">
        <v>308</v>
      </c>
      <c r="AL27" s="303" t="s">
        <v>318</v>
      </c>
      <c r="AM27" s="303" t="s">
        <v>319</v>
      </c>
      <c r="AN27" s="303" t="s">
        <v>329</v>
      </c>
      <c r="AO27" s="303" t="s">
        <v>332</v>
      </c>
      <c r="AP27" s="304" t="s">
        <v>345</v>
      </c>
      <c r="AQ27" s="304" t="s">
        <v>396</v>
      </c>
      <c r="AR27" s="304" t="s">
        <v>466</v>
      </c>
    </row>
    <row r="28" spans="1:44" ht="16.5">
      <c r="A28" s="4"/>
      <c r="B28" s="4"/>
      <c r="C28" s="4"/>
      <c r="D28" s="4"/>
      <c r="E28" s="4"/>
      <c r="G28" s="305" t="s">
        <v>67</v>
      </c>
      <c r="H28" s="306">
        <v>697</v>
      </c>
      <c r="I28" s="306">
        <v>675</v>
      </c>
      <c r="J28" s="306">
        <v>619</v>
      </c>
      <c r="K28" s="306">
        <v>826</v>
      </c>
      <c r="L28" s="306">
        <v>655</v>
      </c>
      <c r="M28" s="306">
        <v>815</v>
      </c>
      <c r="N28" s="306">
        <v>681</v>
      </c>
      <c r="O28" s="306">
        <v>1011</v>
      </c>
      <c r="P28" s="306">
        <v>862</v>
      </c>
      <c r="Q28" s="306">
        <v>865</v>
      </c>
      <c r="R28" s="306">
        <v>903</v>
      </c>
      <c r="S28" s="306">
        <v>829</v>
      </c>
      <c r="T28" s="306">
        <v>957</v>
      </c>
      <c r="U28" s="306">
        <v>1049</v>
      </c>
      <c r="V28" s="306">
        <v>1015</v>
      </c>
      <c r="W28" s="306">
        <v>1149</v>
      </c>
      <c r="X28" s="306">
        <v>601</v>
      </c>
      <c r="Y28" s="306">
        <v>1069</v>
      </c>
      <c r="Z28" s="306">
        <v>939</v>
      </c>
      <c r="AA28" s="306">
        <v>552</v>
      </c>
      <c r="AB28" s="306">
        <v>855</v>
      </c>
      <c r="AC28" s="306">
        <v>976</v>
      </c>
      <c r="AD28" s="306">
        <v>1392</v>
      </c>
      <c r="AE28" s="306">
        <v>1125</v>
      </c>
      <c r="AF28" s="306">
        <v>2202</v>
      </c>
      <c r="AG28" s="306">
        <v>2004</v>
      </c>
      <c r="AH28" s="307">
        <v>2503</v>
      </c>
      <c r="AI28" s="307">
        <v>2952</v>
      </c>
      <c r="AJ28" s="307">
        <v>2754</v>
      </c>
      <c r="AK28" s="307">
        <v>2585</v>
      </c>
      <c r="AL28" s="307">
        <v>2679</v>
      </c>
      <c r="AM28" s="307">
        <v>2969</v>
      </c>
      <c r="AN28" s="307">
        <v>2849</v>
      </c>
      <c r="AO28" s="307">
        <v>2109</v>
      </c>
      <c r="AP28" s="298">
        <v>3192</v>
      </c>
      <c r="AQ28" s="298">
        <v>2858</v>
      </c>
      <c r="AR28" s="298">
        <v>2252</v>
      </c>
    </row>
    <row r="29" spans="1:44" ht="16.5">
      <c r="A29" s="4"/>
      <c r="B29" s="4"/>
      <c r="C29" s="4"/>
      <c r="D29" s="4"/>
      <c r="E29" s="4"/>
      <c r="G29" s="305" t="s">
        <v>68</v>
      </c>
      <c r="H29" s="306">
        <v>1383</v>
      </c>
      <c r="I29" s="306">
        <v>1752</v>
      </c>
      <c r="J29" s="306">
        <v>2669</v>
      </c>
      <c r="K29" s="306">
        <v>2226</v>
      </c>
      <c r="L29" s="306">
        <v>1365</v>
      </c>
      <c r="M29" s="306">
        <v>1856</v>
      </c>
      <c r="N29" s="306">
        <v>2686</v>
      </c>
      <c r="O29" s="306">
        <v>2182</v>
      </c>
      <c r="P29" s="306">
        <v>1672</v>
      </c>
      <c r="Q29" s="306">
        <v>1752</v>
      </c>
      <c r="R29" s="306">
        <v>2555</v>
      </c>
      <c r="S29" s="306">
        <v>1755</v>
      </c>
      <c r="T29" s="306">
        <v>1600</v>
      </c>
      <c r="U29" s="306">
        <v>1821</v>
      </c>
      <c r="V29" s="306">
        <v>2705</v>
      </c>
      <c r="W29" s="306">
        <v>1746</v>
      </c>
      <c r="X29" s="306">
        <v>1356</v>
      </c>
      <c r="Y29" s="306">
        <v>1657</v>
      </c>
      <c r="Z29" s="306">
        <v>2159</v>
      </c>
      <c r="AA29" s="306">
        <v>1580</v>
      </c>
      <c r="AB29" s="306">
        <v>1256</v>
      </c>
      <c r="AC29" s="306">
        <v>1748</v>
      </c>
      <c r="AD29" s="306">
        <v>2311</v>
      </c>
      <c r="AE29" s="306">
        <v>1681</v>
      </c>
      <c r="AF29" s="306">
        <v>1486</v>
      </c>
      <c r="AG29" s="306">
        <v>2039</v>
      </c>
      <c r="AH29" s="307">
        <v>2667</v>
      </c>
      <c r="AI29" s="307">
        <v>2687</v>
      </c>
      <c r="AJ29" s="307">
        <v>2181</v>
      </c>
      <c r="AK29" s="307">
        <v>2695</v>
      </c>
      <c r="AL29" s="307">
        <v>3950</v>
      </c>
      <c r="AM29" s="307">
        <v>3372</v>
      </c>
      <c r="AN29" s="307">
        <v>2664</v>
      </c>
      <c r="AO29" s="307">
        <v>3291</v>
      </c>
      <c r="AP29" s="298">
        <v>4263</v>
      </c>
      <c r="AQ29" s="298">
        <v>3654</v>
      </c>
      <c r="AR29" s="298">
        <v>3012</v>
      </c>
    </row>
    <row r="30" spans="1:44" ht="17.25" thickBot="1">
      <c r="A30" s="4"/>
      <c r="B30" s="4"/>
      <c r="C30" s="4"/>
      <c r="D30" s="4"/>
      <c r="E30" s="4"/>
      <c r="G30" s="308" t="s">
        <v>301</v>
      </c>
      <c r="H30" s="309">
        <f t="shared" ref="H30:Y30" si="0">H29-H28</f>
        <v>686</v>
      </c>
      <c r="I30" s="309">
        <f t="shared" si="0"/>
        <v>1077</v>
      </c>
      <c r="J30" s="309">
        <f t="shared" si="0"/>
        <v>2050</v>
      </c>
      <c r="K30" s="309">
        <f t="shared" si="0"/>
        <v>1400</v>
      </c>
      <c r="L30" s="309">
        <f t="shared" si="0"/>
        <v>710</v>
      </c>
      <c r="M30" s="309">
        <f t="shared" si="0"/>
        <v>1041</v>
      </c>
      <c r="N30" s="309">
        <f t="shared" si="0"/>
        <v>2005</v>
      </c>
      <c r="O30" s="309">
        <f t="shared" si="0"/>
        <v>1171</v>
      </c>
      <c r="P30" s="309">
        <f t="shared" si="0"/>
        <v>810</v>
      </c>
      <c r="Q30" s="309">
        <f t="shared" si="0"/>
        <v>887</v>
      </c>
      <c r="R30" s="309">
        <f t="shared" si="0"/>
        <v>1652</v>
      </c>
      <c r="S30" s="309">
        <f t="shared" si="0"/>
        <v>926</v>
      </c>
      <c r="T30" s="309">
        <f t="shared" si="0"/>
        <v>643</v>
      </c>
      <c r="U30" s="309">
        <f t="shared" si="0"/>
        <v>772</v>
      </c>
      <c r="V30" s="309">
        <f t="shared" si="0"/>
        <v>1690</v>
      </c>
      <c r="W30" s="309">
        <f t="shared" si="0"/>
        <v>597</v>
      </c>
      <c r="X30" s="309">
        <f t="shared" si="0"/>
        <v>755</v>
      </c>
      <c r="Y30" s="309">
        <f t="shared" si="0"/>
        <v>588</v>
      </c>
      <c r="Z30" s="309">
        <f>Z28-Z29</f>
        <v>-1220</v>
      </c>
      <c r="AA30" s="309">
        <f t="shared" ref="AA30:AM30" si="1">AA28-AA29</f>
        <v>-1028</v>
      </c>
      <c r="AB30" s="309">
        <f t="shared" si="1"/>
        <v>-401</v>
      </c>
      <c r="AC30" s="309">
        <f t="shared" si="1"/>
        <v>-772</v>
      </c>
      <c r="AD30" s="309">
        <f t="shared" si="1"/>
        <v>-919</v>
      </c>
      <c r="AE30" s="309">
        <f t="shared" si="1"/>
        <v>-556</v>
      </c>
      <c r="AF30" s="309">
        <f t="shared" si="1"/>
        <v>716</v>
      </c>
      <c r="AG30" s="309">
        <f t="shared" si="1"/>
        <v>-35</v>
      </c>
      <c r="AH30" s="310">
        <f t="shared" si="1"/>
        <v>-164</v>
      </c>
      <c r="AI30" s="310">
        <f t="shared" si="1"/>
        <v>265</v>
      </c>
      <c r="AJ30" s="310">
        <f t="shared" si="1"/>
        <v>573</v>
      </c>
      <c r="AK30" s="310">
        <f t="shared" si="1"/>
        <v>-110</v>
      </c>
      <c r="AL30" s="310">
        <f t="shared" si="1"/>
        <v>-1271</v>
      </c>
      <c r="AM30" s="310">
        <f t="shared" si="1"/>
        <v>-403</v>
      </c>
      <c r="AN30" s="310">
        <f>AN28-AN29</f>
        <v>185</v>
      </c>
      <c r="AO30" s="310">
        <f>AO28-AO29</f>
        <v>-1182</v>
      </c>
      <c r="AP30" s="291">
        <f>AP28-AP29</f>
        <v>-1071</v>
      </c>
      <c r="AQ30" s="291">
        <f>AQ28-AQ29</f>
        <v>-796</v>
      </c>
      <c r="AR30" s="291">
        <f>AR28-AR29</f>
        <v>-760</v>
      </c>
    </row>
    <row r="31" spans="1:44">
      <c r="A31" s="4"/>
      <c r="B31" s="4"/>
      <c r="C31" s="4"/>
      <c r="D31" s="4"/>
      <c r="E31" s="4"/>
    </row>
    <row r="32" spans="1:44">
      <c r="A32" s="4"/>
      <c r="B32" s="4"/>
      <c r="C32" s="4"/>
      <c r="D32" s="4"/>
      <c r="E32" s="4"/>
    </row>
    <row r="33" spans="1:7" ht="15.75" customHeight="1">
      <c r="A33" s="4"/>
      <c r="B33" s="4"/>
      <c r="C33" s="4"/>
      <c r="D33" s="4"/>
      <c r="E33" s="4"/>
      <c r="F33" s="4"/>
      <c r="G33" s="4"/>
    </row>
    <row r="34" spans="1:7" ht="15.75" customHeight="1">
      <c r="A34" s="4"/>
      <c r="B34" s="4"/>
      <c r="C34" s="4"/>
      <c r="D34" s="4"/>
      <c r="E34" s="4"/>
      <c r="F34" s="4"/>
      <c r="G34" s="4"/>
    </row>
    <row r="35" spans="1:7">
      <c r="A35" s="4"/>
      <c r="B35" s="4"/>
      <c r="C35" s="4"/>
      <c r="D35" s="4"/>
      <c r="E35" s="4"/>
      <c r="F35" s="4"/>
      <c r="G35" s="4"/>
    </row>
    <row r="36" spans="1:7">
      <c r="A36" s="4"/>
      <c r="B36" s="4"/>
      <c r="C36" s="4"/>
      <c r="D36" s="4"/>
      <c r="E36" s="4"/>
      <c r="F36" s="4"/>
      <c r="G36" s="4"/>
    </row>
    <row r="37" spans="1:7">
      <c r="A37" s="4"/>
      <c r="B37" s="4"/>
      <c r="C37" s="4"/>
      <c r="D37" s="4"/>
      <c r="E37" s="4"/>
      <c r="F37" s="4"/>
      <c r="G37" s="4"/>
    </row>
    <row r="38" spans="1:7">
      <c r="A38" s="4"/>
      <c r="B38" s="4"/>
      <c r="C38" s="4"/>
      <c r="D38" s="4"/>
      <c r="E38" s="4"/>
      <c r="F38" s="4"/>
      <c r="G38" s="4"/>
    </row>
    <row r="39" spans="1:7">
      <c r="A39" s="4"/>
      <c r="B39" s="4"/>
      <c r="C39" s="4"/>
      <c r="D39" s="4"/>
      <c r="E39" s="4"/>
      <c r="F39" s="4"/>
      <c r="G39" s="4"/>
    </row>
    <row r="40" spans="1:7">
      <c r="A40" s="4"/>
      <c r="B40" s="4"/>
      <c r="C40" s="4"/>
      <c r="D40" s="4"/>
      <c r="E40" s="4"/>
      <c r="F40" s="4"/>
      <c r="G40" s="4"/>
    </row>
    <row r="41" spans="1:7">
      <c r="A41" s="4"/>
      <c r="B41" s="4"/>
      <c r="C41" s="4"/>
      <c r="D41" s="4"/>
      <c r="E41" s="4"/>
      <c r="F41" s="4"/>
      <c r="G41" s="4"/>
    </row>
    <row r="42" spans="1:7">
      <c r="A42" s="4"/>
      <c r="B42" s="4"/>
      <c r="C42" s="4"/>
      <c r="D42" s="4"/>
      <c r="E42" s="4"/>
      <c r="F42" s="4"/>
      <c r="G42" s="4"/>
    </row>
    <row r="43" spans="1:7">
      <c r="A43" s="4"/>
      <c r="B43" s="4"/>
      <c r="C43" s="4"/>
      <c r="D43" s="4"/>
      <c r="E43" s="4"/>
    </row>
    <row r="44" spans="1:7">
      <c r="A44" s="4"/>
      <c r="B44" s="4"/>
      <c r="C44" s="4"/>
      <c r="D44" s="4"/>
      <c r="E44" s="4"/>
    </row>
    <row r="45" spans="1:7">
      <c r="A45" s="4"/>
      <c r="B45" s="4"/>
      <c r="C45" s="4"/>
      <c r="D45" s="4"/>
      <c r="E45" s="4"/>
    </row>
    <row r="46" spans="1:7">
      <c r="A46" s="4"/>
      <c r="B46" s="4"/>
      <c r="C46" s="4"/>
      <c r="D46" s="4"/>
      <c r="E46" s="4"/>
    </row>
    <row r="47" spans="1:7">
      <c r="A47" s="4"/>
      <c r="B47" s="4"/>
      <c r="C47" s="4"/>
      <c r="D47" s="4"/>
      <c r="E47" s="4"/>
    </row>
    <row r="48" spans="1:7">
      <c r="A48" s="4"/>
      <c r="B48" s="4"/>
      <c r="C48" s="4"/>
      <c r="D48" s="4"/>
      <c r="E48" s="4"/>
      <c r="F48" s="107"/>
    </row>
    <row r="49" spans="1:7">
      <c r="A49" s="4"/>
      <c r="B49" s="4"/>
      <c r="C49" s="4"/>
      <c r="D49" s="4"/>
      <c r="E49" s="4"/>
    </row>
    <row r="50" spans="1:7">
      <c r="A50" s="4"/>
      <c r="B50" s="4"/>
      <c r="C50" s="4"/>
      <c r="D50" s="4"/>
      <c r="E50" s="4"/>
    </row>
    <row r="51" spans="1:7">
      <c r="A51" s="4"/>
      <c r="B51" s="4"/>
      <c r="C51" s="4"/>
      <c r="D51" s="4"/>
      <c r="E51" s="4"/>
    </row>
    <row r="52" spans="1:7">
      <c r="A52" s="4"/>
      <c r="B52" s="4"/>
      <c r="C52" s="4"/>
      <c r="D52" s="4"/>
      <c r="E52" s="4"/>
    </row>
    <row r="53" spans="1:7">
      <c r="A53" s="4"/>
      <c r="B53" s="4"/>
      <c r="C53" s="4"/>
      <c r="D53" s="4"/>
      <c r="E53" s="4"/>
    </row>
    <row r="54" spans="1:7" ht="15.75">
      <c r="D54" s="65"/>
    </row>
    <row r="55" spans="1:7">
      <c r="A55" s="4"/>
      <c r="B55" s="4"/>
      <c r="C55" s="4"/>
      <c r="D55" s="4"/>
      <c r="E55" s="4"/>
    </row>
    <row r="56" spans="1:7">
      <c r="A56" s="4"/>
      <c r="B56" s="4"/>
      <c r="C56" s="4"/>
      <c r="D56" s="4"/>
      <c r="E56" s="4"/>
    </row>
    <row r="57" spans="1:7">
      <c r="A57" s="4"/>
      <c r="B57" s="4"/>
      <c r="C57" s="4"/>
      <c r="D57" s="4"/>
      <c r="E57" s="4"/>
      <c r="F57" s="25"/>
      <c r="G57" s="25"/>
    </row>
    <row r="58" spans="1:7">
      <c r="A58" s="4"/>
      <c r="B58" s="4"/>
      <c r="C58" s="4"/>
      <c r="D58" s="4"/>
      <c r="E58" s="4"/>
      <c r="F58" s="25"/>
      <c r="G58" s="25"/>
    </row>
    <row r="59" spans="1:7">
      <c r="A59" s="4"/>
      <c r="B59" s="4"/>
      <c r="C59" s="4"/>
      <c r="D59" s="4"/>
      <c r="E59" s="4"/>
      <c r="F59" s="25"/>
      <c r="G59" s="25"/>
    </row>
    <row r="60" spans="1:7">
      <c r="A60" s="4"/>
      <c r="B60" s="4"/>
      <c r="C60" s="4"/>
      <c r="D60" s="4"/>
      <c r="E60" s="4"/>
      <c r="F60" s="25"/>
      <c r="G60" s="25"/>
    </row>
    <row r="61" spans="1:7">
      <c r="A61" s="4"/>
      <c r="B61" s="4"/>
      <c r="C61" s="4"/>
      <c r="D61" s="4"/>
      <c r="E61" s="4"/>
      <c r="F61" s="25"/>
      <c r="G61" s="25"/>
    </row>
    <row r="62" spans="1:7">
      <c r="A62" s="4"/>
      <c r="B62" s="4"/>
      <c r="C62" s="4"/>
      <c r="D62" s="4"/>
      <c r="E62" s="4"/>
      <c r="F62" s="25"/>
      <c r="G62" s="25"/>
    </row>
    <row r="63" spans="1:7">
      <c r="A63" s="4"/>
      <c r="B63" s="4"/>
      <c r="C63" s="4"/>
      <c r="D63" s="4"/>
      <c r="E63" s="4"/>
      <c r="F63" s="25"/>
      <c r="G63" s="25"/>
    </row>
    <row r="64" spans="1:7">
      <c r="A64" s="4"/>
      <c r="B64" s="4"/>
      <c r="C64" s="4"/>
      <c r="D64" s="4"/>
      <c r="E64" s="4"/>
      <c r="F64" s="25"/>
      <c r="G64" s="25"/>
    </row>
    <row r="65" spans="1:13">
      <c r="A65" s="4"/>
      <c r="B65" s="4"/>
      <c r="C65" s="4"/>
      <c r="D65" s="4"/>
      <c r="E65" s="4"/>
      <c r="F65" s="25"/>
      <c r="G65" s="25"/>
    </row>
    <row r="66" spans="1:13">
      <c r="A66" s="4"/>
      <c r="B66" s="4"/>
      <c r="C66" s="4"/>
      <c r="D66" s="4"/>
      <c r="E66" s="4"/>
      <c r="F66" s="25"/>
      <c r="G66" s="25"/>
      <c r="L66" s="4"/>
      <c r="M66" s="4"/>
    </row>
    <row r="67" spans="1:13">
      <c r="A67" s="4"/>
      <c r="B67" s="4"/>
      <c r="C67" s="4"/>
      <c r="D67" s="4"/>
      <c r="E67" s="4"/>
      <c r="F67" s="25"/>
      <c r="G67" s="25"/>
    </row>
    <row r="68" spans="1:13">
      <c r="A68" s="4"/>
      <c r="B68" s="4"/>
      <c r="C68" s="4"/>
      <c r="D68" s="4"/>
      <c r="E68" s="4"/>
    </row>
    <row r="69" spans="1:13">
      <c r="A69" s="4"/>
      <c r="B69" s="4"/>
      <c r="C69" s="4"/>
      <c r="D69" s="4"/>
      <c r="E69" s="4"/>
    </row>
    <row r="70" spans="1:13">
      <c r="A70" s="4"/>
      <c r="B70" s="4"/>
      <c r="C70" s="4"/>
      <c r="D70" s="4"/>
      <c r="E70" s="4"/>
      <c r="F70" s="25"/>
    </row>
    <row r="71" spans="1:13" ht="16.5">
      <c r="A71" s="7"/>
      <c r="B71" s="10"/>
      <c r="C71" s="10"/>
    </row>
    <row r="72" spans="1:13" ht="13.5" thickBot="1"/>
    <row r="73" spans="1:13" ht="30.75" customHeight="1" thickBot="1">
      <c r="A73" s="602" t="s">
        <v>27</v>
      </c>
      <c r="B73" s="603" t="s">
        <v>530</v>
      </c>
      <c r="C73" s="604" t="s">
        <v>531</v>
      </c>
      <c r="D73" s="79"/>
      <c r="E73" s="79"/>
    </row>
    <row r="74" spans="1:13" ht="13.5" customHeight="1">
      <c r="A74" s="605"/>
      <c r="B74" s="606"/>
      <c r="C74" s="607"/>
      <c r="D74" s="79"/>
      <c r="E74" s="79"/>
      <c r="G74" s="66"/>
    </row>
    <row r="75" spans="1:13" s="16" customFormat="1" ht="15.75">
      <c r="A75" s="608" t="s">
        <v>174</v>
      </c>
      <c r="B75" s="611">
        <v>3235.71</v>
      </c>
      <c r="C75" s="611">
        <v>2878.21</v>
      </c>
      <c r="D75" s="79"/>
      <c r="E75" s="324"/>
      <c r="G75" s="68"/>
      <c r="I75" s="69"/>
      <c r="J75" s="70"/>
    </row>
    <row r="76" spans="1:13" s="16" customFormat="1" ht="16.5" customHeight="1">
      <c r="A76" s="608" t="s">
        <v>58</v>
      </c>
      <c r="B76" s="611">
        <v>3637</v>
      </c>
      <c r="C76" s="611">
        <v>3234.52</v>
      </c>
      <c r="D76" s="79"/>
      <c r="E76" s="325"/>
      <c r="G76" s="68"/>
      <c r="I76" s="69"/>
      <c r="J76" s="70"/>
    </row>
    <row r="77" spans="1:13" s="16" customFormat="1" ht="15.75">
      <c r="A77" s="608" t="s">
        <v>173</v>
      </c>
      <c r="B77" s="611">
        <v>4735.49</v>
      </c>
      <c r="C77" s="611">
        <v>4572.4399999999996</v>
      </c>
      <c r="D77" s="79"/>
      <c r="E77" s="324"/>
      <c r="G77" s="68"/>
      <c r="I77" s="69"/>
      <c r="J77" s="70"/>
    </row>
    <row r="78" spans="1:13" s="16" customFormat="1" ht="15.75">
      <c r="A78" s="608" t="s">
        <v>146</v>
      </c>
      <c r="B78" s="611">
        <v>4741.79</v>
      </c>
      <c r="C78" s="611">
        <v>4359.09</v>
      </c>
      <c r="D78" s="79"/>
      <c r="E78" s="324"/>
      <c r="F78" s="71"/>
      <c r="G78" s="72"/>
      <c r="I78" s="73"/>
      <c r="J78" s="74"/>
    </row>
    <row r="79" spans="1:13" s="16" customFormat="1" ht="15.75">
      <c r="A79" s="608" t="s">
        <v>2</v>
      </c>
      <c r="B79" s="611">
        <v>5025.9399999999996</v>
      </c>
      <c r="C79" s="611">
        <v>4574.6899999999996</v>
      </c>
      <c r="D79" s="79"/>
      <c r="E79" s="324"/>
      <c r="F79" s="71"/>
      <c r="G79" s="72"/>
      <c r="I79" s="73"/>
      <c r="J79" s="74"/>
    </row>
    <row r="80" spans="1:13" s="16" customFormat="1" ht="15.75">
      <c r="A80" s="609" t="s">
        <v>532</v>
      </c>
      <c r="B80" s="612">
        <v>5473.72</v>
      </c>
      <c r="C80" s="612">
        <v>4629.45</v>
      </c>
      <c r="D80" s="79"/>
      <c r="E80" s="324"/>
      <c r="F80" s="71"/>
      <c r="G80" s="72"/>
      <c r="I80" s="73"/>
      <c r="J80" s="74"/>
    </row>
    <row r="81" spans="1:11" ht="15.75">
      <c r="A81" s="608" t="s">
        <v>0</v>
      </c>
      <c r="B81" s="611">
        <v>5659.68</v>
      </c>
      <c r="C81" s="611">
        <v>5319.65</v>
      </c>
      <c r="D81" s="79"/>
      <c r="E81" s="326"/>
      <c r="F81" s="75"/>
      <c r="G81" s="4"/>
      <c r="H81" s="4"/>
      <c r="I81" s="76"/>
      <c r="J81" s="76"/>
    </row>
    <row r="82" spans="1:11" ht="15.75">
      <c r="A82" s="609" t="s">
        <v>533</v>
      </c>
      <c r="B82" s="612">
        <v>6611.57</v>
      </c>
      <c r="C82" s="612">
        <v>5127.32</v>
      </c>
      <c r="D82" s="79"/>
      <c r="E82" s="324"/>
      <c r="F82" s="4"/>
      <c r="G82" s="77"/>
      <c r="H82" s="78"/>
      <c r="I82" s="79"/>
      <c r="J82" s="80"/>
      <c r="K82" s="67"/>
    </row>
    <row r="83" spans="1:11" s="52" customFormat="1" ht="16.5" thickBot="1">
      <c r="A83" s="610" t="s">
        <v>1</v>
      </c>
      <c r="B83" s="613">
        <v>8074.69</v>
      </c>
      <c r="C83" s="613">
        <v>7672.75</v>
      </c>
      <c r="D83" s="79"/>
      <c r="E83" s="324"/>
      <c r="F83" s="81"/>
      <c r="G83" s="82"/>
      <c r="H83" s="83"/>
      <c r="I83" s="84"/>
      <c r="J83" s="85"/>
    </row>
    <row r="84" spans="1:11">
      <c r="E84" s="4"/>
      <c r="F84" s="4"/>
    </row>
    <row r="85" spans="1:11" ht="29.25" customHeight="1">
      <c r="A85" s="267"/>
      <c r="C85" s="268"/>
      <c r="E85" s="4"/>
      <c r="G85" s="4"/>
    </row>
    <row r="86" spans="1:11" ht="31.5" customHeight="1">
      <c r="A86" s="4"/>
      <c r="B86" s="4"/>
      <c r="C86" s="4"/>
      <c r="D86" s="4"/>
      <c r="E86" s="4"/>
      <c r="F86" s="4"/>
      <c r="G86" s="4"/>
    </row>
    <row r="87" spans="1:11">
      <c r="A87" s="4"/>
      <c r="B87" s="4"/>
      <c r="C87" s="4"/>
      <c r="D87" s="4"/>
      <c r="E87" s="4"/>
      <c r="F87" s="4"/>
      <c r="G87" s="4"/>
    </row>
    <row r="88" spans="1:11">
      <c r="A88" s="4"/>
      <c r="B88" s="4"/>
      <c r="C88" s="4"/>
      <c r="D88" s="4"/>
      <c r="E88" s="4"/>
      <c r="F88" s="4"/>
      <c r="G88" s="4"/>
    </row>
    <row r="89" spans="1:11">
      <c r="A89" s="4"/>
      <c r="B89" s="4"/>
      <c r="C89" s="4"/>
      <c r="D89" s="4"/>
      <c r="E89" s="4"/>
      <c r="F89" s="4"/>
      <c r="G89" s="4"/>
    </row>
    <row r="90" spans="1:11">
      <c r="A90" s="4"/>
      <c r="B90" s="4"/>
      <c r="C90" s="4"/>
      <c r="D90" s="4"/>
      <c r="E90" s="4"/>
      <c r="F90" s="4"/>
      <c r="G90" s="4"/>
    </row>
    <row r="91" spans="1:11">
      <c r="A91" s="4"/>
      <c r="B91" s="4"/>
      <c r="C91" s="4"/>
      <c r="D91" s="4"/>
      <c r="E91" s="4"/>
      <c r="F91" s="4"/>
      <c r="G91" s="4"/>
    </row>
    <row r="92" spans="1:11">
      <c r="A92" s="4"/>
      <c r="B92" s="4"/>
      <c r="C92" s="4"/>
      <c r="D92" s="4"/>
      <c r="E92" s="4"/>
      <c r="F92" s="4"/>
      <c r="G92" s="4"/>
    </row>
    <row r="93" spans="1:11">
      <c r="A93" s="4"/>
      <c r="B93" s="4"/>
      <c r="C93" s="4"/>
      <c r="D93" s="4"/>
      <c r="E93" s="4"/>
      <c r="F93" s="4"/>
      <c r="G93" s="4"/>
    </row>
    <row r="94" spans="1:11">
      <c r="A94" s="4"/>
      <c r="B94" s="4"/>
      <c r="C94" s="4"/>
      <c r="D94" s="4"/>
      <c r="E94" s="4"/>
      <c r="F94" s="4"/>
      <c r="G94" s="4"/>
    </row>
    <row r="95" spans="1:11">
      <c r="A95" s="4"/>
      <c r="B95" s="4"/>
      <c r="C95" s="4"/>
      <c r="D95" s="4"/>
      <c r="E95" s="4"/>
      <c r="F95" s="4"/>
      <c r="G95" s="4"/>
    </row>
    <row r="96" spans="1:11">
      <c r="A96" s="4"/>
      <c r="B96" s="4"/>
      <c r="C96" s="4"/>
      <c r="D96" s="4"/>
      <c r="E96" s="4"/>
      <c r="F96" s="4"/>
      <c r="G96" s="4"/>
    </row>
    <row r="97" spans="1:19">
      <c r="A97" s="4"/>
      <c r="B97" s="4"/>
      <c r="C97" s="4"/>
      <c r="D97" s="4"/>
      <c r="E97" s="4"/>
      <c r="F97" s="4"/>
      <c r="G97" s="4"/>
    </row>
    <row r="98" spans="1:19">
      <c r="A98" s="4"/>
      <c r="B98" s="4"/>
      <c r="C98" s="4"/>
      <c r="D98" s="4"/>
      <c r="E98" s="4"/>
      <c r="F98" s="4"/>
      <c r="G98" s="4"/>
    </row>
    <row r="99" spans="1:19">
      <c r="A99" s="4"/>
      <c r="B99" s="4"/>
      <c r="C99" s="4"/>
      <c r="D99" s="4"/>
      <c r="E99" s="4"/>
      <c r="F99" s="4"/>
      <c r="G99" s="4"/>
    </row>
    <row r="100" spans="1:19">
      <c r="A100" s="4"/>
      <c r="B100" s="4"/>
      <c r="C100" s="64"/>
      <c r="D100" s="4"/>
      <c r="E100" s="4"/>
      <c r="F100" s="4"/>
      <c r="G100" s="4"/>
    </row>
    <row r="101" spans="1:19" ht="13.5" thickBot="1">
      <c r="A101" s="4"/>
      <c r="B101" s="4"/>
      <c r="C101" s="4"/>
      <c r="D101" s="4"/>
      <c r="E101" s="4"/>
      <c r="F101" s="4"/>
      <c r="G101" s="4"/>
    </row>
    <row r="102" spans="1:19" ht="16.5" customHeight="1" thickBot="1">
      <c r="A102" s="678" t="s">
        <v>176</v>
      </c>
      <c r="B102" s="680" t="s">
        <v>6</v>
      </c>
      <c r="C102" s="681"/>
      <c r="D102" s="682"/>
      <c r="E102" s="680" t="s">
        <v>7</v>
      </c>
      <c r="F102" s="681"/>
      <c r="G102" s="682"/>
      <c r="H102" s="684" t="s">
        <v>9</v>
      </c>
      <c r="I102" s="685"/>
      <c r="J102" s="686"/>
      <c r="K102" s="684" t="s">
        <v>8</v>
      </c>
      <c r="L102" s="685"/>
      <c r="M102" s="686"/>
      <c r="N102" s="684" t="s">
        <v>169</v>
      </c>
      <c r="O102" s="685"/>
      <c r="P102" s="686"/>
      <c r="Q102" s="684" t="s">
        <v>170</v>
      </c>
      <c r="R102" s="685"/>
      <c r="S102" s="686"/>
    </row>
    <row r="103" spans="1:19" ht="16.5" thickBot="1">
      <c r="A103" s="679"/>
      <c r="B103" s="635">
        <v>2012</v>
      </c>
      <c r="C103" s="636">
        <v>2013</v>
      </c>
      <c r="D103" s="637">
        <v>2014</v>
      </c>
      <c r="E103" s="635">
        <v>2012</v>
      </c>
      <c r="F103" s="636">
        <v>2013</v>
      </c>
      <c r="G103" s="637">
        <v>2014</v>
      </c>
      <c r="H103" s="635">
        <v>2012</v>
      </c>
      <c r="I103" s="636">
        <v>2013</v>
      </c>
      <c r="J103" s="637">
        <v>2014</v>
      </c>
      <c r="K103" s="635">
        <v>2012</v>
      </c>
      <c r="L103" s="636">
        <v>2013</v>
      </c>
      <c r="M103" s="637">
        <v>2014</v>
      </c>
      <c r="N103" s="635">
        <v>2012</v>
      </c>
      <c r="O103" s="636">
        <v>2013</v>
      </c>
      <c r="P103" s="637">
        <v>2014</v>
      </c>
      <c r="Q103" s="635">
        <v>2012</v>
      </c>
      <c r="R103" s="636">
        <v>2013</v>
      </c>
      <c r="S103" s="637">
        <v>2014</v>
      </c>
    </row>
    <row r="104" spans="1:19" ht="16.5">
      <c r="A104" s="638" t="s">
        <v>10</v>
      </c>
      <c r="B104" s="639">
        <v>8043</v>
      </c>
      <c r="C104" s="640">
        <v>8048.7713636363642</v>
      </c>
      <c r="D104" s="641">
        <v>7294.3281818181822</v>
      </c>
      <c r="E104" s="642">
        <v>19818.21</v>
      </c>
      <c r="F104" s="641">
        <v>17459.886363636364</v>
      </c>
      <c r="G104" s="643">
        <v>14076.37</v>
      </c>
      <c r="H104" s="639">
        <v>1506.24</v>
      </c>
      <c r="I104" s="640">
        <v>1636.57</v>
      </c>
      <c r="J104" s="641">
        <v>1423.18</v>
      </c>
      <c r="K104" s="644">
        <v>659.14</v>
      </c>
      <c r="L104" s="645">
        <v>712.36</v>
      </c>
      <c r="M104" s="641">
        <v>734.14</v>
      </c>
      <c r="N104" s="644">
        <v>1656.12</v>
      </c>
      <c r="O104" s="645">
        <v>1669.91</v>
      </c>
      <c r="P104" s="641">
        <v>1244.8</v>
      </c>
      <c r="Q104" s="644">
        <v>30.77</v>
      </c>
      <c r="R104" s="645">
        <v>31.06</v>
      </c>
      <c r="S104" s="641">
        <v>19.91</v>
      </c>
    </row>
    <row r="105" spans="1:19" ht="16.5">
      <c r="A105" s="646" t="s">
        <v>11</v>
      </c>
      <c r="B105" s="647">
        <v>8422.0300000000007</v>
      </c>
      <c r="C105" s="648">
        <v>8070.02</v>
      </c>
      <c r="D105" s="649">
        <v>7151.58</v>
      </c>
      <c r="E105" s="650">
        <v>20461.55</v>
      </c>
      <c r="F105" s="649">
        <v>17728.625</v>
      </c>
      <c r="G105" s="651">
        <v>14191.63</v>
      </c>
      <c r="H105" s="647">
        <v>1657.86</v>
      </c>
      <c r="I105" s="648">
        <v>1673.75</v>
      </c>
      <c r="J105" s="649">
        <v>1410.5</v>
      </c>
      <c r="K105" s="652">
        <v>703.05</v>
      </c>
      <c r="L105" s="653">
        <v>751.93</v>
      </c>
      <c r="M105" s="649">
        <v>728.55</v>
      </c>
      <c r="N105" s="652">
        <v>1742.62</v>
      </c>
      <c r="O105" s="653">
        <v>1627.59</v>
      </c>
      <c r="P105" s="649">
        <v>1300.98</v>
      </c>
      <c r="Q105" s="652">
        <v>34.14</v>
      </c>
      <c r="R105" s="653">
        <v>30.33</v>
      </c>
      <c r="S105" s="649">
        <v>20.83</v>
      </c>
    </row>
    <row r="106" spans="1:19" ht="16.5">
      <c r="A106" s="646" t="s">
        <v>12</v>
      </c>
      <c r="B106" s="647">
        <v>8456.5499999999993</v>
      </c>
      <c r="C106" s="648">
        <v>7662.24</v>
      </c>
      <c r="D106" s="649">
        <v>6667.56</v>
      </c>
      <c r="E106" s="650">
        <v>18705.57</v>
      </c>
      <c r="F106" s="649">
        <v>16725.13</v>
      </c>
      <c r="G106" s="651">
        <v>15656.79</v>
      </c>
      <c r="H106" s="647">
        <v>1655.41</v>
      </c>
      <c r="I106" s="648">
        <v>1583.3</v>
      </c>
      <c r="J106" s="649">
        <v>1451.62</v>
      </c>
      <c r="K106" s="652">
        <v>684.36</v>
      </c>
      <c r="L106" s="653">
        <v>756.65</v>
      </c>
      <c r="M106" s="649">
        <v>773.07</v>
      </c>
      <c r="N106" s="652">
        <v>1673.77</v>
      </c>
      <c r="O106" s="653">
        <v>1592.86</v>
      </c>
      <c r="P106" s="649">
        <v>1336.08</v>
      </c>
      <c r="Q106" s="652">
        <v>32.950000000000003</v>
      </c>
      <c r="R106" s="653">
        <v>28.8</v>
      </c>
      <c r="S106" s="649">
        <v>20.74</v>
      </c>
    </row>
    <row r="107" spans="1:19" ht="16.5">
      <c r="A107" s="646" t="s">
        <v>13</v>
      </c>
      <c r="B107" s="647">
        <v>8258.8807894736838</v>
      </c>
      <c r="C107" s="648">
        <v>7202.97</v>
      </c>
      <c r="D107" s="649">
        <v>6670.24</v>
      </c>
      <c r="E107" s="650">
        <v>17894.079210526317</v>
      </c>
      <c r="F107" s="649">
        <v>15631.55</v>
      </c>
      <c r="G107" s="651">
        <v>17370.75</v>
      </c>
      <c r="H107" s="647">
        <v>1584.89</v>
      </c>
      <c r="I107" s="648">
        <v>1489.12</v>
      </c>
      <c r="J107" s="649">
        <v>1431.5</v>
      </c>
      <c r="K107" s="652">
        <v>655.58</v>
      </c>
      <c r="L107" s="653">
        <v>703.05</v>
      </c>
      <c r="M107" s="649">
        <v>792.33</v>
      </c>
      <c r="N107" s="652">
        <v>1650.07</v>
      </c>
      <c r="O107" s="653">
        <v>1485.08</v>
      </c>
      <c r="P107" s="649">
        <v>1299</v>
      </c>
      <c r="Q107" s="652">
        <v>31.55</v>
      </c>
      <c r="R107" s="653">
        <v>25.2</v>
      </c>
      <c r="S107" s="649">
        <v>19.71</v>
      </c>
    </row>
    <row r="108" spans="1:19" ht="16.5">
      <c r="A108" s="646" t="s">
        <v>14</v>
      </c>
      <c r="B108" s="647">
        <v>7919.2859090909096</v>
      </c>
      <c r="C108" s="648">
        <v>7228.62</v>
      </c>
      <c r="D108" s="649">
        <v>6883.15</v>
      </c>
      <c r="E108" s="650">
        <v>17017.385000000002</v>
      </c>
      <c r="F108" s="649">
        <v>14947.98</v>
      </c>
      <c r="G108" s="651">
        <v>19434.38</v>
      </c>
      <c r="H108" s="647">
        <v>1468</v>
      </c>
      <c r="I108" s="648">
        <v>1474.9</v>
      </c>
      <c r="J108" s="649">
        <v>1455.89</v>
      </c>
      <c r="K108" s="652">
        <v>618.04999999999995</v>
      </c>
      <c r="L108" s="653">
        <v>720.19</v>
      </c>
      <c r="M108" s="649">
        <v>821.05</v>
      </c>
      <c r="N108" s="652">
        <v>1585.5</v>
      </c>
      <c r="O108" s="653">
        <v>1413.87</v>
      </c>
      <c r="P108" s="649">
        <v>1286.69</v>
      </c>
      <c r="Q108" s="652">
        <v>28.67</v>
      </c>
      <c r="R108" s="653">
        <v>23.01</v>
      </c>
      <c r="S108" s="649">
        <v>19.36</v>
      </c>
    </row>
    <row r="109" spans="1:19" ht="16.5">
      <c r="A109" s="646" t="s">
        <v>15</v>
      </c>
      <c r="B109" s="654">
        <v>7419.7876315789472</v>
      </c>
      <c r="C109" s="648">
        <v>7003.7150000000001</v>
      </c>
      <c r="D109" s="649"/>
      <c r="E109" s="655">
        <v>16535.790263157895</v>
      </c>
      <c r="F109" s="649">
        <v>14266.875</v>
      </c>
      <c r="G109" s="651"/>
      <c r="H109" s="654">
        <v>1447.74</v>
      </c>
      <c r="I109" s="648">
        <v>1430.23</v>
      </c>
      <c r="J109" s="649"/>
      <c r="K109" s="656">
        <v>613.11</v>
      </c>
      <c r="L109" s="653">
        <v>713.68</v>
      </c>
      <c r="M109" s="649"/>
      <c r="N109" s="656">
        <v>1596.7</v>
      </c>
      <c r="O109" s="653">
        <v>1342.36</v>
      </c>
      <c r="P109" s="649"/>
      <c r="Q109" s="656">
        <v>28.05</v>
      </c>
      <c r="R109" s="653">
        <v>21.11</v>
      </c>
      <c r="S109" s="649"/>
    </row>
    <row r="110" spans="1:19" ht="16.5">
      <c r="A110" s="646" t="s">
        <v>120</v>
      </c>
      <c r="B110" s="654">
        <v>7588.7</v>
      </c>
      <c r="C110" s="648">
        <v>6892.5091304347825</v>
      </c>
      <c r="D110" s="649"/>
      <c r="E110" s="655">
        <v>16155.1</v>
      </c>
      <c r="F110" s="649">
        <v>13702.174999999999</v>
      </c>
      <c r="G110" s="651"/>
      <c r="H110" s="654">
        <v>1425.8</v>
      </c>
      <c r="I110" s="648">
        <v>1401.48</v>
      </c>
      <c r="J110" s="649"/>
      <c r="K110" s="656">
        <v>579.5</v>
      </c>
      <c r="L110" s="653">
        <v>718.02</v>
      </c>
      <c r="M110" s="649"/>
      <c r="N110" s="656">
        <v>1593.9</v>
      </c>
      <c r="O110" s="653">
        <v>1286.72</v>
      </c>
      <c r="P110" s="649"/>
      <c r="Q110" s="656">
        <v>27.4</v>
      </c>
      <c r="R110" s="653">
        <v>19.71</v>
      </c>
      <c r="S110" s="649"/>
    </row>
    <row r="111" spans="1:19" ht="16.5">
      <c r="A111" s="508" t="s">
        <v>128</v>
      </c>
      <c r="B111" s="657">
        <v>7491.9</v>
      </c>
      <c r="C111" s="648">
        <v>7181.88</v>
      </c>
      <c r="D111" s="649"/>
      <c r="E111" s="658">
        <v>15653.638636363636</v>
      </c>
      <c r="F111" s="649">
        <v>14278.22</v>
      </c>
      <c r="G111" s="651"/>
      <c r="H111" s="657">
        <v>1449.4</v>
      </c>
      <c r="I111" s="648">
        <v>1494.1</v>
      </c>
      <c r="J111" s="649"/>
      <c r="K111" s="659">
        <v>600.20000000000005</v>
      </c>
      <c r="L111" s="653">
        <v>740.57</v>
      </c>
      <c r="M111" s="649"/>
      <c r="N111" s="659">
        <v>1626</v>
      </c>
      <c r="O111" s="653">
        <v>1347.1</v>
      </c>
      <c r="P111" s="649"/>
      <c r="Q111" s="659">
        <v>28.7</v>
      </c>
      <c r="R111" s="653">
        <v>21.84</v>
      </c>
      <c r="S111" s="649"/>
    </row>
    <row r="112" spans="1:19" ht="16.5">
      <c r="A112" s="508" t="s">
        <v>134</v>
      </c>
      <c r="B112" s="657">
        <v>8068</v>
      </c>
      <c r="C112" s="648">
        <v>7161.11</v>
      </c>
      <c r="D112" s="649"/>
      <c r="E112" s="658">
        <v>17213</v>
      </c>
      <c r="F112" s="649">
        <v>13776.19</v>
      </c>
      <c r="G112" s="651"/>
      <c r="H112" s="657">
        <v>1623.7</v>
      </c>
      <c r="I112" s="648">
        <v>1456.86</v>
      </c>
      <c r="J112" s="649"/>
      <c r="K112" s="659">
        <v>657.9</v>
      </c>
      <c r="L112" s="653">
        <v>709.14</v>
      </c>
      <c r="M112" s="649"/>
      <c r="N112" s="659">
        <v>1744.5</v>
      </c>
      <c r="O112" s="653">
        <v>1348.8</v>
      </c>
      <c r="P112" s="649"/>
      <c r="Q112" s="659">
        <v>33.6</v>
      </c>
      <c r="R112" s="653">
        <v>22.56</v>
      </c>
      <c r="S112" s="649"/>
    </row>
    <row r="113" spans="1:19" ht="16.5">
      <c r="A113" s="508" t="s">
        <v>135</v>
      </c>
      <c r="B113" s="657">
        <v>8069.08</v>
      </c>
      <c r="C113" s="648">
        <v>7188.38</v>
      </c>
      <c r="D113" s="649"/>
      <c r="E113" s="658">
        <v>17242.169999999998</v>
      </c>
      <c r="F113" s="649">
        <v>14066.41</v>
      </c>
      <c r="G113" s="651"/>
      <c r="H113" s="657">
        <v>1635.83</v>
      </c>
      <c r="I113" s="648">
        <v>1413.48</v>
      </c>
      <c r="J113" s="649"/>
      <c r="K113" s="659">
        <v>633.37</v>
      </c>
      <c r="L113" s="653">
        <v>724.61</v>
      </c>
      <c r="M113" s="649"/>
      <c r="N113" s="659">
        <v>1747.01</v>
      </c>
      <c r="O113" s="653">
        <v>1316.18</v>
      </c>
      <c r="P113" s="649"/>
      <c r="Q113" s="659">
        <v>33.19</v>
      </c>
      <c r="R113" s="653">
        <v>21.92</v>
      </c>
      <c r="S113" s="649"/>
    </row>
    <row r="114" spans="1:19" ht="16.5">
      <c r="A114" s="508" t="s">
        <v>140</v>
      </c>
      <c r="B114" s="657">
        <v>7693.92</v>
      </c>
      <c r="C114" s="648">
        <v>7066.06</v>
      </c>
      <c r="D114" s="649"/>
      <c r="E114" s="658">
        <v>16293.18</v>
      </c>
      <c r="F114" s="649">
        <v>13725.12</v>
      </c>
      <c r="G114" s="651"/>
      <c r="H114" s="657">
        <v>1576.36</v>
      </c>
      <c r="I114" s="648">
        <v>1420.19</v>
      </c>
      <c r="J114" s="649"/>
      <c r="K114" s="659">
        <v>636.5</v>
      </c>
      <c r="L114" s="653">
        <v>733.36</v>
      </c>
      <c r="M114" s="649"/>
      <c r="N114" s="659">
        <v>1721.13</v>
      </c>
      <c r="O114" s="653">
        <v>1276.45</v>
      </c>
      <c r="P114" s="649"/>
      <c r="Q114" s="659">
        <v>32.770000000000003</v>
      </c>
      <c r="R114" s="653">
        <v>20.77</v>
      </c>
      <c r="S114" s="649"/>
    </row>
    <row r="115" spans="1:19" ht="17.25" thickBot="1">
      <c r="A115" s="660" t="s">
        <v>141</v>
      </c>
      <c r="B115" s="661">
        <v>7962.09</v>
      </c>
      <c r="C115" s="662">
        <v>7202.5499999999993</v>
      </c>
      <c r="D115" s="663"/>
      <c r="E115" s="664">
        <v>17403.95</v>
      </c>
      <c r="F115" s="663">
        <v>13911.125</v>
      </c>
      <c r="G115" s="665"/>
      <c r="H115" s="661">
        <v>1585.42</v>
      </c>
      <c r="I115" s="662">
        <v>1357.1</v>
      </c>
      <c r="J115" s="663"/>
      <c r="K115" s="666">
        <v>691.32</v>
      </c>
      <c r="L115" s="667">
        <v>718.2</v>
      </c>
      <c r="M115" s="663"/>
      <c r="N115" s="666">
        <v>1658.87</v>
      </c>
      <c r="O115" s="667">
        <v>1222.76</v>
      </c>
      <c r="P115" s="663"/>
      <c r="Q115" s="666">
        <v>31.96</v>
      </c>
      <c r="R115" s="667">
        <v>19.61</v>
      </c>
      <c r="S115" s="663"/>
    </row>
    <row r="116" spans="1:19">
      <c r="A116" s="4"/>
      <c r="B116" s="4"/>
      <c r="C116" s="4"/>
      <c r="D116" s="4"/>
      <c r="E116" s="4"/>
      <c r="F116" s="4"/>
      <c r="G116" s="4"/>
    </row>
    <row r="117" spans="1:19">
      <c r="A117" s="4"/>
      <c r="B117" s="4"/>
      <c r="C117" s="4"/>
      <c r="D117" s="4"/>
      <c r="E117" s="4"/>
      <c r="F117" s="4"/>
      <c r="G117" s="4"/>
    </row>
    <row r="118" spans="1:19">
      <c r="A118" s="4"/>
      <c r="B118" s="4"/>
      <c r="C118" s="4"/>
      <c r="D118" s="4"/>
      <c r="E118" s="4"/>
      <c r="F118" s="4"/>
      <c r="G118" s="4"/>
    </row>
    <row r="119" spans="1:19">
      <c r="A119" s="4"/>
      <c r="B119" s="4"/>
      <c r="C119" s="4"/>
      <c r="D119" s="4"/>
      <c r="E119" s="4"/>
      <c r="F119" s="4"/>
      <c r="G119" s="4"/>
    </row>
    <row r="120" spans="1:19">
      <c r="A120" s="4"/>
      <c r="B120" s="4"/>
      <c r="C120" s="4"/>
      <c r="D120" s="4"/>
      <c r="E120" s="4"/>
      <c r="F120" s="4"/>
      <c r="G120" s="4"/>
    </row>
    <row r="121" spans="1:19">
      <c r="A121" s="4"/>
      <c r="B121" s="4"/>
      <c r="C121" s="4"/>
      <c r="D121" s="4"/>
      <c r="E121" s="4"/>
      <c r="F121" s="4"/>
      <c r="G121" s="4"/>
    </row>
    <row r="122" spans="1:19">
      <c r="A122" s="4"/>
      <c r="B122" s="4"/>
      <c r="C122" s="4"/>
      <c r="D122" s="4"/>
      <c r="E122" s="4"/>
      <c r="F122" s="4"/>
      <c r="G122" s="4"/>
    </row>
    <row r="123" spans="1:19">
      <c r="A123" s="4"/>
      <c r="B123" s="4"/>
      <c r="C123" s="4"/>
      <c r="D123" s="4"/>
      <c r="E123" s="4"/>
      <c r="F123" s="4"/>
      <c r="G123" s="4"/>
    </row>
    <row r="124" spans="1:19">
      <c r="A124" s="4"/>
      <c r="B124" s="4"/>
      <c r="C124" s="4"/>
      <c r="D124" s="4"/>
      <c r="E124" s="4"/>
      <c r="F124" s="4"/>
      <c r="G124" s="4"/>
    </row>
    <row r="125" spans="1:19">
      <c r="A125" s="4"/>
      <c r="B125" s="4"/>
      <c r="C125" s="4"/>
      <c r="D125" s="4"/>
      <c r="E125" s="4"/>
      <c r="F125" s="4"/>
      <c r="G125" s="4"/>
    </row>
    <row r="126" spans="1:19">
      <c r="A126" s="4"/>
      <c r="B126" s="4"/>
      <c r="C126" s="4"/>
      <c r="D126" s="4"/>
      <c r="E126" s="4"/>
      <c r="F126" s="4"/>
      <c r="G126" s="4"/>
    </row>
    <row r="127" spans="1:19">
      <c r="A127" s="4"/>
      <c r="B127" s="4"/>
      <c r="C127" s="4"/>
      <c r="D127" s="4"/>
      <c r="E127" s="4"/>
      <c r="F127" s="4"/>
      <c r="G127" s="4"/>
    </row>
    <row r="128" spans="1:19">
      <c r="A128" s="4"/>
      <c r="B128" s="4"/>
      <c r="C128" s="4"/>
      <c r="D128" s="4"/>
      <c r="E128" s="4"/>
      <c r="F128" s="4"/>
      <c r="G128" s="4"/>
    </row>
    <row r="129" spans="1:7">
      <c r="A129" s="4"/>
      <c r="B129" s="4"/>
      <c r="C129" s="4"/>
      <c r="D129" s="4"/>
      <c r="E129" s="4"/>
      <c r="F129" s="4"/>
      <c r="G129" s="4"/>
    </row>
    <row r="130" spans="1:7">
      <c r="A130" s="4"/>
      <c r="B130" s="4"/>
      <c r="C130" s="4"/>
      <c r="D130" s="4"/>
      <c r="E130" s="4"/>
      <c r="F130" s="4"/>
      <c r="G130" s="4"/>
    </row>
    <row r="131" spans="1:7">
      <c r="A131" s="4"/>
      <c r="B131" s="4"/>
      <c r="C131" s="4"/>
      <c r="D131" s="4"/>
      <c r="E131" s="4"/>
      <c r="F131" s="4"/>
      <c r="G131" s="4"/>
    </row>
  </sheetData>
  <mergeCells count="8">
    <mergeCell ref="AZ11:BC11"/>
    <mergeCell ref="N102:P102"/>
    <mergeCell ref="K102:M102"/>
    <mergeCell ref="H102:J102"/>
    <mergeCell ref="Q102:S102"/>
    <mergeCell ref="A102:A103"/>
    <mergeCell ref="B102:D102"/>
    <mergeCell ref="E102:G10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28:P58"/>
  <sheetViews>
    <sheetView view="pageBreakPreview" topLeftCell="A7" zoomScale="130" zoomScaleNormal="80" zoomScaleSheetLayoutView="130" workbookViewId="0">
      <selection activeCell="D10" sqref="D10"/>
    </sheetView>
  </sheetViews>
  <sheetFormatPr defaultRowHeight="12.75"/>
  <cols>
    <col min="1" max="1" width="17.140625" style="12" customWidth="1"/>
    <col min="2" max="2" width="14.28515625" style="12" customWidth="1"/>
    <col min="3" max="13" width="7.7109375" style="12" customWidth="1"/>
    <col min="14" max="14" width="10.28515625" style="12" customWidth="1"/>
    <col min="15" max="15" width="9.140625" style="12"/>
    <col min="16" max="16" width="13" style="12" bestFit="1" customWidth="1"/>
    <col min="17" max="257" width="9.140625" style="12"/>
    <col min="258" max="258" width="17.140625" style="12" customWidth="1"/>
    <col min="259" max="259" width="14.28515625" style="12" customWidth="1"/>
    <col min="260" max="269" width="7.7109375" style="12" customWidth="1"/>
    <col min="270" max="270" width="10.28515625" style="12" customWidth="1"/>
    <col min="271" max="271" width="9.140625" style="12"/>
    <col min="272" max="272" width="13" style="12" bestFit="1" customWidth="1"/>
    <col min="273" max="513" width="9.140625" style="12"/>
    <col min="514" max="514" width="17.140625" style="12" customWidth="1"/>
    <col min="515" max="515" width="14.28515625" style="12" customWidth="1"/>
    <col min="516" max="525" width="7.7109375" style="12" customWidth="1"/>
    <col min="526" max="526" width="10.28515625" style="12" customWidth="1"/>
    <col min="527" max="527" width="9.140625" style="12"/>
    <col min="528" max="528" width="13" style="12" bestFit="1" customWidth="1"/>
    <col min="529" max="769" width="9.140625" style="12"/>
    <col min="770" max="770" width="17.140625" style="12" customWidth="1"/>
    <col min="771" max="771" width="14.28515625" style="12" customWidth="1"/>
    <col min="772" max="781" width="7.7109375" style="12" customWidth="1"/>
    <col min="782" max="782" width="10.28515625" style="12" customWidth="1"/>
    <col min="783" max="783" width="9.140625" style="12"/>
    <col min="784" max="784" width="13" style="12" bestFit="1" customWidth="1"/>
    <col min="785" max="1025" width="9.140625" style="12"/>
    <col min="1026" max="1026" width="17.140625" style="12" customWidth="1"/>
    <col min="1027" max="1027" width="14.28515625" style="12" customWidth="1"/>
    <col min="1028" max="1037" width="7.7109375" style="12" customWidth="1"/>
    <col min="1038" max="1038" width="10.28515625" style="12" customWidth="1"/>
    <col min="1039" max="1039" width="9.140625" style="12"/>
    <col min="1040" max="1040" width="13" style="12" bestFit="1" customWidth="1"/>
    <col min="1041" max="1281" width="9.140625" style="12"/>
    <col min="1282" max="1282" width="17.140625" style="12" customWidth="1"/>
    <col min="1283" max="1283" width="14.28515625" style="12" customWidth="1"/>
    <col min="1284" max="1293" width="7.7109375" style="12" customWidth="1"/>
    <col min="1294" max="1294" width="10.28515625" style="12" customWidth="1"/>
    <col min="1295" max="1295" width="9.140625" style="12"/>
    <col min="1296" max="1296" width="13" style="12" bestFit="1" customWidth="1"/>
    <col min="1297" max="1537" width="9.140625" style="12"/>
    <col min="1538" max="1538" width="17.140625" style="12" customWidth="1"/>
    <col min="1539" max="1539" width="14.28515625" style="12" customWidth="1"/>
    <col min="1540" max="1549" width="7.7109375" style="12" customWidth="1"/>
    <col min="1550" max="1550" width="10.28515625" style="12" customWidth="1"/>
    <col min="1551" max="1551" width="9.140625" style="12"/>
    <col min="1552" max="1552" width="13" style="12" bestFit="1" customWidth="1"/>
    <col min="1553" max="1793" width="9.140625" style="12"/>
    <col min="1794" max="1794" width="17.140625" style="12" customWidth="1"/>
    <col min="1795" max="1795" width="14.28515625" style="12" customWidth="1"/>
    <col min="1796" max="1805" width="7.7109375" style="12" customWidth="1"/>
    <col min="1806" max="1806" width="10.28515625" style="12" customWidth="1"/>
    <col min="1807" max="1807" width="9.140625" style="12"/>
    <col min="1808" max="1808" width="13" style="12" bestFit="1" customWidth="1"/>
    <col min="1809" max="2049" width="9.140625" style="12"/>
    <col min="2050" max="2050" width="17.140625" style="12" customWidth="1"/>
    <col min="2051" max="2051" width="14.28515625" style="12" customWidth="1"/>
    <col min="2052" max="2061" width="7.7109375" style="12" customWidth="1"/>
    <col min="2062" max="2062" width="10.28515625" style="12" customWidth="1"/>
    <col min="2063" max="2063" width="9.140625" style="12"/>
    <col min="2064" max="2064" width="13" style="12" bestFit="1" customWidth="1"/>
    <col min="2065" max="2305" width="9.140625" style="12"/>
    <col min="2306" max="2306" width="17.140625" style="12" customWidth="1"/>
    <col min="2307" max="2307" width="14.28515625" style="12" customWidth="1"/>
    <col min="2308" max="2317" width="7.7109375" style="12" customWidth="1"/>
    <col min="2318" max="2318" width="10.28515625" style="12" customWidth="1"/>
    <col min="2319" max="2319" width="9.140625" style="12"/>
    <col min="2320" max="2320" width="13" style="12" bestFit="1" customWidth="1"/>
    <col min="2321" max="2561" width="9.140625" style="12"/>
    <col min="2562" max="2562" width="17.140625" style="12" customWidth="1"/>
    <col min="2563" max="2563" width="14.28515625" style="12" customWidth="1"/>
    <col min="2564" max="2573" width="7.7109375" style="12" customWidth="1"/>
    <col min="2574" max="2574" width="10.28515625" style="12" customWidth="1"/>
    <col min="2575" max="2575" width="9.140625" style="12"/>
    <col min="2576" max="2576" width="13" style="12" bestFit="1" customWidth="1"/>
    <col min="2577" max="2817" width="9.140625" style="12"/>
    <col min="2818" max="2818" width="17.140625" style="12" customWidth="1"/>
    <col min="2819" max="2819" width="14.28515625" style="12" customWidth="1"/>
    <col min="2820" max="2829" width="7.7109375" style="12" customWidth="1"/>
    <col min="2830" max="2830" width="10.28515625" style="12" customWidth="1"/>
    <col min="2831" max="2831" width="9.140625" style="12"/>
    <col min="2832" max="2832" width="13" style="12" bestFit="1" customWidth="1"/>
    <col min="2833" max="3073" width="9.140625" style="12"/>
    <col min="3074" max="3074" width="17.140625" style="12" customWidth="1"/>
    <col min="3075" max="3075" width="14.28515625" style="12" customWidth="1"/>
    <col min="3076" max="3085" width="7.7109375" style="12" customWidth="1"/>
    <col min="3086" max="3086" width="10.28515625" style="12" customWidth="1"/>
    <col min="3087" max="3087" width="9.140625" style="12"/>
    <col min="3088" max="3088" width="13" style="12" bestFit="1" customWidth="1"/>
    <col min="3089" max="3329" width="9.140625" style="12"/>
    <col min="3330" max="3330" width="17.140625" style="12" customWidth="1"/>
    <col min="3331" max="3331" width="14.28515625" style="12" customWidth="1"/>
    <col min="3332" max="3341" width="7.7109375" style="12" customWidth="1"/>
    <col min="3342" max="3342" width="10.28515625" style="12" customWidth="1"/>
    <col min="3343" max="3343" width="9.140625" style="12"/>
    <col min="3344" max="3344" width="13" style="12" bestFit="1" customWidth="1"/>
    <col min="3345" max="3585" width="9.140625" style="12"/>
    <col min="3586" max="3586" width="17.140625" style="12" customWidth="1"/>
    <col min="3587" max="3587" width="14.28515625" style="12" customWidth="1"/>
    <col min="3588" max="3597" width="7.7109375" style="12" customWidth="1"/>
    <col min="3598" max="3598" width="10.28515625" style="12" customWidth="1"/>
    <col min="3599" max="3599" width="9.140625" style="12"/>
    <col min="3600" max="3600" width="13" style="12" bestFit="1" customWidth="1"/>
    <col min="3601" max="3841" width="9.140625" style="12"/>
    <col min="3842" max="3842" width="17.140625" style="12" customWidth="1"/>
    <col min="3843" max="3843" width="14.28515625" style="12" customWidth="1"/>
    <col min="3844" max="3853" width="7.7109375" style="12" customWidth="1"/>
    <col min="3854" max="3854" width="10.28515625" style="12" customWidth="1"/>
    <col min="3855" max="3855" width="9.140625" style="12"/>
    <col min="3856" max="3856" width="13" style="12" bestFit="1" customWidth="1"/>
    <col min="3857" max="4097" width="9.140625" style="12"/>
    <col min="4098" max="4098" width="17.140625" style="12" customWidth="1"/>
    <col min="4099" max="4099" width="14.28515625" style="12" customWidth="1"/>
    <col min="4100" max="4109" width="7.7109375" style="12" customWidth="1"/>
    <col min="4110" max="4110" width="10.28515625" style="12" customWidth="1"/>
    <col min="4111" max="4111" width="9.140625" style="12"/>
    <col min="4112" max="4112" width="13" style="12" bestFit="1" customWidth="1"/>
    <col min="4113" max="4353" width="9.140625" style="12"/>
    <col min="4354" max="4354" width="17.140625" style="12" customWidth="1"/>
    <col min="4355" max="4355" width="14.28515625" style="12" customWidth="1"/>
    <col min="4356" max="4365" width="7.7109375" style="12" customWidth="1"/>
    <col min="4366" max="4366" width="10.28515625" style="12" customWidth="1"/>
    <col min="4367" max="4367" width="9.140625" style="12"/>
    <col min="4368" max="4368" width="13" style="12" bestFit="1" customWidth="1"/>
    <col min="4369" max="4609" width="9.140625" style="12"/>
    <col min="4610" max="4610" width="17.140625" style="12" customWidth="1"/>
    <col min="4611" max="4611" width="14.28515625" style="12" customWidth="1"/>
    <col min="4612" max="4621" width="7.7109375" style="12" customWidth="1"/>
    <col min="4622" max="4622" width="10.28515625" style="12" customWidth="1"/>
    <col min="4623" max="4623" width="9.140625" style="12"/>
    <col min="4624" max="4624" width="13" style="12" bestFit="1" customWidth="1"/>
    <col min="4625" max="4865" width="9.140625" style="12"/>
    <col min="4866" max="4866" width="17.140625" style="12" customWidth="1"/>
    <col min="4867" max="4867" width="14.28515625" style="12" customWidth="1"/>
    <col min="4868" max="4877" width="7.7109375" style="12" customWidth="1"/>
    <col min="4878" max="4878" width="10.28515625" style="12" customWidth="1"/>
    <col min="4879" max="4879" width="9.140625" style="12"/>
    <col min="4880" max="4880" width="13" style="12" bestFit="1" customWidth="1"/>
    <col min="4881" max="5121" width="9.140625" style="12"/>
    <col min="5122" max="5122" width="17.140625" style="12" customWidth="1"/>
    <col min="5123" max="5123" width="14.28515625" style="12" customWidth="1"/>
    <col min="5124" max="5133" width="7.7109375" style="12" customWidth="1"/>
    <col min="5134" max="5134" width="10.28515625" style="12" customWidth="1"/>
    <col min="5135" max="5135" width="9.140625" style="12"/>
    <col min="5136" max="5136" width="13" style="12" bestFit="1" customWidth="1"/>
    <col min="5137" max="5377" width="9.140625" style="12"/>
    <col min="5378" max="5378" width="17.140625" style="12" customWidth="1"/>
    <col min="5379" max="5379" width="14.28515625" style="12" customWidth="1"/>
    <col min="5380" max="5389" width="7.7109375" style="12" customWidth="1"/>
    <col min="5390" max="5390" width="10.28515625" style="12" customWidth="1"/>
    <col min="5391" max="5391" width="9.140625" style="12"/>
    <col min="5392" max="5392" width="13" style="12" bestFit="1" customWidth="1"/>
    <col min="5393" max="5633" width="9.140625" style="12"/>
    <col min="5634" max="5634" width="17.140625" style="12" customWidth="1"/>
    <col min="5635" max="5635" width="14.28515625" style="12" customWidth="1"/>
    <col min="5636" max="5645" width="7.7109375" style="12" customWidth="1"/>
    <col min="5646" max="5646" width="10.28515625" style="12" customWidth="1"/>
    <col min="5647" max="5647" width="9.140625" style="12"/>
    <col min="5648" max="5648" width="13" style="12" bestFit="1" customWidth="1"/>
    <col min="5649" max="5889" width="9.140625" style="12"/>
    <col min="5890" max="5890" width="17.140625" style="12" customWidth="1"/>
    <col min="5891" max="5891" width="14.28515625" style="12" customWidth="1"/>
    <col min="5892" max="5901" width="7.7109375" style="12" customWidth="1"/>
    <col min="5902" max="5902" width="10.28515625" style="12" customWidth="1"/>
    <col min="5903" max="5903" width="9.140625" style="12"/>
    <col min="5904" max="5904" width="13" style="12" bestFit="1" customWidth="1"/>
    <col min="5905" max="6145" width="9.140625" style="12"/>
    <col min="6146" max="6146" width="17.140625" style="12" customWidth="1"/>
    <col min="6147" max="6147" width="14.28515625" style="12" customWidth="1"/>
    <col min="6148" max="6157" width="7.7109375" style="12" customWidth="1"/>
    <col min="6158" max="6158" width="10.28515625" style="12" customWidth="1"/>
    <col min="6159" max="6159" width="9.140625" style="12"/>
    <col min="6160" max="6160" width="13" style="12" bestFit="1" customWidth="1"/>
    <col min="6161" max="6401" width="9.140625" style="12"/>
    <col min="6402" max="6402" width="17.140625" style="12" customWidth="1"/>
    <col min="6403" max="6403" width="14.28515625" style="12" customWidth="1"/>
    <col min="6404" max="6413" width="7.7109375" style="12" customWidth="1"/>
    <col min="6414" max="6414" width="10.28515625" style="12" customWidth="1"/>
    <col min="6415" max="6415" width="9.140625" style="12"/>
    <col min="6416" max="6416" width="13" style="12" bestFit="1" customWidth="1"/>
    <col min="6417" max="6657" width="9.140625" style="12"/>
    <col min="6658" max="6658" width="17.140625" style="12" customWidth="1"/>
    <col min="6659" max="6659" width="14.28515625" style="12" customWidth="1"/>
    <col min="6660" max="6669" width="7.7109375" style="12" customWidth="1"/>
    <col min="6670" max="6670" width="10.28515625" style="12" customWidth="1"/>
    <col min="6671" max="6671" width="9.140625" style="12"/>
    <col min="6672" max="6672" width="13" style="12" bestFit="1" customWidth="1"/>
    <col min="6673" max="6913" width="9.140625" style="12"/>
    <col min="6914" max="6914" width="17.140625" style="12" customWidth="1"/>
    <col min="6915" max="6915" width="14.28515625" style="12" customWidth="1"/>
    <col min="6916" max="6925" width="7.7109375" style="12" customWidth="1"/>
    <col min="6926" max="6926" width="10.28515625" style="12" customWidth="1"/>
    <col min="6927" max="6927" width="9.140625" style="12"/>
    <col min="6928" max="6928" width="13" style="12" bestFit="1" customWidth="1"/>
    <col min="6929" max="7169" width="9.140625" style="12"/>
    <col min="7170" max="7170" width="17.140625" style="12" customWidth="1"/>
    <col min="7171" max="7171" width="14.28515625" style="12" customWidth="1"/>
    <col min="7172" max="7181" width="7.7109375" style="12" customWidth="1"/>
    <col min="7182" max="7182" width="10.28515625" style="12" customWidth="1"/>
    <col min="7183" max="7183" width="9.140625" style="12"/>
    <col min="7184" max="7184" width="13" style="12" bestFit="1" customWidth="1"/>
    <col min="7185" max="7425" width="9.140625" style="12"/>
    <col min="7426" max="7426" width="17.140625" style="12" customWidth="1"/>
    <col min="7427" max="7427" width="14.28515625" style="12" customWidth="1"/>
    <col min="7428" max="7437" width="7.7109375" style="12" customWidth="1"/>
    <col min="7438" max="7438" width="10.28515625" style="12" customWidth="1"/>
    <col min="7439" max="7439" width="9.140625" style="12"/>
    <col min="7440" max="7440" width="13" style="12" bestFit="1" customWidth="1"/>
    <col min="7441" max="7681" width="9.140625" style="12"/>
    <col min="7682" max="7682" width="17.140625" style="12" customWidth="1"/>
    <col min="7683" max="7683" width="14.28515625" style="12" customWidth="1"/>
    <col min="7684" max="7693" width="7.7109375" style="12" customWidth="1"/>
    <col min="7694" max="7694" width="10.28515625" style="12" customWidth="1"/>
    <col min="7695" max="7695" width="9.140625" style="12"/>
    <col min="7696" max="7696" width="13" style="12" bestFit="1" customWidth="1"/>
    <col min="7697" max="7937" width="9.140625" style="12"/>
    <col min="7938" max="7938" width="17.140625" style="12" customWidth="1"/>
    <col min="7939" max="7939" width="14.28515625" style="12" customWidth="1"/>
    <col min="7940" max="7949" width="7.7109375" style="12" customWidth="1"/>
    <col min="7950" max="7950" width="10.28515625" style="12" customWidth="1"/>
    <col min="7951" max="7951" width="9.140625" style="12"/>
    <col min="7952" max="7952" width="13" style="12" bestFit="1" customWidth="1"/>
    <col min="7953" max="8193" width="9.140625" style="12"/>
    <col min="8194" max="8194" width="17.140625" style="12" customWidth="1"/>
    <col min="8195" max="8195" width="14.28515625" style="12" customWidth="1"/>
    <col min="8196" max="8205" width="7.7109375" style="12" customWidth="1"/>
    <col min="8206" max="8206" width="10.28515625" style="12" customWidth="1"/>
    <col min="8207" max="8207" width="9.140625" style="12"/>
    <col min="8208" max="8208" width="13" style="12" bestFit="1" customWidth="1"/>
    <col min="8209" max="8449" width="9.140625" style="12"/>
    <col min="8450" max="8450" width="17.140625" style="12" customWidth="1"/>
    <col min="8451" max="8451" width="14.28515625" style="12" customWidth="1"/>
    <col min="8452" max="8461" width="7.7109375" style="12" customWidth="1"/>
    <col min="8462" max="8462" width="10.28515625" style="12" customWidth="1"/>
    <col min="8463" max="8463" width="9.140625" style="12"/>
    <col min="8464" max="8464" width="13" style="12" bestFit="1" customWidth="1"/>
    <col min="8465" max="8705" width="9.140625" style="12"/>
    <col min="8706" max="8706" width="17.140625" style="12" customWidth="1"/>
    <col min="8707" max="8707" width="14.28515625" style="12" customWidth="1"/>
    <col min="8708" max="8717" width="7.7109375" style="12" customWidth="1"/>
    <col min="8718" max="8718" width="10.28515625" style="12" customWidth="1"/>
    <col min="8719" max="8719" width="9.140625" style="12"/>
    <col min="8720" max="8720" width="13" style="12" bestFit="1" customWidth="1"/>
    <col min="8721" max="8961" width="9.140625" style="12"/>
    <col min="8962" max="8962" width="17.140625" style="12" customWidth="1"/>
    <col min="8963" max="8963" width="14.28515625" style="12" customWidth="1"/>
    <col min="8964" max="8973" width="7.7109375" style="12" customWidth="1"/>
    <col min="8974" max="8974" width="10.28515625" style="12" customWidth="1"/>
    <col min="8975" max="8975" width="9.140625" style="12"/>
    <col min="8976" max="8976" width="13" style="12" bestFit="1" customWidth="1"/>
    <col min="8977" max="9217" width="9.140625" style="12"/>
    <col min="9218" max="9218" width="17.140625" style="12" customWidth="1"/>
    <col min="9219" max="9219" width="14.28515625" style="12" customWidth="1"/>
    <col min="9220" max="9229" width="7.7109375" style="12" customWidth="1"/>
    <col min="9230" max="9230" width="10.28515625" style="12" customWidth="1"/>
    <col min="9231" max="9231" width="9.140625" style="12"/>
    <col min="9232" max="9232" width="13" style="12" bestFit="1" customWidth="1"/>
    <col min="9233" max="9473" width="9.140625" style="12"/>
    <col min="9474" max="9474" width="17.140625" style="12" customWidth="1"/>
    <col min="9475" max="9475" width="14.28515625" style="12" customWidth="1"/>
    <col min="9476" max="9485" width="7.7109375" style="12" customWidth="1"/>
    <col min="9486" max="9486" width="10.28515625" style="12" customWidth="1"/>
    <col min="9487" max="9487" width="9.140625" style="12"/>
    <col min="9488" max="9488" width="13" style="12" bestFit="1" customWidth="1"/>
    <col min="9489" max="9729" width="9.140625" style="12"/>
    <col min="9730" max="9730" width="17.140625" style="12" customWidth="1"/>
    <col min="9731" max="9731" width="14.28515625" style="12" customWidth="1"/>
    <col min="9732" max="9741" width="7.7109375" style="12" customWidth="1"/>
    <col min="9742" max="9742" width="10.28515625" style="12" customWidth="1"/>
    <col min="9743" max="9743" width="9.140625" style="12"/>
    <col min="9744" max="9744" width="13" style="12" bestFit="1" customWidth="1"/>
    <col min="9745" max="9985" width="9.140625" style="12"/>
    <col min="9986" max="9986" width="17.140625" style="12" customWidth="1"/>
    <col min="9987" max="9987" width="14.28515625" style="12" customWidth="1"/>
    <col min="9988" max="9997" width="7.7109375" style="12" customWidth="1"/>
    <col min="9998" max="9998" width="10.28515625" style="12" customWidth="1"/>
    <col min="9999" max="9999" width="9.140625" style="12"/>
    <col min="10000" max="10000" width="13" style="12" bestFit="1" customWidth="1"/>
    <col min="10001" max="10241" width="9.140625" style="12"/>
    <col min="10242" max="10242" width="17.140625" style="12" customWidth="1"/>
    <col min="10243" max="10243" width="14.28515625" style="12" customWidth="1"/>
    <col min="10244" max="10253" width="7.7109375" style="12" customWidth="1"/>
    <col min="10254" max="10254" width="10.28515625" style="12" customWidth="1"/>
    <col min="10255" max="10255" width="9.140625" style="12"/>
    <col min="10256" max="10256" width="13" style="12" bestFit="1" customWidth="1"/>
    <col min="10257" max="10497" width="9.140625" style="12"/>
    <col min="10498" max="10498" width="17.140625" style="12" customWidth="1"/>
    <col min="10499" max="10499" width="14.28515625" style="12" customWidth="1"/>
    <col min="10500" max="10509" width="7.7109375" style="12" customWidth="1"/>
    <col min="10510" max="10510" width="10.28515625" style="12" customWidth="1"/>
    <col min="10511" max="10511" width="9.140625" style="12"/>
    <col min="10512" max="10512" width="13" style="12" bestFit="1" customWidth="1"/>
    <col min="10513" max="10753" width="9.140625" style="12"/>
    <col min="10754" max="10754" width="17.140625" style="12" customWidth="1"/>
    <col min="10755" max="10755" width="14.28515625" style="12" customWidth="1"/>
    <col min="10756" max="10765" width="7.7109375" style="12" customWidth="1"/>
    <col min="10766" max="10766" width="10.28515625" style="12" customWidth="1"/>
    <col min="10767" max="10767" width="9.140625" style="12"/>
    <col min="10768" max="10768" width="13" style="12" bestFit="1" customWidth="1"/>
    <col min="10769" max="11009" width="9.140625" style="12"/>
    <col min="11010" max="11010" width="17.140625" style="12" customWidth="1"/>
    <col min="11011" max="11011" width="14.28515625" style="12" customWidth="1"/>
    <col min="11012" max="11021" width="7.7109375" style="12" customWidth="1"/>
    <col min="11022" max="11022" width="10.28515625" style="12" customWidth="1"/>
    <col min="11023" max="11023" width="9.140625" style="12"/>
    <col min="11024" max="11024" width="13" style="12" bestFit="1" customWidth="1"/>
    <col min="11025" max="11265" width="9.140625" style="12"/>
    <col min="11266" max="11266" width="17.140625" style="12" customWidth="1"/>
    <col min="11267" max="11267" width="14.28515625" style="12" customWidth="1"/>
    <col min="11268" max="11277" width="7.7109375" style="12" customWidth="1"/>
    <col min="11278" max="11278" width="10.28515625" style="12" customWidth="1"/>
    <col min="11279" max="11279" width="9.140625" style="12"/>
    <col min="11280" max="11280" width="13" style="12" bestFit="1" customWidth="1"/>
    <col min="11281" max="11521" width="9.140625" style="12"/>
    <col min="11522" max="11522" width="17.140625" style="12" customWidth="1"/>
    <col min="11523" max="11523" width="14.28515625" style="12" customWidth="1"/>
    <col min="11524" max="11533" width="7.7109375" style="12" customWidth="1"/>
    <col min="11534" max="11534" width="10.28515625" style="12" customWidth="1"/>
    <col min="11535" max="11535" width="9.140625" style="12"/>
    <col min="11536" max="11536" width="13" style="12" bestFit="1" customWidth="1"/>
    <col min="11537" max="11777" width="9.140625" style="12"/>
    <col min="11778" max="11778" width="17.140625" style="12" customWidth="1"/>
    <col min="11779" max="11779" width="14.28515625" style="12" customWidth="1"/>
    <col min="11780" max="11789" width="7.7109375" style="12" customWidth="1"/>
    <col min="11790" max="11790" width="10.28515625" style="12" customWidth="1"/>
    <col min="11791" max="11791" width="9.140625" style="12"/>
    <col min="11792" max="11792" width="13" style="12" bestFit="1" customWidth="1"/>
    <col min="11793" max="12033" width="9.140625" style="12"/>
    <col min="12034" max="12034" width="17.140625" style="12" customWidth="1"/>
    <col min="12035" max="12035" width="14.28515625" style="12" customWidth="1"/>
    <col min="12036" max="12045" width="7.7109375" style="12" customWidth="1"/>
    <col min="12046" max="12046" width="10.28515625" style="12" customWidth="1"/>
    <col min="12047" max="12047" width="9.140625" style="12"/>
    <col min="12048" max="12048" width="13" style="12" bestFit="1" customWidth="1"/>
    <col min="12049" max="12289" width="9.140625" style="12"/>
    <col min="12290" max="12290" width="17.140625" style="12" customWidth="1"/>
    <col min="12291" max="12291" width="14.28515625" style="12" customWidth="1"/>
    <col min="12292" max="12301" width="7.7109375" style="12" customWidth="1"/>
    <col min="12302" max="12302" width="10.28515625" style="12" customWidth="1"/>
    <col min="12303" max="12303" width="9.140625" style="12"/>
    <col min="12304" max="12304" width="13" style="12" bestFit="1" customWidth="1"/>
    <col min="12305" max="12545" width="9.140625" style="12"/>
    <col min="12546" max="12546" width="17.140625" style="12" customWidth="1"/>
    <col min="12547" max="12547" width="14.28515625" style="12" customWidth="1"/>
    <col min="12548" max="12557" width="7.7109375" style="12" customWidth="1"/>
    <col min="12558" max="12558" width="10.28515625" style="12" customWidth="1"/>
    <col min="12559" max="12559" width="9.140625" style="12"/>
    <col min="12560" max="12560" width="13" style="12" bestFit="1" customWidth="1"/>
    <col min="12561" max="12801" width="9.140625" style="12"/>
    <col min="12802" max="12802" width="17.140625" style="12" customWidth="1"/>
    <col min="12803" max="12803" width="14.28515625" style="12" customWidth="1"/>
    <col min="12804" max="12813" width="7.7109375" style="12" customWidth="1"/>
    <col min="12814" max="12814" width="10.28515625" style="12" customWidth="1"/>
    <col min="12815" max="12815" width="9.140625" style="12"/>
    <col min="12816" max="12816" width="13" style="12" bestFit="1" customWidth="1"/>
    <col min="12817" max="13057" width="9.140625" style="12"/>
    <col min="13058" max="13058" width="17.140625" style="12" customWidth="1"/>
    <col min="13059" max="13059" width="14.28515625" style="12" customWidth="1"/>
    <col min="13060" max="13069" width="7.7109375" style="12" customWidth="1"/>
    <col min="13070" max="13070" width="10.28515625" style="12" customWidth="1"/>
    <col min="13071" max="13071" width="9.140625" style="12"/>
    <col min="13072" max="13072" width="13" style="12" bestFit="1" customWidth="1"/>
    <col min="13073" max="13313" width="9.140625" style="12"/>
    <col min="13314" max="13314" width="17.140625" style="12" customWidth="1"/>
    <col min="13315" max="13315" width="14.28515625" style="12" customWidth="1"/>
    <col min="13316" max="13325" width="7.7109375" style="12" customWidth="1"/>
    <col min="13326" max="13326" width="10.28515625" style="12" customWidth="1"/>
    <col min="13327" max="13327" width="9.140625" style="12"/>
    <col min="13328" max="13328" width="13" style="12" bestFit="1" customWidth="1"/>
    <col min="13329" max="13569" width="9.140625" style="12"/>
    <col min="13570" max="13570" width="17.140625" style="12" customWidth="1"/>
    <col min="13571" max="13571" width="14.28515625" style="12" customWidth="1"/>
    <col min="13572" max="13581" width="7.7109375" style="12" customWidth="1"/>
    <col min="13582" max="13582" width="10.28515625" style="12" customWidth="1"/>
    <col min="13583" max="13583" width="9.140625" style="12"/>
    <col min="13584" max="13584" width="13" style="12" bestFit="1" customWidth="1"/>
    <col min="13585" max="13825" width="9.140625" style="12"/>
    <col min="13826" max="13826" width="17.140625" style="12" customWidth="1"/>
    <col min="13827" max="13827" width="14.28515625" style="12" customWidth="1"/>
    <col min="13828" max="13837" width="7.7109375" style="12" customWidth="1"/>
    <col min="13838" max="13838" width="10.28515625" style="12" customWidth="1"/>
    <col min="13839" max="13839" width="9.140625" style="12"/>
    <col min="13840" max="13840" width="13" style="12" bestFit="1" customWidth="1"/>
    <col min="13841" max="14081" width="9.140625" style="12"/>
    <col min="14082" max="14082" width="17.140625" style="12" customWidth="1"/>
    <col min="14083" max="14083" width="14.28515625" style="12" customWidth="1"/>
    <col min="14084" max="14093" width="7.7109375" style="12" customWidth="1"/>
    <col min="14094" max="14094" width="10.28515625" style="12" customWidth="1"/>
    <col min="14095" max="14095" width="9.140625" style="12"/>
    <col min="14096" max="14096" width="13" style="12" bestFit="1" customWidth="1"/>
    <col min="14097" max="14337" width="9.140625" style="12"/>
    <col min="14338" max="14338" width="17.140625" style="12" customWidth="1"/>
    <col min="14339" max="14339" width="14.28515625" style="12" customWidth="1"/>
    <col min="14340" max="14349" width="7.7109375" style="12" customWidth="1"/>
    <col min="14350" max="14350" width="10.28515625" style="12" customWidth="1"/>
    <col min="14351" max="14351" width="9.140625" style="12"/>
    <col min="14352" max="14352" width="13" style="12" bestFit="1" customWidth="1"/>
    <col min="14353" max="14593" width="9.140625" style="12"/>
    <col min="14594" max="14594" width="17.140625" style="12" customWidth="1"/>
    <col min="14595" max="14595" width="14.28515625" style="12" customWidth="1"/>
    <col min="14596" max="14605" width="7.7109375" style="12" customWidth="1"/>
    <col min="14606" max="14606" width="10.28515625" style="12" customWidth="1"/>
    <col min="14607" max="14607" width="9.140625" style="12"/>
    <col min="14608" max="14608" width="13" style="12" bestFit="1" customWidth="1"/>
    <col min="14609" max="14849" width="9.140625" style="12"/>
    <col min="14850" max="14850" width="17.140625" style="12" customWidth="1"/>
    <col min="14851" max="14851" width="14.28515625" style="12" customWidth="1"/>
    <col min="14852" max="14861" width="7.7109375" style="12" customWidth="1"/>
    <col min="14862" max="14862" width="10.28515625" style="12" customWidth="1"/>
    <col min="14863" max="14863" width="9.140625" style="12"/>
    <col min="14864" max="14864" width="13" style="12" bestFit="1" customWidth="1"/>
    <col min="14865" max="15105" width="9.140625" style="12"/>
    <col min="15106" max="15106" width="17.140625" style="12" customWidth="1"/>
    <col min="15107" max="15107" width="14.28515625" style="12" customWidth="1"/>
    <col min="15108" max="15117" width="7.7109375" style="12" customWidth="1"/>
    <col min="15118" max="15118" width="10.28515625" style="12" customWidth="1"/>
    <col min="15119" max="15119" width="9.140625" style="12"/>
    <col min="15120" max="15120" width="13" style="12" bestFit="1" customWidth="1"/>
    <col min="15121" max="15361" width="9.140625" style="12"/>
    <col min="15362" max="15362" width="17.140625" style="12" customWidth="1"/>
    <col min="15363" max="15363" width="14.28515625" style="12" customWidth="1"/>
    <col min="15364" max="15373" width="7.7109375" style="12" customWidth="1"/>
    <col min="15374" max="15374" width="10.28515625" style="12" customWidth="1"/>
    <col min="15375" max="15375" width="9.140625" style="12"/>
    <col min="15376" max="15376" width="13" style="12" bestFit="1" customWidth="1"/>
    <col min="15377" max="15617" width="9.140625" style="12"/>
    <col min="15618" max="15618" width="17.140625" style="12" customWidth="1"/>
    <col min="15619" max="15619" width="14.28515625" style="12" customWidth="1"/>
    <col min="15620" max="15629" width="7.7109375" style="12" customWidth="1"/>
    <col min="15630" max="15630" width="10.28515625" style="12" customWidth="1"/>
    <col min="15631" max="15631" width="9.140625" style="12"/>
    <col min="15632" max="15632" width="13" style="12" bestFit="1" customWidth="1"/>
    <col min="15633" max="15873" width="9.140625" style="12"/>
    <col min="15874" max="15874" width="17.140625" style="12" customWidth="1"/>
    <col min="15875" max="15875" width="14.28515625" style="12" customWidth="1"/>
    <col min="15876" max="15885" width="7.7109375" style="12" customWidth="1"/>
    <col min="15886" max="15886" width="10.28515625" style="12" customWidth="1"/>
    <col min="15887" max="15887" width="9.140625" style="12"/>
    <col min="15888" max="15888" width="13" style="12" bestFit="1" customWidth="1"/>
    <col min="15889" max="16129" width="9.140625" style="12"/>
    <col min="16130" max="16130" width="17.140625" style="12" customWidth="1"/>
    <col min="16131" max="16131" width="14.28515625" style="12" customWidth="1"/>
    <col min="16132" max="16141" width="7.7109375" style="12" customWidth="1"/>
    <col min="16142" max="16142" width="10.28515625" style="12" customWidth="1"/>
    <col min="16143" max="16143" width="9.140625" style="12"/>
    <col min="16144" max="16144" width="13" style="12" bestFit="1" customWidth="1"/>
    <col min="16145" max="16384" width="9.140625" style="12"/>
  </cols>
  <sheetData>
    <row r="28" spans="1:14" ht="14.25">
      <c r="A28" s="954" t="s">
        <v>331</v>
      </c>
      <c r="B28" s="954"/>
      <c r="C28" s="954"/>
      <c r="D28" s="954"/>
      <c r="E28" s="954"/>
      <c r="F28" s="954"/>
      <c r="G28" s="954"/>
      <c r="H28" s="954"/>
      <c r="I28" s="954"/>
      <c r="J28" s="954"/>
      <c r="K28" s="954"/>
      <c r="L28" s="954"/>
      <c r="M28" s="954"/>
      <c r="N28" s="954"/>
    </row>
    <row r="29" spans="1:14" ht="9" customHeight="1" thickBot="1">
      <c r="A29" s="677"/>
      <c r="B29" s="677"/>
      <c r="C29" s="677"/>
      <c r="D29" s="677"/>
      <c r="E29" s="677"/>
      <c r="F29" s="677"/>
      <c r="G29" s="677"/>
      <c r="H29" s="677"/>
      <c r="I29" s="677"/>
      <c r="J29" s="677"/>
      <c r="K29" s="677"/>
      <c r="L29" s="677"/>
      <c r="M29" s="677"/>
      <c r="N29" s="677"/>
    </row>
    <row r="30" spans="1:14" ht="12.75" customHeight="1">
      <c r="A30" s="912" t="s">
        <v>137</v>
      </c>
      <c r="B30" s="955"/>
      <c r="C30" s="958">
        <v>2009</v>
      </c>
      <c r="D30" s="872">
        <v>2010</v>
      </c>
      <c r="E30" s="872">
        <v>2011</v>
      </c>
      <c r="F30" s="883">
        <v>2012</v>
      </c>
      <c r="G30" s="962">
        <v>2013</v>
      </c>
      <c r="H30" s="964">
        <v>2014</v>
      </c>
      <c r="I30" s="895"/>
      <c r="J30" s="895"/>
      <c r="K30" s="895"/>
      <c r="L30" s="895"/>
      <c r="M30" s="895"/>
      <c r="N30" s="896" t="s">
        <v>501</v>
      </c>
    </row>
    <row r="31" spans="1:14" ht="13.5" thickBot="1">
      <c r="A31" s="956"/>
      <c r="B31" s="957"/>
      <c r="C31" s="959"/>
      <c r="D31" s="960"/>
      <c r="E31" s="960"/>
      <c r="F31" s="961"/>
      <c r="G31" s="963"/>
      <c r="H31" s="358" t="s">
        <v>3</v>
      </c>
      <c r="I31" s="359" t="s">
        <v>4</v>
      </c>
      <c r="J31" s="359" t="s">
        <v>12</v>
      </c>
      <c r="K31" s="359" t="s">
        <v>5</v>
      </c>
      <c r="L31" s="359" t="s">
        <v>14</v>
      </c>
      <c r="M31" s="359" t="s">
        <v>15</v>
      </c>
      <c r="N31" s="897"/>
    </row>
    <row r="32" spans="1:14" ht="12.75" customHeight="1">
      <c r="A32" s="947" t="s">
        <v>159</v>
      </c>
      <c r="B32" s="948"/>
      <c r="C32" s="938">
        <v>107.7</v>
      </c>
      <c r="D32" s="938">
        <v>107.9</v>
      </c>
      <c r="E32" s="949">
        <v>106.1</v>
      </c>
      <c r="F32" s="950">
        <v>106.8</v>
      </c>
      <c r="G32" s="953">
        <v>104.8</v>
      </c>
      <c r="H32" s="354">
        <v>100.4</v>
      </c>
      <c r="I32" s="362">
        <v>100.6</v>
      </c>
      <c r="J32" s="362">
        <v>100.8</v>
      </c>
      <c r="K32" s="362">
        <v>100.7</v>
      </c>
      <c r="L32" s="362">
        <v>100.9</v>
      </c>
      <c r="M32" s="362"/>
      <c r="N32" s="910">
        <v>103.5</v>
      </c>
    </row>
    <row r="33" spans="1:14" ht="12.75" customHeight="1">
      <c r="A33" s="900"/>
      <c r="B33" s="901"/>
      <c r="C33" s="905"/>
      <c r="D33" s="905"/>
      <c r="E33" s="908"/>
      <c r="F33" s="951"/>
      <c r="G33" s="910"/>
      <c r="H33" s="355" t="s">
        <v>120</v>
      </c>
      <c r="I33" s="360" t="s">
        <v>129</v>
      </c>
      <c r="J33" s="360" t="s">
        <v>130</v>
      </c>
      <c r="K33" s="360" t="s">
        <v>131</v>
      </c>
      <c r="L33" s="360" t="s">
        <v>132</v>
      </c>
      <c r="M33" s="360" t="s">
        <v>133</v>
      </c>
      <c r="N33" s="910"/>
    </row>
    <row r="34" spans="1:14" ht="12.75" customHeight="1" thickBot="1">
      <c r="A34" s="902"/>
      <c r="B34" s="903"/>
      <c r="C34" s="906"/>
      <c r="D34" s="906"/>
      <c r="E34" s="909"/>
      <c r="F34" s="952"/>
      <c r="G34" s="911"/>
      <c r="H34" s="633"/>
      <c r="I34" s="361"/>
      <c r="J34" s="361"/>
      <c r="K34" s="361"/>
      <c r="L34" s="361"/>
      <c r="M34" s="361"/>
      <c r="N34" s="911"/>
    </row>
    <row r="35" spans="1:14" ht="12.75" customHeight="1">
      <c r="A35" s="932" t="s">
        <v>138</v>
      </c>
      <c r="B35" s="933"/>
      <c r="C35" s="938">
        <v>107.4</v>
      </c>
      <c r="D35" s="938">
        <v>107.5</v>
      </c>
      <c r="E35" s="939">
        <v>105.9</v>
      </c>
      <c r="F35" s="888">
        <v>106.9</v>
      </c>
      <c r="G35" s="943">
        <v>104.7</v>
      </c>
      <c r="H35" s="355" t="s">
        <v>3</v>
      </c>
      <c r="I35" s="360" t="s">
        <v>4</v>
      </c>
      <c r="J35" s="360" t="s">
        <v>12</v>
      </c>
      <c r="K35" s="360" t="s">
        <v>5</v>
      </c>
      <c r="L35" s="360" t="s">
        <v>14</v>
      </c>
      <c r="M35" s="360" t="s">
        <v>15</v>
      </c>
      <c r="N35" s="928">
        <v>104.1</v>
      </c>
    </row>
    <row r="36" spans="1:14" ht="12.75" customHeight="1">
      <c r="A36" s="934"/>
      <c r="B36" s="935"/>
      <c r="C36" s="905"/>
      <c r="D36" s="905"/>
      <c r="E36" s="940"/>
      <c r="F36" s="858"/>
      <c r="G36" s="944"/>
      <c r="H36" s="354">
        <v>100.5</v>
      </c>
      <c r="I36" s="362">
        <v>100.7</v>
      </c>
      <c r="J36" s="362">
        <v>101.1</v>
      </c>
      <c r="K36" s="362">
        <v>100.6</v>
      </c>
      <c r="L36" s="362">
        <v>101.1</v>
      </c>
      <c r="M36" s="362"/>
      <c r="N36" s="929"/>
    </row>
    <row r="37" spans="1:14" ht="12.75" customHeight="1">
      <c r="A37" s="934"/>
      <c r="B37" s="935"/>
      <c r="C37" s="905"/>
      <c r="D37" s="905"/>
      <c r="E37" s="940"/>
      <c r="F37" s="858"/>
      <c r="G37" s="944"/>
      <c r="H37" s="355" t="s">
        <v>120</v>
      </c>
      <c r="I37" s="360" t="s">
        <v>129</v>
      </c>
      <c r="J37" s="360" t="s">
        <v>130</v>
      </c>
      <c r="K37" s="360" t="s">
        <v>131</v>
      </c>
      <c r="L37" s="360" t="s">
        <v>132</v>
      </c>
      <c r="M37" s="360" t="s">
        <v>133</v>
      </c>
      <c r="N37" s="929"/>
    </row>
    <row r="38" spans="1:14" ht="12.75" customHeight="1" thickBot="1">
      <c r="A38" s="936"/>
      <c r="B38" s="937"/>
      <c r="C38" s="906"/>
      <c r="D38" s="906"/>
      <c r="E38" s="941"/>
      <c r="F38" s="942"/>
      <c r="G38" s="945"/>
      <c r="H38" s="356"/>
      <c r="I38" s="632"/>
      <c r="J38" s="632"/>
      <c r="K38" s="632"/>
      <c r="L38" s="632"/>
      <c r="M38" s="632"/>
      <c r="N38" s="946"/>
    </row>
    <row r="39" spans="1:14" ht="12.75" customHeight="1">
      <c r="A39" s="932" t="s">
        <v>136</v>
      </c>
      <c r="B39" s="933"/>
      <c r="C39" s="938">
        <v>108.6</v>
      </c>
      <c r="D39" s="938">
        <v>109.1</v>
      </c>
      <c r="E39" s="939">
        <v>106.6</v>
      </c>
      <c r="F39" s="888">
        <v>106.8</v>
      </c>
      <c r="G39" s="943">
        <v>105.2</v>
      </c>
      <c r="H39" s="357" t="s">
        <v>3</v>
      </c>
      <c r="I39" s="364" t="s">
        <v>4</v>
      </c>
      <c r="J39" s="364" t="s">
        <v>12</v>
      </c>
      <c r="K39" s="364" t="s">
        <v>5</v>
      </c>
      <c r="L39" s="364" t="s">
        <v>14</v>
      </c>
      <c r="M39" s="364" t="s">
        <v>15</v>
      </c>
      <c r="N39" s="928">
        <v>102.1</v>
      </c>
    </row>
    <row r="40" spans="1:14" ht="12.75" customHeight="1">
      <c r="A40" s="934"/>
      <c r="B40" s="935"/>
      <c r="C40" s="905"/>
      <c r="D40" s="905"/>
      <c r="E40" s="940"/>
      <c r="F40" s="858"/>
      <c r="G40" s="944"/>
      <c r="H40" s="354">
        <v>100.3</v>
      </c>
      <c r="I40" s="362">
        <v>100.4</v>
      </c>
      <c r="J40" s="362">
        <v>100.2</v>
      </c>
      <c r="K40" s="362">
        <v>100.9</v>
      </c>
      <c r="L40" s="362">
        <v>100.1</v>
      </c>
      <c r="M40" s="362"/>
      <c r="N40" s="929"/>
    </row>
    <row r="41" spans="1:14" ht="12.75" customHeight="1">
      <c r="A41" s="934"/>
      <c r="B41" s="935"/>
      <c r="C41" s="905"/>
      <c r="D41" s="905"/>
      <c r="E41" s="940"/>
      <c r="F41" s="858"/>
      <c r="G41" s="944"/>
      <c r="H41" s="355" t="s">
        <v>120</v>
      </c>
      <c r="I41" s="360" t="s">
        <v>129</v>
      </c>
      <c r="J41" s="360" t="s">
        <v>130</v>
      </c>
      <c r="K41" s="360" t="s">
        <v>131</v>
      </c>
      <c r="L41" s="360" t="s">
        <v>132</v>
      </c>
      <c r="M41" s="360" t="s">
        <v>133</v>
      </c>
      <c r="N41" s="929"/>
    </row>
    <row r="42" spans="1:14" ht="12.75" customHeight="1" thickBot="1">
      <c r="A42" s="936"/>
      <c r="B42" s="937"/>
      <c r="C42" s="906"/>
      <c r="D42" s="906"/>
      <c r="E42" s="941"/>
      <c r="F42" s="942"/>
      <c r="G42" s="945"/>
      <c r="H42" s="356"/>
      <c r="I42" s="632"/>
      <c r="J42" s="632"/>
      <c r="K42" s="632"/>
      <c r="L42" s="632"/>
      <c r="M42" s="363"/>
      <c r="N42" s="930"/>
    </row>
    <row r="43" spans="1:14" ht="17.25" customHeight="1" thickBot="1">
      <c r="A43" s="874" t="s">
        <v>537</v>
      </c>
      <c r="B43" s="874"/>
      <c r="C43" s="874"/>
      <c r="D43" s="874"/>
      <c r="E43" s="874"/>
      <c r="F43" s="874"/>
      <c r="G43" s="874"/>
      <c r="H43" s="874"/>
      <c r="I43" s="874"/>
      <c r="J43" s="874"/>
      <c r="K43" s="874"/>
      <c r="L43" s="874"/>
      <c r="M43" s="874"/>
      <c r="N43" s="874"/>
    </row>
    <row r="44" spans="1:14" ht="13.5" customHeight="1" thickBot="1">
      <c r="A44" s="875" t="s">
        <v>137</v>
      </c>
      <c r="B44" s="876"/>
      <c r="C44" s="877" t="s">
        <v>302</v>
      </c>
      <c r="D44" s="878"/>
      <c r="E44" s="878"/>
      <c r="F44" s="878"/>
      <c r="G44" s="931"/>
      <c r="H44" s="877" t="s">
        <v>323</v>
      </c>
      <c r="I44" s="878"/>
      <c r="J44" s="878"/>
      <c r="K44" s="931"/>
      <c r="L44" s="877" t="s">
        <v>431</v>
      </c>
      <c r="M44" s="878"/>
      <c r="N44" s="879"/>
    </row>
    <row r="45" spans="1:14">
      <c r="A45" s="886" t="s">
        <v>139</v>
      </c>
      <c r="B45" s="887"/>
      <c r="C45" s="888">
        <v>103.7</v>
      </c>
      <c r="D45" s="889"/>
      <c r="E45" s="889"/>
      <c r="F45" s="889"/>
      <c r="G45" s="917"/>
      <c r="H45" s="888">
        <v>106.8</v>
      </c>
      <c r="I45" s="889"/>
      <c r="J45" s="889"/>
      <c r="K45" s="917"/>
      <c r="L45" s="921">
        <v>106.1</v>
      </c>
      <c r="M45" s="922"/>
      <c r="N45" s="923"/>
    </row>
    <row r="46" spans="1:14">
      <c r="A46" s="856" t="s">
        <v>138</v>
      </c>
      <c r="B46" s="857"/>
      <c r="C46" s="858">
        <v>104.3</v>
      </c>
      <c r="D46" s="859"/>
      <c r="E46" s="859"/>
      <c r="F46" s="859"/>
      <c r="G46" s="924"/>
      <c r="H46" s="858">
        <v>106.7</v>
      </c>
      <c r="I46" s="859"/>
      <c r="J46" s="859"/>
      <c r="K46" s="924"/>
      <c r="L46" s="925">
        <v>106.4</v>
      </c>
      <c r="M46" s="926"/>
      <c r="N46" s="927"/>
    </row>
    <row r="47" spans="1:14" ht="13.5" thickBot="1">
      <c r="A47" s="864" t="s">
        <v>136</v>
      </c>
      <c r="B47" s="865"/>
      <c r="C47" s="866">
        <v>102.2</v>
      </c>
      <c r="D47" s="867"/>
      <c r="E47" s="867"/>
      <c r="F47" s="867"/>
      <c r="G47" s="916"/>
      <c r="H47" s="866">
        <v>107.3</v>
      </c>
      <c r="I47" s="867"/>
      <c r="J47" s="867"/>
      <c r="K47" s="916"/>
      <c r="L47" s="918">
        <v>105.2</v>
      </c>
      <c r="M47" s="919"/>
      <c r="N47" s="920"/>
    </row>
    <row r="48" spans="1:14" ht="15" thickBot="1">
      <c r="A48" s="885" t="s">
        <v>346</v>
      </c>
      <c r="B48" s="885"/>
      <c r="C48" s="885"/>
      <c r="D48" s="885"/>
      <c r="E48" s="885"/>
      <c r="F48" s="885"/>
      <c r="G48" s="885"/>
      <c r="H48" s="885"/>
      <c r="I48" s="885"/>
      <c r="J48" s="885"/>
      <c r="K48" s="885"/>
      <c r="L48" s="885"/>
      <c r="M48" s="885"/>
      <c r="N48" s="885"/>
    </row>
    <row r="49" spans="1:16" ht="12.75" customHeight="1">
      <c r="A49" s="912" t="s">
        <v>137</v>
      </c>
      <c r="B49" s="913"/>
      <c r="C49" s="872">
        <v>2009</v>
      </c>
      <c r="D49" s="872">
        <v>2010</v>
      </c>
      <c r="E49" s="872">
        <v>2011</v>
      </c>
      <c r="F49" s="883">
        <v>2012</v>
      </c>
      <c r="G49" s="883">
        <v>2013</v>
      </c>
      <c r="H49" s="894">
        <v>2014</v>
      </c>
      <c r="I49" s="895"/>
      <c r="J49" s="895"/>
      <c r="K49" s="895"/>
      <c r="L49" s="895"/>
      <c r="M49" s="895"/>
      <c r="N49" s="896" t="s">
        <v>535</v>
      </c>
    </row>
    <row r="50" spans="1:16" ht="12.75" customHeight="1">
      <c r="A50" s="914"/>
      <c r="B50" s="915"/>
      <c r="C50" s="873"/>
      <c r="D50" s="873"/>
      <c r="E50" s="873"/>
      <c r="F50" s="884"/>
      <c r="G50" s="884"/>
      <c r="H50" s="365" t="s">
        <v>3</v>
      </c>
      <c r="I50" s="359" t="s">
        <v>4</v>
      </c>
      <c r="J50" s="359" t="s">
        <v>12</v>
      </c>
      <c r="K50" s="359" t="s">
        <v>5</v>
      </c>
      <c r="L50" s="359" t="s">
        <v>14</v>
      </c>
      <c r="M50" s="359" t="s">
        <v>15</v>
      </c>
      <c r="N50" s="897"/>
    </row>
    <row r="51" spans="1:16" ht="12.75" customHeight="1">
      <c r="A51" s="898" t="s">
        <v>159</v>
      </c>
      <c r="B51" s="899"/>
      <c r="C51" s="904">
        <v>108.8</v>
      </c>
      <c r="D51" s="904">
        <v>108.8</v>
      </c>
      <c r="E51" s="904">
        <v>106.1</v>
      </c>
      <c r="F51" s="907">
        <v>106.6</v>
      </c>
      <c r="G51" s="907">
        <v>106.5</v>
      </c>
      <c r="H51" s="366">
        <v>100.59</v>
      </c>
      <c r="I51" s="362">
        <v>100.7</v>
      </c>
      <c r="J51" s="362">
        <v>101</v>
      </c>
      <c r="K51" s="362">
        <v>100.9</v>
      </c>
      <c r="L51" s="362">
        <v>100.9</v>
      </c>
      <c r="M51" s="362"/>
      <c r="N51" s="910">
        <v>104.17</v>
      </c>
      <c r="P51" s="437"/>
    </row>
    <row r="52" spans="1:16" ht="13.5" customHeight="1">
      <c r="A52" s="900"/>
      <c r="B52" s="901"/>
      <c r="C52" s="905"/>
      <c r="D52" s="905"/>
      <c r="E52" s="905"/>
      <c r="F52" s="908"/>
      <c r="G52" s="908"/>
      <c r="H52" s="367" t="s">
        <v>120</v>
      </c>
      <c r="I52" s="360" t="s">
        <v>129</v>
      </c>
      <c r="J52" s="360" t="s">
        <v>130</v>
      </c>
      <c r="K52" s="360" t="s">
        <v>131</v>
      </c>
      <c r="L52" s="360" t="s">
        <v>132</v>
      </c>
      <c r="M52" s="360" t="s">
        <v>133</v>
      </c>
      <c r="N52" s="910"/>
    </row>
    <row r="53" spans="1:16" ht="13.5" thickBot="1">
      <c r="A53" s="902"/>
      <c r="B53" s="903"/>
      <c r="C53" s="906"/>
      <c r="D53" s="906"/>
      <c r="E53" s="906"/>
      <c r="F53" s="909"/>
      <c r="G53" s="909"/>
      <c r="H53" s="368"/>
      <c r="I53" s="369"/>
      <c r="J53" s="369"/>
      <c r="K53" s="369"/>
      <c r="L53" s="369"/>
      <c r="M53" s="369"/>
      <c r="N53" s="911"/>
    </row>
    <row r="54" spans="1:16" ht="15" thickBot="1">
      <c r="A54" s="874" t="s">
        <v>536</v>
      </c>
      <c r="B54" s="874"/>
      <c r="C54" s="874"/>
      <c r="D54" s="874"/>
      <c r="E54" s="874"/>
      <c r="F54" s="874"/>
      <c r="G54" s="874"/>
      <c r="H54" s="874"/>
      <c r="I54" s="874"/>
      <c r="J54" s="874"/>
      <c r="K54" s="874"/>
      <c r="L54" s="874"/>
      <c r="M54" s="874"/>
      <c r="N54" s="874"/>
    </row>
    <row r="55" spans="1:16" ht="13.5" customHeight="1" thickBot="1">
      <c r="A55" s="875" t="s">
        <v>137</v>
      </c>
      <c r="B55" s="876"/>
      <c r="C55" s="877" t="s">
        <v>302</v>
      </c>
      <c r="D55" s="878"/>
      <c r="E55" s="878"/>
      <c r="F55" s="878"/>
      <c r="G55" s="879"/>
      <c r="H55" s="877" t="s">
        <v>323</v>
      </c>
      <c r="I55" s="878"/>
      <c r="J55" s="878"/>
      <c r="K55" s="878"/>
      <c r="L55" s="880" t="s">
        <v>431</v>
      </c>
      <c r="M55" s="881"/>
      <c r="N55" s="882"/>
    </row>
    <row r="56" spans="1:16">
      <c r="A56" s="886" t="s">
        <v>139</v>
      </c>
      <c r="B56" s="887"/>
      <c r="C56" s="888">
        <v>103.61</v>
      </c>
      <c r="D56" s="889"/>
      <c r="E56" s="889"/>
      <c r="F56" s="889"/>
      <c r="G56" s="890"/>
      <c r="H56" s="888">
        <v>107.39</v>
      </c>
      <c r="I56" s="889"/>
      <c r="J56" s="889"/>
      <c r="K56" s="889"/>
      <c r="L56" s="891">
        <v>107.59</v>
      </c>
      <c r="M56" s="892"/>
      <c r="N56" s="893"/>
    </row>
    <row r="57" spans="1:16">
      <c r="A57" s="856" t="s">
        <v>138</v>
      </c>
      <c r="B57" s="857"/>
      <c r="C57" s="858">
        <v>103.57</v>
      </c>
      <c r="D57" s="859"/>
      <c r="E57" s="859"/>
      <c r="F57" s="859"/>
      <c r="G57" s="860"/>
      <c r="H57" s="858">
        <v>107.08</v>
      </c>
      <c r="I57" s="859"/>
      <c r="J57" s="859"/>
      <c r="K57" s="859"/>
      <c r="L57" s="861">
        <v>107.3</v>
      </c>
      <c r="M57" s="862"/>
      <c r="N57" s="863"/>
    </row>
    <row r="58" spans="1:16" ht="13.5" thickBot="1">
      <c r="A58" s="864" t="s">
        <v>136</v>
      </c>
      <c r="B58" s="865"/>
      <c r="C58" s="866">
        <v>103.66</v>
      </c>
      <c r="D58" s="867"/>
      <c r="E58" s="867"/>
      <c r="F58" s="867"/>
      <c r="G58" s="868"/>
      <c r="H58" s="866">
        <v>108.26</v>
      </c>
      <c r="I58" s="867"/>
      <c r="J58" s="867"/>
      <c r="K58" s="867"/>
      <c r="L58" s="869">
        <v>108.44</v>
      </c>
      <c r="M58" s="870"/>
      <c r="N58" s="871"/>
    </row>
  </sheetData>
  <mergeCells count="80">
    <mergeCell ref="A28:N28"/>
    <mergeCell ref="A30:B31"/>
    <mergeCell ref="C30:C31"/>
    <mergeCell ref="D30:D31"/>
    <mergeCell ref="E30:E31"/>
    <mergeCell ref="F30:F31"/>
    <mergeCell ref="G30:G31"/>
    <mergeCell ref="H30:M30"/>
    <mergeCell ref="N30:N31"/>
    <mergeCell ref="N32:N34"/>
    <mergeCell ref="A35:B38"/>
    <mergeCell ref="C35:C38"/>
    <mergeCell ref="D35:D38"/>
    <mergeCell ref="E35:E38"/>
    <mergeCell ref="F35:F38"/>
    <mergeCell ref="G35:G38"/>
    <mergeCell ref="N35:N38"/>
    <mergeCell ref="A32:B34"/>
    <mergeCell ref="C32:C34"/>
    <mergeCell ref="D32:D34"/>
    <mergeCell ref="E32:E34"/>
    <mergeCell ref="F32:F34"/>
    <mergeCell ref="G32:G34"/>
    <mergeCell ref="N39:N42"/>
    <mergeCell ref="A43:N43"/>
    <mergeCell ref="A44:B44"/>
    <mergeCell ref="C44:G44"/>
    <mergeCell ref="H44:K44"/>
    <mergeCell ref="L44:N44"/>
    <mergeCell ref="A39:B42"/>
    <mergeCell ref="C39:C42"/>
    <mergeCell ref="D39:D42"/>
    <mergeCell ref="E39:E42"/>
    <mergeCell ref="F39:F42"/>
    <mergeCell ref="G39:G42"/>
    <mergeCell ref="A47:B47"/>
    <mergeCell ref="C47:G47"/>
    <mergeCell ref="H45:K45"/>
    <mergeCell ref="H47:K47"/>
    <mergeCell ref="L47:N47"/>
    <mergeCell ref="L45:N45"/>
    <mergeCell ref="A46:B46"/>
    <mergeCell ref="C46:G46"/>
    <mergeCell ref="H46:K46"/>
    <mergeCell ref="L46:N46"/>
    <mergeCell ref="A45:B45"/>
    <mergeCell ref="C45:G45"/>
    <mergeCell ref="A48:N48"/>
    <mergeCell ref="A56:B56"/>
    <mergeCell ref="C56:G56"/>
    <mergeCell ref="H56:K56"/>
    <mergeCell ref="L56:N56"/>
    <mergeCell ref="G49:G50"/>
    <mergeCell ref="H49:M49"/>
    <mergeCell ref="N49:N50"/>
    <mergeCell ref="A51:B53"/>
    <mergeCell ref="C51:C53"/>
    <mergeCell ref="D51:D53"/>
    <mergeCell ref="E51:E53"/>
    <mergeCell ref="F51:F53"/>
    <mergeCell ref="G51:G53"/>
    <mergeCell ref="N51:N53"/>
    <mergeCell ref="A49:B50"/>
    <mergeCell ref="C49:C50"/>
    <mergeCell ref="A54:N54"/>
    <mergeCell ref="A55:B55"/>
    <mergeCell ref="C55:G55"/>
    <mergeCell ref="H55:K55"/>
    <mergeCell ref="L55:N55"/>
    <mergeCell ref="D49:D50"/>
    <mergeCell ref="E49:E50"/>
    <mergeCell ref="F49:F50"/>
    <mergeCell ref="A57:B57"/>
    <mergeCell ref="C57:G57"/>
    <mergeCell ref="H57:K57"/>
    <mergeCell ref="L57:N57"/>
    <mergeCell ref="A58:B58"/>
    <mergeCell ref="C58:G58"/>
    <mergeCell ref="H58:K58"/>
    <mergeCell ref="L58:N58"/>
  </mergeCells>
  <pageMargins left="1.0629921259842521" right="0.27559055118110237" top="2.21" bottom="0.39370078740157483" header="0.51181102362204722" footer="0.27559055118110237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HT58"/>
  <sheetViews>
    <sheetView workbookViewId="0">
      <selection activeCell="K38" sqref="K38"/>
    </sheetView>
  </sheetViews>
  <sheetFormatPr defaultColWidth="4.5703125" defaultRowHeight="15.75"/>
  <cols>
    <col min="1" max="1" width="3.7109375" style="15" customWidth="1"/>
    <col min="2" max="2" width="3.85546875" style="18" customWidth="1"/>
    <col min="3" max="3" width="6.28515625" style="18" customWidth="1"/>
    <col min="4" max="4" width="4.28515625" style="18" customWidth="1"/>
    <col min="5" max="6" width="4.7109375" style="15" customWidth="1"/>
    <col min="7" max="7" width="5.85546875" style="15" customWidth="1"/>
    <col min="8" max="8" width="4.7109375" style="15" customWidth="1"/>
    <col min="9" max="9" width="4.85546875" style="15" customWidth="1"/>
    <col min="10" max="11" width="4.28515625" style="15" customWidth="1"/>
    <col min="12" max="12" width="5.42578125" style="15" customWidth="1"/>
    <col min="13" max="13" width="6.140625" style="15" customWidth="1"/>
    <col min="14" max="14" width="5.28515625" style="15" customWidth="1"/>
    <col min="15" max="15" width="6" style="15" customWidth="1"/>
    <col min="16" max="16" width="4.85546875" style="15" customWidth="1"/>
    <col min="17" max="17" width="5.140625" style="15" customWidth="1"/>
    <col min="18" max="18" width="4.42578125" style="15" customWidth="1"/>
    <col min="19" max="19" width="5.7109375" style="15" customWidth="1"/>
    <col min="20" max="20" width="5" style="15" customWidth="1"/>
    <col min="21" max="21" width="3.5703125" style="15" customWidth="1"/>
    <col min="22" max="228" width="4.28515625" style="15" customWidth="1"/>
    <col min="229" max="16384" width="4.5703125" style="15"/>
  </cols>
  <sheetData>
    <row r="1" spans="1:47" ht="19.5" customHeight="1">
      <c r="A1" s="975" t="s">
        <v>538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</row>
    <row r="2" spans="1:47" ht="18" customHeight="1" thickBot="1">
      <c r="A2" s="410"/>
      <c r="B2" s="410"/>
      <c r="C2" s="410"/>
      <c r="D2" s="410"/>
      <c r="E2" s="410"/>
      <c r="S2" s="438" t="s">
        <v>126</v>
      </c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31.5" customHeight="1" thickBot="1">
      <c r="A3" s="976" t="s">
        <v>16</v>
      </c>
      <c r="B3" s="977"/>
      <c r="C3" s="977"/>
      <c r="D3" s="977"/>
      <c r="E3" s="978"/>
      <c r="F3" s="979" t="s">
        <v>107</v>
      </c>
      <c r="G3" s="980"/>
      <c r="H3" s="979" t="s">
        <v>49</v>
      </c>
      <c r="I3" s="981"/>
      <c r="J3" s="980"/>
      <c r="K3" s="979" t="s">
        <v>50</v>
      </c>
      <c r="L3" s="981"/>
      <c r="M3" s="980"/>
      <c r="N3" s="982" t="s">
        <v>17</v>
      </c>
      <c r="O3" s="983"/>
      <c r="P3" s="984"/>
      <c r="Q3" s="982" t="s">
        <v>58</v>
      </c>
      <c r="R3" s="983"/>
      <c r="S3" s="984"/>
    </row>
    <row r="4" spans="1:47" ht="36.75" customHeight="1" thickBot="1">
      <c r="A4" s="991" t="s">
        <v>123</v>
      </c>
      <c r="B4" s="992"/>
      <c r="C4" s="992"/>
      <c r="D4" s="992"/>
      <c r="E4" s="993"/>
      <c r="F4" s="994" t="s">
        <v>18</v>
      </c>
      <c r="G4" s="995"/>
      <c r="H4" s="996" t="s">
        <v>419</v>
      </c>
      <c r="I4" s="997"/>
      <c r="J4" s="998"/>
      <c r="K4" s="996">
        <v>20</v>
      </c>
      <c r="L4" s="997"/>
      <c r="M4" s="998"/>
      <c r="N4" s="996">
        <v>19</v>
      </c>
      <c r="O4" s="997"/>
      <c r="P4" s="998"/>
      <c r="Q4" s="999">
        <v>17.98</v>
      </c>
      <c r="R4" s="1000"/>
      <c r="S4" s="1001"/>
    </row>
    <row r="5" spans="1:47" ht="36" customHeight="1" thickBot="1">
      <c r="A5" s="985" t="s">
        <v>19</v>
      </c>
      <c r="B5" s="986"/>
      <c r="C5" s="986"/>
      <c r="D5" s="986"/>
      <c r="E5" s="987"/>
      <c r="F5" s="982" t="s">
        <v>150</v>
      </c>
      <c r="G5" s="984"/>
      <c r="H5" s="988">
        <v>43.27</v>
      </c>
      <c r="I5" s="989"/>
      <c r="J5" s="990"/>
      <c r="K5" s="988">
        <v>35.409999999999997</v>
      </c>
      <c r="L5" s="989"/>
      <c r="M5" s="990"/>
      <c r="N5" s="988">
        <v>22.59</v>
      </c>
      <c r="O5" s="989"/>
      <c r="P5" s="990"/>
      <c r="Q5" s="988">
        <v>34.39</v>
      </c>
      <c r="R5" s="989"/>
      <c r="S5" s="990"/>
    </row>
    <row r="6" spans="1:47" ht="36" customHeight="1" thickBot="1">
      <c r="A6" s="1002" t="s">
        <v>20</v>
      </c>
      <c r="B6" s="1003"/>
      <c r="C6" s="1003"/>
      <c r="D6" s="1003"/>
      <c r="E6" s="1004"/>
      <c r="F6" s="1005" t="s">
        <v>149</v>
      </c>
      <c r="G6" s="1006"/>
      <c r="H6" s="1007">
        <v>1008.82</v>
      </c>
      <c r="I6" s="1008"/>
      <c r="J6" s="1009"/>
      <c r="K6" s="1007">
        <v>1099.1400000000001</v>
      </c>
      <c r="L6" s="1008"/>
      <c r="M6" s="1009"/>
      <c r="N6" s="1007">
        <v>1280.26</v>
      </c>
      <c r="O6" s="1008"/>
      <c r="P6" s="1009"/>
      <c r="Q6" s="1007">
        <v>1256.05</v>
      </c>
      <c r="R6" s="1008"/>
      <c r="S6" s="1009"/>
    </row>
    <row r="7" spans="1:47" ht="46.5" customHeight="1" thickBot="1">
      <c r="A7" s="976" t="s">
        <v>21</v>
      </c>
      <c r="B7" s="977"/>
      <c r="C7" s="977"/>
      <c r="D7" s="977"/>
      <c r="E7" s="978"/>
      <c r="F7" s="982" t="s">
        <v>150</v>
      </c>
      <c r="G7" s="984"/>
      <c r="H7" s="988">
        <v>60.47</v>
      </c>
      <c r="I7" s="989"/>
      <c r="J7" s="990"/>
      <c r="K7" s="988">
        <v>67.400000000000006</v>
      </c>
      <c r="L7" s="989"/>
      <c r="M7" s="990"/>
      <c r="N7" s="988">
        <v>84</v>
      </c>
      <c r="O7" s="989"/>
      <c r="P7" s="990"/>
      <c r="Q7" s="988">
        <v>85.44</v>
      </c>
      <c r="R7" s="989"/>
      <c r="S7" s="990"/>
    </row>
    <row r="8" spans="1:47" ht="35.25" customHeight="1" thickBot="1">
      <c r="A8" s="985" t="s">
        <v>122</v>
      </c>
      <c r="B8" s="986"/>
      <c r="C8" s="986"/>
      <c r="D8" s="986"/>
      <c r="E8" s="987"/>
      <c r="F8" s="982" t="s">
        <v>453</v>
      </c>
      <c r="G8" s="984"/>
      <c r="H8" s="999">
        <v>128</v>
      </c>
      <c r="I8" s="1000"/>
      <c r="J8" s="1001"/>
      <c r="K8" s="999">
        <v>128</v>
      </c>
      <c r="L8" s="1000"/>
      <c r="M8" s="1001"/>
      <c r="N8" s="999">
        <v>128</v>
      </c>
      <c r="O8" s="1000"/>
      <c r="P8" s="1001"/>
      <c r="Q8" s="999">
        <v>128</v>
      </c>
      <c r="R8" s="1000"/>
      <c r="S8" s="1001"/>
    </row>
    <row r="9" spans="1:47" ht="17.25" customHeight="1">
      <c r="A9" s="1010" t="s">
        <v>439</v>
      </c>
      <c r="B9" s="1010"/>
      <c r="C9" s="1010"/>
      <c r="D9" s="1010"/>
      <c r="E9" s="1010"/>
      <c r="F9" s="1010"/>
      <c r="G9" s="1010"/>
      <c r="H9" s="1010"/>
      <c r="I9" s="1010"/>
      <c r="J9" s="1010"/>
      <c r="K9" s="1010"/>
      <c r="L9" s="1010"/>
      <c r="M9" s="1010"/>
      <c r="N9" s="1010"/>
      <c r="O9" s="1010"/>
      <c r="P9" s="1010"/>
      <c r="Q9" s="1010"/>
      <c r="R9" s="1010"/>
      <c r="S9" s="1010"/>
    </row>
    <row r="10" spans="1:47" ht="35.25" customHeight="1">
      <c r="A10" s="1010" t="s">
        <v>351</v>
      </c>
      <c r="B10" s="1010"/>
      <c r="C10" s="1010"/>
      <c r="D10" s="1010"/>
      <c r="E10" s="1010"/>
      <c r="F10" s="1010"/>
      <c r="G10" s="1010"/>
      <c r="H10" s="1010"/>
      <c r="I10" s="1010"/>
      <c r="J10" s="1010"/>
      <c r="K10" s="1010"/>
      <c r="L10" s="1010"/>
      <c r="M10" s="1010"/>
      <c r="N10" s="1010"/>
      <c r="O10" s="1010"/>
      <c r="P10" s="1010"/>
      <c r="Q10" s="1010"/>
      <c r="R10" s="1010"/>
      <c r="S10" s="1010"/>
    </row>
    <row r="11" spans="1:47" ht="20.25" customHeight="1" thickBot="1">
      <c r="A11" s="975" t="s">
        <v>401</v>
      </c>
      <c r="B11" s="1011"/>
      <c r="C11" s="1011"/>
      <c r="D11" s="1011"/>
      <c r="E11" s="1011"/>
      <c r="F11" s="1011"/>
      <c r="G11" s="1011"/>
      <c r="H11" s="1011"/>
      <c r="I11" s="1011"/>
      <c r="J11" s="1011"/>
      <c r="K11" s="1011"/>
      <c r="L11" s="1011"/>
      <c r="M11" s="1011"/>
      <c r="N11" s="1011"/>
      <c r="O11" s="1011"/>
      <c r="P11" s="1011"/>
      <c r="Q11" s="1011"/>
      <c r="R11" s="1011"/>
      <c r="S11" s="1011"/>
    </row>
    <row r="12" spans="1:47" ht="15" customHeight="1" thickBot="1">
      <c r="A12" s="1012"/>
      <c r="B12" s="1013"/>
      <c r="C12" s="1014"/>
      <c r="D12" s="1015" t="s">
        <v>539</v>
      </c>
      <c r="E12" s="1016"/>
      <c r="F12" s="1016"/>
      <c r="G12" s="1017"/>
      <c r="H12" s="1018" t="s">
        <v>540</v>
      </c>
      <c r="I12" s="1019"/>
      <c r="J12" s="1019"/>
      <c r="K12" s="1020"/>
      <c r="L12" s="1021" t="s">
        <v>542</v>
      </c>
      <c r="M12" s="1016"/>
      <c r="N12" s="1016"/>
      <c r="O12" s="1022"/>
      <c r="P12" s="1021" t="s">
        <v>544</v>
      </c>
      <c r="Q12" s="1016"/>
      <c r="R12" s="1016"/>
      <c r="S12" s="1022"/>
    </row>
    <row r="13" spans="1:47" ht="15" customHeight="1">
      <c r="A13" s="1023" t="s">
        <v>23</v>
      </c>
      <c r="B13" s="1024"/>
      <c r="C13" s="1025"/>
      <c r="D13" s="1026" t="s">
        <v>422</v>
      </c>
      <c r="E13" s="1027"/>
      <c r="F13" s="1027"/>
      <c r="G13" s="1028"/>
      <c r="H13" s="1029" t="s">
        <v>266</v>
      </c>
      <c r="I13" s="1030"/>
      <c r="J13" s="1030"/>
      <c r="K13" s="1031"/>
      <c r="L13" s="1029" t="s">
        <v>266</v>
      </c>
      <c r="M13" s="1030"/>
      <c r="N13" s="1030"/>
      <c r="O13" s="1031"/>
      <c r="P13" s="1029" t="s">
        <v>546</v>
      </c>
      <c r="Q13" s="1030"/>
      <c r="R13" s="1030"/>
      <c r="S13" s="1031"/>
    </row>
    <row r="14" spans="1:47" ht="15" customHeight="1">
      <c r="A14" s="1032" t="s">
        <v>124</v>
      </c>
      <c r="B14" s="1033"/>
      <c r="C14" s="1034"/>
      <c r="D14" s="1035" t="s">
        <v>423</v>
      </c>
      <c r="E14" s="1036"/>
      <c r="F14" s="1036"/>
      <c r="G14" s="1037"/>
      <c r="H14" s="1038">
        <v>35</v>
      </c>
      <c r="I14" s="1039"/>
      <c r="J14" s="1039"/>
      <c r="K14" s="1040"/>
      <c r="L14" s="1038" t="s">
        <v>503</v>
      </c>
      <c r="M14" s="1039"/>
      <c r="N14" s="1039"/>
      <c r="O14" s="1040"/>
      <c r="P14" s="1038" t="s">
        <v>547</v>
      </c>
      <c r="Q14" s="1039"/>
      <c r="R14" s="1039"/>
      <c r="S14" s="1040"/>
      <c r="V14" s="15" t="s">
        <v>164</v>
      </c>
    </row>
    <row r="15" spans="1:47" ht="15" customHeight="1">
      <c r="A15" s="1032" t="s">
        <v>125</v>
      </c>
      <c r="B15" s="1033"/>
      <c r="C15" s="1034"/>
      <c r="D15" s="1035" t="s">
        <v>266</v>
      </c>
      <c r="E15" s="1036"/>
      <c r="F15" s="1036"/>
      <c r="G15" s="1037"/>
      <c r="H15" s="1038" t="s">
        <v>502</v>
      </c>
      <c r="I15" s="1039"/>
      <c r="J15" s="1039"/>
      <c r="K15" s="1040"/>
      <c r="L15" s="1038" t="s">
        <v>504</v>
      </c>
      <c r="M15" s="1039"/>
      <c r="N15" s="1039"/>
      <c r="O15" s="1040"/>
      <c r="P15" s="1038">
        <v>42</v>
      </c>
      <c r="Q15" s="1039"/>
      <c r="R15" s="1039"/>
      <c r="S15" s="1040"/>
      <c r="V15" s="15" t="s">
        <v>164</v>
      </c>
    </row>
    <row r="16" spans="1:47" ht="15" customHeight="1" thickBot="1">
      <c r="A16" s="1048" t="s">
        <v>24</v>
      </c>
      <c r="B16" s="1049"/>
      <c r="C16" s="1050"/>
      <c r="D16" s="1051" t="s">
        <v>541</v>
      </c>
      <c r="E16" s="1052"/>
      <c r="F16" s="1052"/>
      <c r="G16" s="1053"/>
      <c r="H16" s="1054" t="s">
        <v>266</v>
      </c>
      <c r="I16" s="1055"/>
      <c r="J16" s="1055"/>
      <c r="K16" s="1056"/>
      <c r="L16" s="1054" t="s">
        <v>543</v>
      </c>
      <c r="M16" s="1055"/>
      <c r="N16" s="1055"/>
      <c r="O16" s="1056"/>
      <c r="P16" s="1054" t="s">
        <v>545</v>
      </c>
      <c r="Q16" s="1055"/>
      <c r="R16" s="1055"/>
      <c r="S16" s="1056"/>
    </row>
    <row r="17" spans="1:34" ht="18.75" customHeight="1">
      <c r="A17" s="1041" t="s">
        <v>436</v>
      </c>
      <c r="B17" s="1041"/>
      <c r="C17" s="1041"/>
      <c r="D17" s="1041"/>
      <c r="E17" s="1041"/>
      <c r="F17" s="1041"/>
      <c r="G17" s="1041"/>
      <c r="H17" s="1041"/>
      <c r="I17" s="1041"/>
      <c r="J17" s="1041"/>
      <c r="K17" s="1041"/>
      <c r="L17" s="1041"/>
      <c r="M17" s="1041"/>
      <c r="N17" s="1041"/>
      <c r="O17" s="1041"/>
      <c r="P17" s="1041"/>
      <c r="Q17" s="1041"/>
      <c r="R17" s="1041"/>
      <c r="S17" s="1041"/>
    </row>
    <row r="18" spans="1:34" ht="32.25" customHeight="1" thickBot="1">
      <c r="A18" s="1042" t="s">
        <v>397</v>
      </c>
      <c r="B18" s="1042"/>
      <c r="C18" s="1042"/>
      <c r="D18" s="1042"/>
      <c r="E18" s="1042"/>
      <c r="F18" s="1042"/>
      <c r="G18" s="1042"/>
      <c r="H18" s="1042"/>
      <c r="I18" s="1042"/>
      <c r="J18" s="1042"/>
      <c r="K18" s="1042"/>
      <c r="L18" s="1042"/>
      <c r="M18" s="1042"/>
      <c r="N18" s="1042"/>
      <c r="O18" s="1042"/>
      <c r="P18" s="1042"/>
      <c r="Q18" s="1042"/>
      <c r="R18" s="1042"/>
      <c r="S18" s="1042"/>
    </row>
    <row r="19" spans="1:34" ht="18.75" customHeight="1">
      <c r="A19" s="1043" t="s">
        <v>121</v>
      </c>
      <c r="B19" s="1044"/>
      <c r="C19" s="1044"/>
      <c r="D19" s="1044" t="s">
        <v>403</v>
      </c>
      <c r="E19" s="1044"/>
      <c r="F19" s="1044"/>
      <c r="G19" s="1044"/>
      <c r="H19" s="1046" t="s">
        <v>402</v>
      </c>
      <c r="I19" s="1046"/>
      <c r="J19" s="1046"/>
      <c r="K19" s="1046"/>
      <c r="L19" s="1046"/>
      <c r="M19" s="1046"/>
      <c r="N19" s="1046"/>
      <c r="O19" s="1046"/>
      <c r="P19" s="1046"/>
      <c r="Q19" s="1046"/>
      <c r="R19" s="1046"/>
      <c r="S19" s="1047"/>
    </row>
    <row r="20" spans="1:34" ht="16.5" thickBot="1">
      <c r="A20" s="1045"/>
      <c r="B20" s="973"/>
      <c r="C20" s="973"/>
      <c r="D20" s="973"/>
      <c r="E20" s="973"/>
      <c r="F20" s="973"/>
      <c r="G20" s="973"/>
      <c r="H20" s="972" t="s">
        <v>398</v>
      </c>
      <c r="I20" s="972"/>
      <c r="J20" s="972"/>
      <c r="K20" s="972"/>
      <c r="L20" s="973" t="s">
        <v>399</v>
      </c>
      <c r="M20" s="973"/>
      <c r="N20" s="973"/>
      <c r="O20" s="973"/>
      <c r="P20" s="972" t="s">
        <v>424</v>
      </c>
      <c r="Q20" s="972"/>
      <c r="R20" s="972"/>
      <c r="S20" s="974"/>
    </row>
    <row r="21" spans="1:34" ht="15.75" customHeight="1">
      <c r="A21" s="1057" t="s">
        <v>411</v>
      </c>
      <c r="B21" s="1058"/>
      <c r="C21" s="1058"/>
      <c r="D21" s="1059">
        <v>32.729999999999997</v>
      </c>
      <c r="E21" s="1059"/>
      <c r="F21" s="1059"/>
      <c r="G21" s="1059"/>
      <c r="H21" s="1046" t="s">
        <v>406</v>
      </c>
      <c r="I21" s="1046"/>
      <c r="J21" s="1046"/>
      <c r="K21" s="1046"/>
      <c r="L21" s="1044" t="s">
        <v>407</v>
      </c>
      <c r="M21" s="1044"/>
      <c r="N21" s="1044"/>
      <c r="O21" s="1044"/>
      <c r="P21" s="1046" t="s">
        <v>113</v>
      </c>
      <c r="Q21" s="1046"/>
      <c r="R21" s="1046"/>
      <c r="S21" s="1047"/>
    </row>
    <row r="22" spans="1:34" ht="15.75" customHeight="1">
      <c r="A22" s="1060" t="s">
        <v>172</v>
      </c>
      <c r="B22" s="1061"/>
      <c r="C22" s="1061"/>
      <c r="D22" s="1062">
        <v>35.24</v>
      </c>
      <c r="E22" s="1062"/>
      <c r="F22" s="1062"/>
      <c r="G22" s="1062"/>
      <c r="H22" s="1063" t="s">
        <v>425</v>
      </c>
      <c r="I22" s="1063"/>
      <c r="J22" s="1063"/>
      <c r="K22" s="1063"/>
      <c r="L22" s="1064" t="s">
        <v>426</v>
      </c>
      <c r="M22" s="1064"/>
      <c r="N22" s="1064"/>
      <c r="O22" s="1064"/>
      <c r="P22" s="1063" t="s">
        <v>427</v>
      </c>
      <c r="Q22" s="1063"/>
      <c r="R22" s="1063"/>
      <c r="S22" s="1065"/>
    </row>
    <row r="23" spans="1:34" ht="15.75" customHeight="1">
      <c r="A23" s="1060" t="s">
        <v>11</v>
      </c>
      <c r="B23" s="1061"/>
      <c r="C23" s="1061"/>
      <c r="D23" s="1062">
        <v>36.049999999999997</v>
      </c>
      <c r="E23" s="1062"/>
      <c r="F23" s="1062"/>
      <c r="G23" s="1062"/>
      <c r="H23" s="1063" t="s">
        <v>454</v>
      </c>
      <c r="I23" s="1063"/>
      <c r="J23" s="1063"/>
      <c r="K23" s="1063"/>
      <c r="L23" s="1064" t="s">
        <v>455</v>
      </c>
      <c r="M23" s="1064"/>
      <c r="N23" s="1064"/>
      <c r="O23" s="1064"/>
      <c r="P23" s="1063" t="s">
        <v>456</v>
      </c>
      <c r="Q23" s="1063"/>
      <c r="R23" s="1063"/>
      <c r="S23" s="1065"/>
    </row>
    <row r="24" spans="1:34" ht="15.75" customHeight="1">
      <c r="A24" s="1060" t="s">
        <v>12</v>
      </c>
      <c r="B24" s="1061"/>
      <c r="C24" s="1061"/>
      <c r="D24" s="1062">
        <v>35.69</v>
      </c>
      <c r="E24" s="1062"/>
      <c r="F24" s="1062"/>
      <c r="G24" s="1062"/>
      <c r="H24" s="1063" t="s">
        <v>469</v>
      </c>
      <c r="I24" s="1063"/>
      <c r="J24" s="1063"/>
      <c r="K24" s="1063"/>
      <c r="L24" s="1064" t="s">
        <v>470</v>
      </c>
      <c r="M24" s="1064"/>
      <c r="N24" s="1064"/>
      <c r="O24" s="1064"/>
      <c r="P24" s="1063" t="s">
        <v>471</v>
      </c>
      <c r="Q24" s="1063"/>
      <c r="R24" s="1063"/>
      <c r="S24" s="1065"/>
    </row>
    <row r="25" spans="1:34" ht="15.75" customHeight="1">
      <c r="A25" s="1070" t="s">
        <v>13</v>
      </c>
      <c r="B25" s="1071"/>
      <c r="C25" s="1071"/>
      <c r="D25" s="1072">
        <v>35.700000000000003</v>
      </c>
      <c r="E25" s="1072"/>
      <c r="F25" s="1072"/>
      <c r="G25" s="1072"/>
      <c r="H25" s="1067" t="s">
        <v>505</v>
      </c>
      <c r="I25" s="1067"/>
      <c r="J25" s="1067"/>
      <c r="K25" s="1067"/>
      <c r="L25" s="1068" t="s">
        <v>506</v>
      </c>
      <c r="M25" s="1068"/>
      <c r="N25" s="1068"/>
      <c r="O25" s="1068"/>
      <c r="P25" s="1067" t="s">
        <v>471</v>
      </c>
      <c r="Q25" s="1067"/>
      <c r="R25" s="1067"/>
      <c r="S25" s="1069"/>
    </row>
    <row r="26" spans="1:34" ht="15.75" customHeight="1" thickBot="1">
      <c r="A26" s="965" t="s">
        <v>14</v>
      </c>
      <c r="B26" s="966"/>
      <c r="C26" s="966"/>
      <c r="D26" s="967">
        <v>34.74</v>
      </c>
      <c r="E26" s="967"/>
      <c r="F26" s="967"/>
      <c r="G26" s="967"/>
      <c r="H26" s="968" t="s">
        <v>113</v>
      </c>
      <c r="I26" s="968"/>
      <c r="J26" s="968"/>
      <c r="K26" s="968"/>
      <c r="L26" s="969" t="s">
        <v>113</v>
      </c>
      <c r="M26" s="969"/>
      <c r="N26" s="969"/>
      <c r="O26" s="969"/>
      <c r="P26" s="968" t="s">
        <v>113</v>
      </c>
      <c r="Q26" s="968"/>
      <c r="R26" s="968"/>
      <c r="S26" s="970"/>
    </row>
    <row r="27" spans="1:34" ht="47.25" customHeight="1" thickBot="1">
      <c r="A27" s="1042" t="s">
        <v>400</v>
      </c>
      <c r="B27" s="1042"/>
      <c r="C27" s="1042"/>
      <c r="D27" s="1042"/>
      <c r="E27" s="1042"/>
      <c r="F27" s="1042"/>
      <c r="G27" s="1042"/>
      <c r="H27" s="1042"/>
      <c r="I27" s="1042"/>
      <c r="J27" s="1042"/>
      <c r="K27" s="1042"/>
      <c r="L27" s="1042"/>
      <c r="M27" s="1042"/>
      <c r="N27" s="1042"/>
      <c r="O27" s="1042"/>
      <c r="P27" s="1042"/>
      <c r="Q27" s="1042"/>
      <c r="R27" s="1042"/>
      <c r="S27" s="1042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1:34" ht="19.5" customHeight="1">
      <c r="A28" s="1043" t="s">
        <v>121</v>
      </c>
      <c r="B28" s="1044"/>
      <c r="C28" s="1044"/>
      <c r="D28" s="1044" t="s">
        <v>403</v>
      </c>
      <c r="E28" s="1044"/>
      <c r="F28" s="1044"/>
      <c r="G28" s="1044"/>
      <c r="H28" s="1046" t="s">
        <v>402</v>
      </c>
      <c r="I28" s="1046"/>
      <c r="J28" s="1046"/>
      <c r="K28" s="1046"/>
      <c r="L28" s="1046"/>
      <c r="M28" s="1046"/>
      <c r="N28" s="1046"/>
      <c r="O28" s="1046"/>
      <c r="P28" s="1046"/>
      <c r="Q28" s="1046"/>
      <c r="R28" s="1046"/>
      <c r="S28" s="1047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 ht="16.5" thickBot="1">
      <c r="A29" s="1045"/>
      <c r="B29" s="973"/>
      <c r="C29" s="973"/>
      <c r="D29" s="973"/>
      <c r="E29" s="973"/>
      <c r="F29" s="973"/>
      <c r="G29" s="973"/>
      <c r="H29" s="972" t="s">
        <v>398</v>
      </c>
      <c r="I29" s="972"/>
      <c r="J29" s="972"/>
      <c r="K29" s="972"/>
      <c r="L29" s="973" t="s">
        <v>399</v>
      </c>
      <c r="M29" s="973"/>
      <c r="N29" s="973"/>
      <c r="O29" s="973"/>
      <c r="P29" s="972" t="s">
        <v>424</v>
      </c>
      <c r="Q29" s="972"/>
      <c r="R29" s="972"/>
      <c r="S29" s="974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>
      <c r="A30" s="1057" t="s">
        <v>411</v>
      </c>
      <c r="B30" s="1058"/>
      <c r="C30" s="1058"/>
      <c r="D30" s="1059">
        <v>44.97</v>
      </c>
      <c r="E30" s="1059"/>
      <c r="F30" s="1059"/>
      <c r="G30" s="1059"/>
      <c r="H30" s="1046" t="s">
        <v>408</v>
      </c>
      <c r="I30" s="1046"/>
      <c r="J30" s="1046"/>
      <c r="K30" s="1046"/>
      <c r="L30" s="1044" t="s">
        <v>409</v>
      </c>
      <c r="M30" s="1044"/>
      <c r="N30" s="1044"/>
      <c r="O30" s="1044"/>
      <c r="P30" s="1046" t="s">
        <v>113</v>
      </c>
      <c r="Q30" s="1046"/>
      <c r="R30" s="1046"/>
      <c r="S30" s="1047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ht="16.5" customHeight="1">
      <c r="A31" s="1060" t="s">
        <v>172</v>
      </c>
      <c r="B31" s="1061"/>
      <c r="C31" s="1061"/>
      <c r="D31" s="1074">
        <v>48.1</v>
      </c>
      <c r="E31" s="1074"/>
      <c r="F31" s="1074"/>
      <c r="G31" s="1074"/>
      <c r="H31" s="1063" t="s">
        <v>428</v>
      </c>
      <c r="I31" s="1063"/>
      <c r="J31" s="1063"/>
      <c r="K31" s="1063"/>
      <c r="L31" s="1064" t="s">
        <v>429</v>
      </c>
      <c r="M31" s="1064"/>
      <c r="N31" s="1064"/>
      <c r="O31" s="1064"/>
      <c r="P31" s="1063" t="s">
        <v>430</v>
      </c>
      <c r="Q31" s="1063"/>
      <c r="R31" s="1063"/>
      <c r="S31" s="1065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16.5" customHeight="1">
      <c r="A32" s="1060" t="s">
        <v>11</v>
      </c>
      <c r="B32" s="1061"/>
      <c r="C32" s="1061"/>
      <c r="D32" s="1064">
        <v>49.35</v>
      </c>
      <c r="E32" s="1064"/>
      <c r="F32" s="1064"/>
      <c r="G32" s="1064"/>
      <c r="H32" s="1063" t="s">
        <v>457</v>
      </c>
      <c r="I32" s="1063"/>
      <c r="J32" s="1063"/>
      <c r="K32" s="1063"/>
      <c r="L32" s="1064" t="s">
        <v>458</v>
      </c>
      <c r="M32" s="1064"/>
      <c r="N32" s="1064"/>
      <c r="O32" s="1064"/>
      <c r="P32" s="1063" t="s">
        <v>459</v>
      </c>
      <c r="Q32" s="1063"/>
      <c r="R32" s="1063"/>
      <c r="S32" s="1065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6.5" customHeight="1">
      <c r="A33" s="1060" t="s">
        <v>12</v>
      </c>
      <c r="B33" s="1061"/>
      <c r="C33" s="1061"/>
      <c r="D33" s="1074">
        <v>49.5</v>
      </c>
      <c r="E33" s="1074"/>
      <c r="F33" s="1074"/>
      <c r="G33" s="1074"/>
      <c r="H33" s="1063" t="s">
        <v>472</v>
      </c>
      <c r="I33" s="1063"/>
      <c r="J33" s="1063"/>
      <c r="K33" s="1063"/>
      <c r="L33" s="1064" t="s">
        <v>473</v>
      </c>
      <c r="M33" s="1064"/>
      <c r="N33" s="1064"/>
      <c r="O33" s="1064"/>
      <c r="P33" s="1063" t="s">
        <v>474</v>
      </c>
      <c r="Q33" s="1063"/>
      <c r="R33" s="1063"/>
      <c r="S33" s="1065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16.5" customHeight="1">
      <c r="A34" s="1070" t="s">
        <v>13</v>
      </c>
      <c r="B34" s="1071"/>
      <c r="C34" s="1071"/>
      <c r="D34" s="1066">
        <v>49.51</v>
      </c>
      <c r="E34" s="1066"/>
      <c r="F34" s="1066"/>
      <c r="G34" s="1066"/>
      <c r="H34" s="1067" t="s">
        <v>507</v>
      </c>
      <c r="I34" s="1067"/>
      <c r="J34" s="1067"/>
      <c r="K34" s="1067"/>
      <c r="L34" s="1068" t="s">
        <v>508</v>
      </c>
      <c r="M34" s="1068"/>
      <c r="N34" s="1068"/>
      <c r="O34" s="1068"/>
      <c r="P34" s="1067" t="s">
        <v>509</v>
      </c>
      <c r="Q34" s="1067"/>
      <c r="R34" s="1067"/>
      <c r="S34" s="1069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ht="16.5" customHeight="1" thickBot="1">
      <c r="A35" s="965" t="s">
        <v>14</v>
      </c>
      <c r="B35" s="966"/>
      <c r="C35" s="966"/>
      <c r="D35" s="971">
        <v>47.27</v>
      </c>
      <c r="E35" s="971"/>
      <c r="F35" s="971"/>
      <c r="G35" s="971"/>
      <c r="H35" s="968" t="s">
        <v>113</v>
      </c>
      <c r="I35" s="968"/>
      <c r="J35" s="968"/>
      <c r="K35" s="968"/>
      <c r="L35" s="969" t="s">
        <v>113</v>
      </c>
      <c r="M35" s="969"/>
      <c r="N35" s="969"/>
      <c r="O35" s="969"/>
      <c r="P35" s="968" t="s">
        <v>113</v>
      </c>
      <c r="Q35" s="968"/>
      <c r="R35" s="968"/>
      <c r="S35" s="970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ht="23.25" customHeight="1">
      <c r="A36" s="1041" t="s">
        <v>405</v>
      </c>
      <c r="B36" s="1041"/>
      <c r="C36" s="1041"/>
      <c r="D36" s="1041"/>
      <c r="E36" s="1041"/>
      <c r="F36" s="1041"/>
      <c r="G36" s="1041"/>
      <c r="H36" s="1041"/>
      <c r="I36" s="1041"/>
      <c r="J36" s="1041"/>
      <c r="K36" s="1041"/>
      <c r="L36" s="1041"/>
      <c r="M36" s="1041"/>
      <c r="N36" s="1041"/>
      <c r="O36" s="1041"/>
      <c r="P36" s="1041"/>
      <c r="Q36" s="1041"/>
      <c r="R36" s="1041"/>
      <c r="S36" s="1041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ht="49.5" customHeight="1">
      <c r="A37" s="1041" t="s">
        <v>404</v>
      </c>
      <c r="B37" s="1041"/>
      <c r="C37" s="1041"/>
      <c r="D37" s="1041"/>
      <c r="E37" s="1041"/>
      <c r="F37" s="1041"/>
      <c r="G37" s="1041"/>
      <c r="H37" s="1041"/>
      <c r="I37" s="1041"/>
      <c r="J37" s="1041"/>
      <c r="K37" s="1041"/>
      <c r="L37" s="1041"/>
      <c r="M37" s="1041"/>
      <c r="N37" s="1041"/>
      <c r="O37" s="1041"/>
      <c r="P37" s="1041"/>
      <c r="Q37" s="1041"/>
      <c r="R37" s="1041"/>
      <c r="S37" s="1041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18.75">
      <c r="A38" s="411"/>
      <c r="B38" s="54"/>
      <c r="C38" s="55"/>
      <c r="D38" s="55"/>
      <c r="E38" s="55"/>
      <c r="F38" s="412"/>
      <c r="G38" s="413"/>
      <c r="H38" s="414"/>
      <c r="I38" s="414"/>
      <c r="J38" s="414"/>
      <c r="K38" s="414"/>
      <c r="L38" s="414"/>
      <c r="M38" s="414"/>
      <c r="N38" s="414"/>
      <c r="O38" s="414"/>
      <c r="P38" s="414"/>
      <c r="Q38" s="414"/>
      <c r="R38" s="414"/>
      <c r="S38" s="414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8.75">
      <c r="A39" s="411"/>
      <c r="B39" s="54"/>
      <c r="C39" s="55"/>
      <c r="D39" s="414"/>
      <c r="E39" s="414"/>
      <c r="F39" s="414"/>
      <c r="G39" s="414"/>
      <c r="H39" s="414"/>
      <c r="I39" s="414"/>
      <c r="J39" s="414"/>
      <c r="K39" s="414"/>
      <c r="L39" s="414"/>
      <c r="M39" s="414"/>
      <c r="N39" s="414"/>
      <c r="O39" s="1073"/>
      <c r="P39" s="1073"/>
      <c r="Q39" s="1073"/>
      <c r="R39" s="1073"/>
      <c r="S39" s="107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33.75" customHeight="1">
      <c r="A40" s="54"/>
      <c r="B40" s="54"/>
      <c r="C40" s="55"/>
      <c r="D40" s="55"/>
      <c r="E40" s="55"/>
      <c r="F40" s="412"/>
      <c r="G40" s="413"/>
      <c r="H40" s="414"/>
      <c r="I40" s="414"/>
      <c r="J40" s="414"/>
      <c r="K40" s="414"/>
      <c r="L40" s="414"/>
      <c r="M40" s="414"/>
      <c r="N40" s="414"/>
      <c r="O40" s="414"/>
      <c r="P40" s="414"/>
      <c r="Q40" s="414"/>
      <c r="R40" s="414"/>
      <c r="S40" s="414"/>
    </row>
    <row r="41" spans="1:34" ht="15.75" customHeight="1">
      <c r="A41" s="54"/>
      <c r="B41" s="54"/>
      <c r="C41" s="55"/>
      <c r="D41" s="55"/>
      <c r="E41" s="55"/>
      <c r="F41" s="412"/>
      <c r="G41" s="413"/>
      <c r="H41" s="414"/>
      <c r="I41" s="414"/>
      <c r="J41" s="414"/>
      <c r="K41" s="414"/>
      <c r="L41" s="414"/>
      <c r="M41" s="414"/>
      <c r="N41" s="414"/>
      <c r="O41" s="414"/>
      <c r="P41" s="414"/>
      <c r="Q41" s="414"/>
      <c r="R41" s="414"/>
      <c r="S41" s="414"/>
    </row>
    <row r="42" spans="1:34" ht="18.75">
      <c r="A42" s="54"/>
      <c r="B42" s="415"/>
      <c r="C42" s="415"/>
      <c r="D42" s="415"/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Q42" s="414"/>
      <c r="R42" s="414"/>
      <c r="S42" s="414"/>
    </row>
    <row r="43" spans="1:34" ht="18.75">
      <c r="A43" s="54"/>
    </row>
    <row r="46" spans="1:34" ht="18.75">
      <c r="A46" s="54"/>
      <c r="B46" s="54"/>
      <c r="C46" s="55"/>
    </row>
    <row r="48" spans="1:34" ht="18.75">
      <c r="B48" s="54"/>
      <c r="C48" s="55"/>
    </row>
    <row r="49" spans="1:228" ht="18.75">
      <c r="A49" s="54"/>
      <c r="B49" s="54"/>
      <c r="C49" s="55"/>
    </row>
    <row r="53" spans="1:228" ht="18.75">
      <c r="A53" s="54"/>
      <c r="B53" s="54"/>
      <c r="C53" s="55"/>
    </row>
    <row r="56" spans="1:228" ht="18.75">
      <c r="A56" s="54"/>
      <c r="B56" s="54"/>
      <c r="C56" s="55"/>
    </row>
    <row r="58" spans="1:228" s="18" customFormat="1" ht="18.75">
      <c r="A58" s="54"/>
      <c r="B58" s="54"/>
      <c r="C58" s="5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</row>
  </sheetData>
  <mergeCells count="143">
    <mergeCell ref="A37:S37"/>
    <mergeCell ref="O39:S39"/>
    <mergeCell ref="A32:C32"/>
    <mergeCell ref="D32:G32"/>
    <mergeCell ref="H32:K32"/>
    <mergeCell ref="L32:O32"/>
    <mergeCell ref="P32:S32"/>
    <mergeCell ref="A30:C30"/>
    <mergeCell ref="D30:G30"/>
    <mergeCell ref="H30:K30"/>
    <mergeCell ref="L30:O30"/>
    <mergeCell ref="P30:S30"/>
    <mergeCell ref="A31:C31"/>
    <mergeCell ref="D31:G31"/>
    <mergeCell ref="H31:K31"/>
    <mergeCell ref="L31:O31"/>
    <mergeCell ref="P31:S31"/>
    <mergeCell ref="A33:C33"/>
    <mergeCell ref="D33:G33"/>
    <mergeCell ref="H33:K33"/>
    <mergeCell ref="L33:O33"/>
    <mergeCell ref="P33:S33"/>
    <mergeCell ref="A34:C34"/>
    <mergeCell ref="A23:C23"/>
    <mergeCell ref="D23:G23"/>
    <mergeCell ref="H23:K23"/>
    <mergeCell ref="L23:O23"/>
    <mergeCell ref="P23:S23"/>
    <mergeCell ref="A27:S27"/>
    <mergeCell ref="A24:C24"/>
    <mergeCell ref="D24:G24"/>
    <mergeCell ref="A36:S36"/>
    <mergeCell ref="H24:K24"/>
    <mergeCell ref="L24:O24"/>
    <mergeCell ref="P24:S24"/>
    <mergeCell ref="D34:G34"/>
    <mergeCell ref="H34:K34"/>
    <mergeCell ref="L34:O34"/>
    <mergeCell ref="P34:S34"/>
    <mergeCell ref="A25:C25"/>
    <mergeCell ref="D25:G25"/>
    <mergeCell ref="H25:K25"/>
    <mergeCell ref="L25:O25"/>
    <mergeCell ref="P25:S25"/>
    <mergeCell ref="A28:C29"/>
    <mergeCell ref="D28:G29"/>
    <mergeCell ref="H28:S28"/>
    <mergeCell ref="A21:C21"/>
    <mergeCell ref="D21:G21"/>
    <mergeCell ref="H21:K21"/>
    <mergeCell ref="L21:O21"/>
    <mergeCell ref="P21:S21"/>
    <mergeCell ref="A22:C22"/>
    <mergeCell ref="D22:G22"/>
    <mergeCell ref="H22:K22"/>
    <mergeCell ref="L22:O22"/>
    <mergeCell ref="P22:S22"/>
    <mergeCell ref="A17:S17"/>
    <mergeCell ref="A18:S18"/>
    <mergeCell ref="A19:C20"/>
    <mergeCell ref="D19:G20"/>
    <mergeCell ref="H19:S19"/>
    <mergeCell ref="H20:K20"/>
    <mergeCell ref="L20:O20"/>
    <mergeCell ref="P20:S20"/>
    <mergeCell ref="A15:C15"/>
    <mergeCell ref="D15:G15"/>
    <mergeCell ref="H15:K15"/>
    <mergeCell ref="L15:O15"/>
    <mergeCell ref="P15:S15"/>
    <mergeCell ref="A16:C16"/>
    <mergeCell ref="D16:G16"/>
    <mergeCell ref="H16:K16"/>
    <mergeCell ref="L16:O16"/>
    <mergeCell ref="P16:S16"/>
    <mergeCell ref="A13:C13"/>
    <mergeCell ref="D13:G13"/>
    <mergeCell ref="H13:K13"/>
    <mergeCell ref="L13:O13"/>
    <mergeCell ref="P13:S13"/>
    <mergeCell ref="A14:C14"/>
    <mergeCell ref="D14:G14"/>
    <mergeCell ref="H14:K14"/>
    <mergeCell ref="L14:O14"/>
    <mergeCell ref="P14:S14"/>
    <mergeCell ref="A9:S9"/>
    <mergeCell ref="A10:S10"/>
    <mergeCell ref="A11:S11"/>
    <mergeCell ref="A12:C12"/>
    <mergeCell ref="D12:G12"/>
    <mergeCell ref="H12:K12"/>
    <mergeCell ref="L12:O12"/>
    <mergeCell ref="P12:S12"/>
    <mergeCell ref="A8:E8"/>
    <mergeCell ref="F8:G8"/>
    <mergeCell ref="H8:J8"/>
    <mergeCell ref="K8:M8"/>
    <mergeCell ref="N8:P8"/>
    <mergeCell ref="Q8:S8"/>
    <mergeCell ref="H7:J7"/>
    <mergeCell ref="K7:M7"/>
    <mergeCell ref="N7:P7"/>
    <mergeCell ref="Q7:S7"/>
    <mergeCell ref="A6:E6"/>
    <mergeCell ref="F6:G6"/>
    <mergeCell ref="H6:J6"/>
    <mergeCell ref="K6:M6"/>
    <mergeCell ref="N6:P6"/>
    <mergeCell ref="Q6:S6"/>
    <mergeCell ref="A7:E7"/>
    <mergeCell ref="F7:G7"/>
    <mergeCell ref="A1:U1"/>
    <mergeCell ref="A3:E3"/>
    <mergeCell ref="F3:G3"/>
    <mergeCell ref="H3:J3"/>
    <mergeCell ref="K3:M3"/>
    <mergeCell ref="N3:P3"/>
    <mergeCell ref="Q3:S3"/>
    <mergeCell ref="A5:E5"/>
    <mergeCell ref="F5:G5"/>
    <mergeCell ref="H5:J5"/>
    <mergeCell ref="K5:M5"/>
    <mergeCell ref="N5:P5"/>
    <mergeCell ref="Q5:S5"/>
    <mergeCell ref="A4:E4"/>
    <mergeCell ref="F4:G4"/>
    <mergeCell ref="H4:J4"/>
    <mergeCell ref="K4:M4"/>
    <mergeCell ref="N4:P4"/>
    <mergeCell ref="Q4:S4"/>
    <mergeCell ref="A26:C26"/>
    <mergeCell ref="D26:G26"/>
    <mergeCell ref="H26:K26"/>
    <mergeCell ref="L26:O26"/>
    <mergeCell ref="P26:S26"/>
    <mergeCell ref="A35:C35"/>
    <mergeCell ref="D35:G35"/>
    <mergeCell ref="H35:K35"/>
    <mergeCell ref="L35:O35"/>
    <mergeCell ref="P35:S35"/>
    <mergeCell ref="H29:K29"/>
    <mergeCell ref="L29:O29"/>
    <mergeCell ref="P29:S29"/>
  </mergeCells>
  <printOptions horizontalCentered="1"/>
  <pageMargins left="0.9055118110236221" right="0.19685039370078741" top="0.27559055118110237" bottom="0.39370078740157483" header="0.15748031496062992" footer="0.15748031496062992"/>
  <pageSetup paperSize="9" scale="85" fitToHeight="2" orientation="portrait" r:id="rId1"/>
  <headerFooter alignWithMargins="0">
    <oddFooter xml:space="preserve">&amp;C18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5"/>
  <sheetViews>
    <sheetView tabSelected="1" zoomScaleNormal="100" workbookViewId="0">
      <selection activeCell="I19" sqref="I19"/>
    </sheetView>
  </sheetViews>
  <sheetFormatPr defaultRowHeight="12.75"/>
  <cols>
    <col min="1" max="1" width="42.140625" style="2" customWidth="1"/>
    <col min="2" max="2" width="7.7109375" style="2" bestFit="1" customWidth="1"/>
    <col min="3" max="3" width="21.42578125" style="25" customWidth="1"/>
    <col min="4" max="4" width="22" style="25" customWidth="1"/>
    <col min="5" max="5" width="18.5703125" style="25" customWidth="1"/>
    <col min="6" max="6" width="17" style="25" customWidth="1"/>
    <col min="7" max="7" width="14.85546875" style="25" customWidth="1"/>
    <col min="8" max="8" width="14.85546875" style="2" bestFit="1" customWidth="1"/>
    <col min="9" max="10" width="17.85546875" style="2" customWidth="1"/>
    <col min="11" max="259" width="9.140625" style="2"/>
    <col min="260" max="260" width="42.140625" style="2" bestFit="1" customWidth="1"/>
    <col min="261" max="261" width="7.7109375" style="2" bestFit="1" customWidth="1"/>
    <col min="262" max="262" width="14.85546875" style="2" bestFit="1" customWidth="1"/>
    <col min="263" max="263" width="14.85546875" style="2" customWidth="1"/>
    <col min="264" max="264" width="14.85546875" style="2" bestFit="1" customWidth="1"/>
    <col min="265" max="266" width="17.85546875" style="2" customWidth="1"/>
    <col min="267" max="515" width="9.140625" style="2"/>
    <col min="516" max="516" width="42.140625" style="2" bestFit="1" customWidth="1"/>
    <col min="517" max="517" width="7.7109375" style="2" bestFit="1" customWidth="1"/>
    <col min="518" max="518" width="14.85546875" style="2" bestFit="1" customWidth="1"/>
    <col min="519" max="519" width="14.85546875" style="2" customWidth="1"/>
    <col min="520" max="520" width="14.85546875" style="2" bestFit="1" customWidth="1"/>
    <col min="521" max="522" width="17.85546875" style="2" customWidth="1"/>
    <col min="523" max="771" width="9.140625" style="2"/>
    <col min="772" max="772" width="42.140625" style="2" bestFit="1" customWidth="1"/>
    <col min="773" max="773" width="7.7109375" style="2" bestFit="1" customWidth="1"/>
    <col min="774" max="774" width="14.85546875" style="2" bestFit="1" customWidth="1"/>
    <col min="775" max="775" width="14.85546875" style="2" customWidth="1"/>
    <col min="776" max="776" width="14.85546875" style="2" bestFit="1" customWidth="1"/>
    <col min="777" max="778" width="17.85546875" style="2" customWidth="1"/>
    <col min="779" max="1027" width="9.140625" style="2"/>
    <col min="1028" max="1028" width="42.140625" style="2" bestFit="1" customWidth="1"/>
    <col min="1029" max="1029" width="7.7109375" style="2" bestFit="1" customWidth="1"/>
    <col min="1030" max="1030" width="14.85546875" style="2" bestFit="1" customWidth="1"/>
    <col min="1031" max="1031" width="14.85546875" style="2" customWidth="1"/>
    <col min="1032" max="1032" width="14.85546875" style="2" bestFit="1" customWidth="1"/>
    <col min="1033" max="1034" width="17.85546875" style="2" customWidth="1"/>
    <col min="1035" max="1283" width="9.140625" style="2"/>
    <col min="1284" max="1284" width="42.140625" style="2" bestFit="1" customWidth="1"/>
    <col min="1285" max="1285" width="7.7109375" style="2" bestFit="1" customWidth="1"/>
    <col min="1286" max="1286" width="14.85546875" style="2" bestFit="1" customWidth="1"/>
    <col min="1287" max="1287" width="14.85546875" style="2" customWidth="1"/>
    <col min="1288" max="1288" width="14.85546875" style="2" bestFit="1" customWidth="1"/>
    <col min="1289" max="1290" width="17.85546875" style="2" customWidth="1"/>
    <col min="1291" max="1539" width="9.140625" style="2"/>
    <col min="1540" max="1540" width="42.140625" style="2" bestFit="1" customWidth="1"/>
    <col min="1541" max="1541" width="7.7109375" style="2" bestFit="1" customWidth="1"/>
    <col min="1542" max="1542" width="14.85546875" style="2" bestFit="1" customWidth="1"/>
    <col min="1543" max="1543" width="14.85546875" style="2" customWidth="1"/>
    <col min="1544" max="1544" width="14.85546875" style="2" bestFit="1" customWidth="1"/>
    <col min="1545" max="1546" width="17.85546875" style="2" customWidth="1"/>
    <col min="1547" max="1795" width="9.140625" style="2"/>
    <col min="1796" max="1796" width="42.140625" style="2" bestFit="1" customWidth="1"/>
    <col min="1797" max="1797" width="7.7109375" style="2" bestFit="1" customWidth="1"/>
    <col min="1798" max="1798" width="14.85546875" style="2" bestFit="1" customWidth="1"/>
    <col min="1799" max="1799" width="14.85546875" style="2" customWidth="1"/>
    <col min="1800" max="1800" width="14.85546875" style="2" bestFit="1" customWidth="1"/>
    <col min="1801" max="1802" width="17.85546875" style="2" customWidth="1"/>
    <col min="1803" max="2051" width="9.140625" style="2"/>
    <col min="2052" max="2052" width="42.140625" style="2" bestFit="1" customWidth="1"/>
    <col min="2053" max="2053" width="7.7109375" style="2" bestFit="1" customWidth="1"/>
    <col min="2054" max="2054" width="14.85546875" style="2" bestFit="1" customWidth="1"/>
    <col min="2055" max="2055" width="14.85546875" style="2" customWidth="1"/>
    <col min="2056" max="2056" width="14.85546875" style="2" bestFit="1" customWidth="1"/>
    <col min="2057" max="2058" width="17.85546875" style="2" customWidth="1"/>
    <col min="2059" max="2307" width="9.140625" style="2"/>
    <col min="2308" max="2308" width="42.140625" style="2" bestFit="1" customWidth="1"/>
    <col min="2309" max="2309" width="7.7109375" style="2" bestFit="1" customWidth="1"/>
    <col min="2310" max="2310" width="14.85546875" style="2" bestFit="1" customWidth="1"/>
    <col min="2311" max="2311" width="14.85546875" style="2" customWidth="1"/>
    <col min="2312" max="2312" width="14.85546875" style="2" bestFit="1" customWidth="1"/>
    <col min="2313" max="2314" width="17.85546875" style="2" customWidth="1"/>
    <col min="2315" max="2563" width="9.140625" style="2"/>
    <col min="2564" max="2564" width="42.140625" style="2" bestFit="1" customWidth="1"/>
    <col min="2565" max="2565" width="7.7109375" style="2" bestFit="1" customWidth="1"/>
    <col min="2566" max="2566" width="14.85546875" style="2" bestFit="1" customWidth="1"/>
    <col min="2567" max="2567" width="14.85546875" style="2" customWidth="1"/>
    <col min="2568" max="2568" width="14.85546875" style="2" bestFit="1" customWidth="1"/>
    <col min="2569" max="2570" width="17.85546875" style="2" customWidth="1"/>
    <col min="2571" max="2819" width="9.140625" style="2"/>
    <col min="2820" max="2820" width="42.140625" style="2" bestFit="1" customWidth="1"/>
    <col min="2821" max="2821" width="7.7109375" style="2" bestFit="1" customWidth="1"/>
    <col min="2822" max="2822" width="14.85546875" style="2" bestFit="1" customWidth="1"/>
    <col min="2823" max="2823" width="14.85546875" style="2" customWidth="1"/>
    <col min="2824" max="2824" width="14.85546875" style="2" bestFit="1" customWidth="1"/>
    <col min="2825" max="2826" width="17.85546875" style="2" customWidth="1"/>
    <col min="2827" max="3075" width="9.140625" style="2"/>
    <col min="3076" max="3076" width="42.140625" style="2" bestFit="1" customWidth="1"/>
    <col min="3077" max="3077" width="7.7109375" style="2" bestFit="1" customWidth="1"/>
    <col min="3078" max="3078" width="14.85546875" style="2" bestFit="1" customWidth="1"/>
    <col min="3079" max="3079" width="14.85546875" style="2" customWidth="1"/>
    <col min="3080" max="3080" width="14.85546875" style="2" bestFit="1" customWidth="1"/>
    <col min="3081" max="3082" width="17.85546875" style="2" customWidth="1"/>
    <col min="3083" max="3331" width="9.140625" style="2"/>
    <col min="3332" max="3332" width="42.140625" style="2" bestFit="1" customWidth="1"/>
    <col min="3333" max="3333" width="7.7109375" style="2" bestFit="1" customWidth="1"/>
    <col min="3334" max="3334" width="14.85546875" style="2" bestFit="1" customWidth="1"/>
    <col min="3335" max="3335" width="14.85546875" style="2" customWidth="1"/>
    <col min="3336" max="3336" width="14.85546875" style="2" bestFit="1" customWidth="1"/>
    <col min="3337" max="3338" width="17.85546875" style="2" customWidth="1"/>
    <col min="3339" max="3587" width="9.140625" style="2"/>
    <col min="3588" max="3588" width="42.140625" style="2" bestFit="1" customWidth="1"/>
    <col min="3589" max="3589" width="7.7109375" style="2" bestFit="1" customWidth="1"/>
    <col min="3590" max="3590" width="14.85546875" style="2" bestFit="1" customWidth="1"/>
    <col min="3591" max="3591" width="14.85546875" style="2" customWidth="1"/>
    <col min="3592" max="3592" width="14.85546875" style="2" bestFit="1" customWidth="1"/>
    <col min="3593" max="3594" width="17.85546875" style="2" customWidth="1"/>
    <col min="3595" max="3843" width="9.140625" style="2"/>
    <col min="3844" max="3844" width="42.140625" style="2" bestFit="1" customWidth="1"/>
    <col min="3845" max="3845" width="7.7109375" style="2" bestFit="1" customWidth="1"/>
    <col min="3846" max="3846" width="14.85546875" style="2" bestFit="1" customWidth="1"/>
    <col min="3847" max="3847" width="14.85546875" style="2" customWidth="1"/>
    <col min="3848" max="3848" width="14.85546875" style="2" bestFit="1" customWidth="1"/>
    <col min="3849" max="3850" width="17.85546875" style="2" customWidth="1"/>
    <col min="3851" max="4099" width="9.140625" style="2"/>
    <col min="4100" max="4100" width="42.140625" style="2" bestFit="1" customWidth="1"/>
    <col min="4101" max="4101" width="7.7109375" style="2" bestFit="1" customWidth="1"/>
    <col min="4102" max="4102" width="14.85546875" style="2" bestFit="1" customWidth="1"/>
    <col min="4103" max="4103" width="14.85546875" style="2" customWidth="1"/>
    <col min="4104" max="4104" width="14.85546875" style="2" bestFit="1" customWidth="1"/>
    <col min="4105" max="4106" width="17.85546875" style="2" customWidth="1"/>
    <col min="4107" max="4355" width="9.140625" style="2"/>
    <col min="4356" max="4356" width="42.140625" style="2" bestFit="1" customWidth="1"/>
    <col min="4357" max="4357" width="7.7109375" style="2" bestFit="1" customWidth="1"/>
    <col min="4358" max="4358" width="14.85546875" style="2" bestFit="1" customWidth="1"/>
    <col min="4359" max="4359" width="14.85546875" style="2" customWidth="1"/>
    <col min="4360" max="4360" width="14.85546875" style="2" bestFit="1" customWidth="1"/>
    <col min="4361" max="4362" width="17.85546875" style="2" customWidth="1"/>
    <col min="4363" max="4611" width="9.140625" style="2"/>
    <col min="4612" max="4612" width="42.140625" style="2" bestFit="1" customWidth="1"/>
    <col min="4613" max="4613" width="7.7109375" style="2" bestFit="1" customWidth="1"/>
    <col min="4614" max="4614" width="14.85546875" style="2" bestFit="1" customWidth="1"/>
    <col min="4615" max="4615" width="14.85546875" style="2" customWidth="1"/>
    <col min="4616" max="4616" width="14.85546875" style="2" bestFit="1" customWidth="1"/>
    <col min="4617" max="4618" width="17.85546875" style="2" customWidth="1"/>
    <col min="4619" max="4867" width="9.140625" style="2"/>
    <col min="4868" max="4868" width="42.140625" style="2" bestFit="1" customWidth="1"/>
    <col min="4869" max="4869" width="7.7109375" style="2" bestFit="1" customWidth="1"/>
    <col min="4870" max="4870" width="14.85546875" style="2" bestFit="1" customWidth="1"/>
    <col min="4871" max="4871" width="14.85546875" style="2" customWidth="1"/>
    <col min="4872" max="4872" width="14.85546875" style="2" bestFit="1" customWidth="1"/>
    <col min="4873" max="4874" width="17.85546875" style="2" customWidth="1"/>
    <col min="4875" max="5123" width="9.140625" style="2"/>
    <col min="5124" max="5124" width="42.140625" style="2" bestFit="1" customWidth="1"/>
    <col min="5125" max="5125" width="7.7109375" style="2" bestFit="1" customWidth="1"/>
    <col min="5126" max="5126" width="14.85546875" style="2" bestFit="1" customWidth="1"/>
    <col min="5127" max="5127" width="14.85546875" style="2" customWidth="1"/>
    <col min="5128" max="5128" width="14.85546875" style="2" bestFit="1" customWidth="1"/>
    <col min="5129" max="5130" width="17.85546875" style="2" customWidth="1"/>
    <col min="5131" max="5379" width="9.140625" style="2"/>
    <col min="5380" max="5380" width="42.140625" style="2" bestFit="1" customWidth="1"/>
    <col min="5381" max="5381" width="7.7109375" style="2" bestFit="1" customWidth="1"/>
    <col min="5382" max="5382" width="14.85546875" style="2" bestFit="1" customWidth="1"/>
    <col min="5383" max="5383" width="14.85546875" style="2" customWidth="1"/>
    <col min="5384" max="5384" width="14.85546875" style="2" bestFit="1" customWidth="1"/>
    <col min="5385" max="5386" width="17.85546875" style="2" customWidth="1"/>
    <col min="5387" max="5635" width="9.140625" style="2"/>
    <col min="5636" max="5636" width="42.140625" style="2" bestFit="1" customWidth="1"/>
    <col min="5637" max="5637" width="7.7109375" style="2" bestFit="1" customWidth="1"/>
    <col min="5638" max="5638" width="14.85546875" style="2" bestFit="1" customWidth="1"/>
    <col min="5639" max="5639" width="14.85546875" style="2" customWidth="1"/>
    <col min="5640" max="5640" width="14.85546875" style="2" bestFit="1" customWidth="1"/>
    <col min="5641" max="5642" width="17.85546875" style="2" customWidth="1"/>
    <col min="5643" max="5891" width="9.140625" style="2"/>
    <col min="5892" max="5892" width="42.140625" style="2" bestFit="1" customWidth="1"/>
    <col min="5893" max="5893" width="7.7109375" style="2" bestFit="1" customWidth="1"/>
    <col min="5894" max="5894" width="14.85546875" style="2" bestFit="1" customWidth="1"/>
    <col min="5895" max="5895" width="14.85546875" style="2" customWidth="1"/>
    <col min="5896" max="5896" width="14.85546875" style="2" bestFit="1" customWidth="1"/>
    <col min="5897" max="5898" width="17.85546875" style="2" customWidth="1"/>
    <col min="5899" max="6147" width="9.140625" style="2"/>
    <col min="6148" max="6148" width="42.140625" style="2" bestFit="1" customWidth="1"/>
    <col min="6149" max="6149" width="7.7109375" style="2" bestFit="1" customWidth="1"/>
    <col min="6150" max="6150" width="14.85546875" style="2" bestFit="1" customWidth="1"/>
    <col min="6151" max="6151" width="14.85546875" style="2" customWidth="1"/>
    <col min="6152" max="6152" width="14.85546875" style="2" bestFit="1" customWidth="1"/>
    <col min="6153" max="6154" width="17.85546875" style="2" customWidth="1"/>
    <col min="6155" max="6403" width="9.140625" style="2"/>
    <col min="6404" max="6404" width="42.140625" style="2" bestFit="1" customWidth="1"/>
    <col min="6405" max="6405" width="7.7109375" style="2" bestFit="1" customWidth="1"/>
    <col min="6406" max="6406" width="14.85546875" style="2" bestFit="1" customWidth="1"/>
    <col min="6407" max="6407" width="14.85546875" style="2" customWidth="1"/>
    <col min="6408" max="6408" width="14.85546875" style="2" bestFit="1" customWidth="1"/>
    <col min="6409" max="6410" width="17.85546875" style="2" customWidth="1"/>
    <col min="6411" max="6659" width="9.140625" style="2"/>
    <col min="6660" max="6660" width="42.140625" style="2" bestFit="1" customWidth="1"/>
    <col min="6661" max="6661" width="7.7109375" style="2" bestFit="1" customWidth="1"/>
    <col min="6662" max="6662" width="14.85546875" style="2" bestFit="1" customWidth="1"/>
    <col min="6663" max="6663" width="14.85546875" style="2" customWidth="1"/>
    <col min="6664" max="6664" width="14.85546875" style="2" bestFit="1" customWidth="1"/>
    <col min="6665" max="6666" width="17.85546875" style="2" customWidth="1"/>
    <col min="6667" max="6915" width="9.140625" style="2"/>
    <col min="6916" max="6916" width="42.140625" style="2" bestFit="1" customWidth="1"/>
    <col min="6917" max="6917" width="7.7109375" style="2" bestFit="1" customWidth="1"/>
    <col min="6918" max="6918" width="14.85546875" style="2" bestFit="1" customWidth="1"/>
    <col min="6919" max="6919" width="14.85546875" style="2" customWidth="1"/>
    <col min="6920" max="6920" width="14.85546875" style="2" bestFit="1" customWidth="1"/>
    <col min="6921" max="6922" width="17.85546875" style="2" customWidth="1"/>
    <col min="6923" max="7171" width="9.140625" style="2"/>
    <col min="7172" max="7172" width="42.140625" style="2" bestFit="1" customWidth="1"/>
    <col min="7173" max="7173" width="7.7109375" style="2" bestFit="1" customWidth="1"/>
    <col min="7174" max="7174" width="14.85546875" style="2" bestFit="1" customWidth="1"/>
    <col min="7175" max="7175" width="14.85546875" style="2" customWidth="1"/>
    <col min="7176" max="7176" width="14.85546875" style="2" bestFit="1" customWidth="1"/>
    <col min="7177" max="7178" width="17.85546875" style="2" customWidth="1"/>
    <col min="7179" max="7427" width="9.140625" style="2"/>
    <col min="7428" max="7428" width="42.140625" style="2" bestFit="1" customWidth="1"/>
    <col min="7429" max="7429" width="7.7109375" style="2" bestFit="1" customWidth="1"/>
    <col min="7430" max="7430" width="14.85546875" style="2" bestFit="1" customWidth="1"/>
    <col min="7431" max="7431" width="14.85546875" style="2" customWidth="1"/>
    <col min="7432" max="7432" width="14.85546875" style="2" bestFit="1" customWidth="1"/>
    <col min="7433" max="7434" width="17.85546875" style="2" customWidth="1"/>
    <col min="7435" max="7683" width="9.140625" style="2"/>
    <col min="7684" max="7684" width="42.140625" style="2" bestFit="1" customWidth="1"/>
    <col min="7685" max="7685" width="7.7109375" style="2" bestFit="1" customWidth="1"/>
    <col min="7686" max="7686" width="14.85546875" style="2" bestFit="1" customWidth="1"/>
    <col min="7687" max="7687" width="14.85546875" style="2" customWidth="1"/>
    <col min="7688" max="7688" width="14.85546875" style="2" bestFit="1" customWidth="1"/>
    <col min="7689" max="7690" width="17.85546875" style="2" customWidth="1"/>
    <col min="7691" max="7939" width="9.140625" style="2"/>
    <col min="7940" max="7940" width="42.140625" style="2" bestFit="1" customWidth="1"/>
    <col min="7941" max="7941" width="7.7109375" style="2" bestFit="1" customWidth="1"/>
    <col min="7942" max="7942" width="14.85546875" style="2" bestFit="1" customWidth="1"/>
    <col min="7943" max="7943" width="14.85546875" style="2" customWidth="1"/>
    <col min="7944" max="7944" width="14.85546875" style="2" bestFit="1" customWidth="1"/>
    <col min="7945" max="7946" width="17.85546875" style="2" customWidth="1"/>
    <col min="7947" max="8195" width="9.140625" style="2"/>
    <col min="8196" max="8196" width="42.140625" style="2" bestFit="1" customWidth="1"/>
    <col min="8197" max="8197" width="7.7109375" style="2" bestFit="1" customWidth="1"/>
    <col min="8198" max="8198" width="14.85546875" style="2" bestFit="1" customWidth="1"/>
    <col min="8199" max="8199" width="14.85546875" style="2" customWidth="1"/>
    <col min="8200" max="8200" width="14.85546875" style="2" bestFit="1" customWidth="1"/>
    <col min="8201" max="8202" width="17.85546875" style="2" customWidth="1"/>
    <col min="8203" max="8451" width="9.140625" style="2"/>
    <col min="8452" max="8452" width="42.140625" style="2" bestFit="1" customWidth="1"/>
    <col min="8453" max="8453" width="7.7109375" style="2" bestFit="1" customWidth="1"/>
    <col min="8454" max="8454" width="14.85546875" style="2" bestFit="1" customWidth="1"/>
    <col min="8455" max="8455" width="14.85546875" style="2" customWidth="1"/>
    <col min="8456" max="8456" width="14.85546875" style="2" bestFit="1" customWidth="1"/>
    <col min="8457" max="8458" width="17.85546875" style="2" customWidth="1"/>
    <col min="8459" max="8707" width="9.140625" style="2"/>
    <col min="8708" max="8708" width="42.140625" style="2" bestFit="1" customWidth="1"/>
    <col min="8709" max="8709" width="7.7109375" style="2" bestFit="1" customWidth="1"/>
    <col min="8710" max="8710" width="14.85546875" style="2" bestFit="1" customWidth="1"/>
    <col min="8711" max="8711" width="14.85546875" style="2" customWidth="1"/>
    <col min="8712" max="8712" width="14.85546875" style="2" bestFit="1" customWidth="1"/>
    <col min="8713" max="8714" width="17.85546875" style="2" customWidth="1"/>
    <col min="8715" max="8963" width="9.140625" style="2"/>
    <col min="8964" max="8964" width="42.140625" style="2" bestFit="1" customWidth="1"/>
    <col min="8965" max="8965" width="7.7109375" style="2" bestFit="1" customWidth="1"/>
    <col min="8966" max="8966" width="14.85546875" style="2" bestFit="1" customWidth="1"/>
    <col min="8967" max="8967" width="14.85546875" style="2" customWidth="1"/>
    <col min="8968" max="8968" width="14.85546875" style="2" bestFit="1" customWidth="1"/>
    <col min="8969" max="8970" width="17.85546875" style="2" customWidth="1"/>
    <col min="8971" max="9219" width="9.140625" style="2"/>
    <col min="9220" max="9220" width="42.140625" style="2" bestFit="1" customWidth="1"/>
    <col min="9221" max="9221" width="7.7109375" style="2" bestFit="1" customWidth="1"/>
    <col min="9222" max="9222" width="14.85546875" style="2" bestFit="1" customWidth="1"/>
    <col min="9223" max="9223" width="14.85546875" style="2" customWidth="1"/>
    <col min="9224" max="9224" width="14.85546875" style="2" bestFit="1" customWidth="1"/>
    <col min="9225" max="9226" width="17.85546875" style="2" customWidth="1"/>
    <col min="9227" max="9475" width="9.140625" style="2"/>
    <col min="9476" max="9476" width="42.140625" style="2" bestFit="1" customWidth="1"/>
    <col min="9477" max="9477" width="7.7109375" style="2" bestFit="1" customWidth="1"/>
    <col min="9478" max="9478" width="14.85546875" style="2" bestFit="1" customWidth="1"/>
    <col min="9479" max="9479" width="14.85546875" style="2" customWidth="1"/>
    <col min="9480" max="9480" width="14.85546875" style="2" bestFit="1" customWidth="1"/>
    <col min="9481" max="9482" width="17.85546875" style="2" customWidth="1"/>
    <col min="9483" max="9731" width="9.140625" style="2"/>
    <col min="9732" max="9732" width="42.140625" style="2" bestFit="1" customWidth="1"/>
    <col min="9733" max="9733" width="7.7109375" style="2" bestFit="1" customWidth="1"/>
    <col min="9734" max="9734" width="14.85546875" style="2" bestFit="1" customWidth="1"/>
    <col min="9735" max="9735" width="14.85546875" style="2" customWidth="1"/>
    <col min="9736" max="9736" width="14.85546875" style="2" bestFit="1" customWidth="1"/>
    <col min="9737" max="9738" width="17.85546875" style="2" customWidth="1"/>
    <col min="9739" max="9987" width="9.140625" style="2"/>
    <col min="9988" max="9988" width="42.140625" style="2" bestFit="1" customWidth="1"/>
    <col min="9989" max="9989" width="7.7109375" style="2" bestFit="1" customWidth="1"/>
    <col min="9990" max="9990" width="14.85546875" style="2" bestFit="1" customWidth="1"/>
    <col min="9991" max="9991" width="14.85546875" style="2" customWidth="1"/>
    <col min="9992" max="9992" width="14.85546875" style="2" bestFit="1" customWidth="1"/>
    <col min="9993" max="9994" width="17.85546875" style="2" customWidth="1"/>
    <col min="9995" max="10243" width="9.140625" style="2"/>
    <col min="10244" max="10244" width="42.140625" style="2" bestFit="1" customWidth="1"/>
    <col min="10245" max="10245" width="7.7109375" style="2" bestFit="1" customWidth="1"/>
    <col min="10246" max="10246" width="14.85546875" style="2" bestFit="1" customWidth="1"/>
    <col min="10247" max="10247" width="14.85546875" style="2" customWidth="1"/>
    <col min="10248" max="10248" width="14.85546875" style="2" bestFit="1" customWidth="1"/>
    <col min="10249" max="10250" width="17.85546875" style="2" customWidth="1"/>
    <col min="10251" max="10499" width="9.140625" style="2"/>
    <col min="10500" max="10500" width="42.140625" style="2" bestFit="1" customWidth="1"/>
    <col min="10501" max="10501" width="7.7109375" style="2" bestFit="1" customWidth="1"/>
    <col min="10502" max="10502" width="14.85546875" style="2" bestFit="1" customWidth="1"/>
    <col min="10503" max="10503" width="14.85546875" style="2" customWidth="1"/>
    <col min="10504" max="10504" width="14.85546875" style="2" bestFit="1" customWidth="1"/>
    <col min="10505" max="10506" width="17.85546875" style="2" customWidth="1"/>
    <col min="10507" max="10755" width="9.140625" style="2"/>
    <col min="10756" max="10756" width="42.140625" style="2" bestFit="1" customWidth="1"/>
    <col min="10757" max="10757" width="7.7109375" style="2" bestFit="1" customWidth="1"/>
    <col min="10758" max="10758" width="14.85546875" style="2" bestFit="1" customWidth="1"/>
    <col min="10759" max="10759" width="14.85546875" style="2" customWidth="1"/>
    <col min="10760" max="10760" width="14.85546875" style="2" bestFit="1" customWidth="1"/>
    <col min="10761" max="10762" width="17.85546875" style="2" customWidth="1"/>
    <col min="10763" max="11011" width="9.140625" style="2"/>
    <col min="11012" max="11012" width="42.140625" style="2" bestFit="1" customWidth="1"/>
    <col min="11013" max="11013" width="7.7109375" style="2" bestFit="1" customWidth="1"/>
    <col min="11014" max="11014" width="14.85546875" style="2" bestFit="1" customWidth="1"/>
    <col min="11015" max="11015" width="14.85546875" style="2" customWidth="1"/>
    <col min="11016" max="11016" width="14.85546875" style="2" bestFit="1" customWidth="1"/>
    <col min="11017" max="11018" width="17.85546875" style="2" customWidth="1"/>
    <col min="11019" max="11267" width="9.140625" style="2"/>
    <col min="11268" max="11268" width="42.140625" style="2" bestFit="1" customWidth="1"/>
    <col min="11269" max="11269" width="7.7109375" style="2" bestFit="1" customWidth="1"/>
    <col min="11270" max="11270" width="14.85546875" style="2" bestFit="1" customWidth="1"/>
    <col min="11271" max="11271" width="14.85546875" style="2" customWidth="1"/>
    <col min="11272" max="11272" width="14.85546875" style="2" bestFit="1" customWidth="1"/>
    <col min="11273" max="11274" width="17.85546875" style="2" customWidth="1"/>
    <col min="11275" max="11523" width="9.140625" style="2"/>
    <col min="11524" max="11524" width="42.140625" style="2" bestFit="1" customWidth="1"/>
    <col min="11525" max="11525" width="7.7109375" style="2" bestFit="1" customWidth="1"/>
    <col min="11526" max="11526" width="14.85546875" style="2" bestFit="1" customWidth="1"/>
    <col min="11527" max="11527" width="14.85546875" style="2" customWidth="1"/>
    <col min="11528" max="11528" width="14.85546875" style="2" bestFit="1" customWidth="1"/>
    <col min="11529" max="11530" width="17.85546875" style="2" customWidth="1"/>
    <col min="11531" max="11779" width="9.140625" style="2"/>
    <col min="11780" max="11780" width="42.140625" style="2" bestFit="1" customWidth="1"/>
    <col min="11781" max="11781" width="7.7109375" style="2" bestFit="1" customWidth="1"/>
    <col min="11782" max="11782" width="14.85546875" style="2" bestFit="1" customWidth="1"/>
    <col min="11783" max="11783" width="14.85546875" style="2" customWidth="1"/>
    <col min="11784" max="11784" width="14.85546875" style="2" bestFit="1" customWidth="1"/>
    <col min="11785" max="11786" width="17.85546875" style="2" customWidth="1"/>
    <col min="11787" max="12035" width="9.140625" style="2"/>
    <col min="12036" max="12036" width="42.140625" style="2" bestFit="1" customWidth="1"/>
    <col min="12037" max="12037" width="7.7109375" style="2" bestFit="1" customWidth="1"/>
    <col min="12038" max="12038" width="14.85546875" style="2" bestFit="1" customWidth="1"/>
    <col min="12039" max="12039" width="14.85546875" style="2" customWidth="1"/>
    <col min="12040" max="12040" width="14.85546875" style="2" bestFit="1" customWidth="1"/>
    <col min="12041" max="12042" width="17.85546875" style="2" customWidth="1"/>
    <col min="12043" max="12291" width="9.140625" style="2"/>
    <col min="12292" max="12292" width="42.140625" style="2" bestFit="1" customWidth="1"/>
    <col min="12293" max="12293" width="7.7109375" style="2" bestFit="1" customWidth="1"/>
    <col min="12294" max="12294" width="14.85546875" style="2" bestFit="1" customWidth="1"/>
    <col min="12295" max="12295" width="14.85546875" style="2" customWidth="1"/>
    <col min="12296" max="12296" width="14.85546875" style="2" bestFit="1" customWidth="1"/>
    <col min="12297" max="12298" width="17.85546875" style="2" customWidth="1"/>
    <col min="12299" max="12547" width="9.140625" style="2"/>
    <col min="12548" max="12548" width="42.140625" style="2" bestFit="1" customWidth="1"/>
    <col min="12549" max="12549" width="7.7109375" style="2" bestFit="1" customWidth="1"/>
    <col min="12550" max="12550" width="14.85546875" style="2" bestFit="1" customWidth="1"/>
    <col min="12551" max="12551" width="14.85546875" style="2" customWidth="1"/>
    <col min="12552" max="12552" width="14.85546875" style="2" bestFit="1" customWidth="1"/>
    <col min="12553" max="12554" width="17.85546875" style="2" customWidth="1"/>
    <col min="12555" max="12803" width="9.140625" style="2"/>
    <col min="12804" max="12804" width="42.140625" style="2" bestFit="1" customWidth="1"/>
    <col min="12805" max="12805" width="7.7109375" style="2" bestFit="1" customWidth="1"/>
    <col min="12806" max="12806" width="14.85546875" style="2" bestFit="1" customWidth="1"/>
    <col min="12807" max="12807" width="14.85546875" style="2" customWidth="1"/>
    <col min="12808" max="12808" width="14.85546875" style="2" bestFit="1" customWidth="1"/>
    <col min="12809" max="12810" width="17.85546875" style="2" customWidth="1"/>
    <col min="12811" max="13059" width="9.140625" style="2"/>
    <col min="13060" max="13060" width="42.140625" style="2" bestFit="1" customWidth="1"/>
    <col min="13061" max="13061" width="7.7109375" style="2" bestFit="1" customWidth="1"/>
    <col min="13062" max="13062" width="14.85546875" style="2" bestFit="1" customWidth="1"/>
    <col min="13063" max="13063" width="14.85546875" style="2" customWidth="1"/>
    <col min="13064" max="13064" width="14.85546875" style="2" bestFit="1" customWidth="1"/>
    <col min="13065" max="13066" width="17.85546875" style="2" customWidth="1"/>
    <col min="13067" max="13315" width="9.140625" style="2"/>
    <col min="13316" max="13316" width="42.140625" style="2" bestFit="1" customWidth="1"/>
    <col min="13317" max="13317" width="7.7109375" style="2" bestFit="1" customWidth="1"/>
    <col min="13318" max="13318" width="14.85546875" style="2" bestFit="1" customWidth="1"/>
    <col min="13319" max="13319" width="14.85546875" style="2" customWidth="1"/>
    <col min="13320" max="13320" width="14.85546875" style="2" bestFit="1" customWidth="1"/>
    <col min="13321" max="13322" width="17.85546875" style="2" customWidth="1"/>
    <col min="13323" max="13571" width="9.140625" style="2"/>
    <col min="13572" max="13572" width="42.140625" style="2" bestFit="1" customWidth="1"/>
    <col min="13573" max="13573" width="7.7109375" style="2" bestFit="1" customWidth="1"/>
    <col min="13574" max="13574" width="14.85546875" style="2" bestFit="1" customWidth="1"/>
    <col min="13575" max="13575" width="14.85546875" style="2" customWidth="1"/>
    <col min="13576" max="13576" width="14.85546875" style="2" bestFit="1" customWidth="1"/>
    <col min="13577" max="13578" width="17.85546875" style="2" customWidth="1"/>
    <col min="13579" max="13827" width="9.140625" style="2"/>
    <col min="13828" max="13828" width="42.140625" style="2" bestFit="1" customWidth="1"/>
    <col min="13829" max="13829" width="7.7109375" style="2" bestFit="1" customWidth="1"/>
    <col min="13830" max="13830" width="14.85546875" style="2" bestFit="1" customWidth="1"/>
    <col min="13831" max="13831" width="14.85546875" style="2" customWidth="1"/>
    <col min="13832" max="13832" width="14.85546875" style="2" bestFit="1" customWidth="1"/>
    <col min="13833" max="13834" width="17.85546875" style="2" customWidth="1"/>
    <col min="13835" max="14083" width="9.140625" style="2"/>
    <col min="14084" max="14084" width="42.140625" style="2" bestFit="1" customWidth="1"/>
    <col min="14085" max="14085" width="7.7109375" style="2" bestFit="1" customWidth="1"/>
    <col min="14086" max="14086" width="14.85546875" style="2" bestFit="1" customWidth="1"/>
    <col min="14087" max="14087" width="14.85546875" style="2" customWidth="1"/>
    <col min="14088" max="14088" width="14.85546875" style="2" bestFit="1" customWidth="1"/>
    <col min="14089" max="14090" width="17.85546875" style="2" customWidth="1"/>
    <col min="14091" max="14339" width="9.140625" style="2"/>
    <col min="14340" max="14340" width="42.140625" style="2" bestFit="1" customWidth="1"/>
    <col min="14341" max="14341" width="7.7109375" style="2" bestFit="1" customWidth="1"/>
    <col min="14342" max="14342" width="14.85546875" style="2" bestFit="1" customWidth="1"/>
    <col min="14343" max="14343" width="14.85546875" style="2" customWidth="1"/>
    <col min="14344" max="14344" width="14.85546875" style="2" bestFit="1" customWidth="1"/>
    <col min="14345" max="14346" width="17.85546875" style="2" customWidth="1"/>
    <col min="14347" max="14595" width="9.140625" style="2"/>
    <col min="14596" max="14596" width="42.140625" style="2" bestFit="1" customWidth="1"/>
    <col min="14597" max="14597" width="7.7109375" style="2" bestFit="1" customWidth="1"/>
    <col min="14598" max="14598" width="14.85546875" style="2" bestFit="1" customWidth="1"/>
    <col min="14599" max="14599" width="14.85546875" style="2" customWidth="1"/>
    <col min="14600" max="14600" width="14.85546875" style="2" bestFit="1" customWidth="1"/>
    <col min="14601" max="14602" width="17.85546875" style="2" customWidth="1"/>
    <col min="14603" max="14851" width="9.140625" style="2"/>
    <col min="14852" max="14852" width="42.140625" style="2" bestFit="1" customWidth="1"/>
    <col min="14853" max="14853" width="7.7109375" style="2" bestFit="1" customWidth="1"/>
    <col min="14854" max="14854" width="14.85546875" style="2" bestFit="1" customWidth="1"/>
    <col min="14855" max="14855" width="14.85546875" style="2" customWidth="1"/>
    <col min="14856" max="14856" width="14.85546875" style="2" bestFit="1" customWidth="1"/>
    <col min="14857" max="14858" width="17.85546875" style="2" customWidth="1"/>
    <col min="14859" max="15107" width="9.140625" style="2"/>
    <col min="15108" max="15108" width="42.140625" style="2" bestFit="1" customWidth="1"/>
    <col min="15109" max="15109" width="7.7109375" style="2" bestFit="1" customWidth="1"/>
    <col min="15110" max="15110" width="14.85546875" style="2" bestFit="1" customWidth="1"/>
    <col min="15111" max="15111" width="14.85546875" style="2" customWidth="1"/>
    <col min="15112" max="15112" width="14.85546875" style="2" bestFit="1" customWidth="1"/>
    <col min="15113" max="15114" width="17.85546875" style="2" customWidth="1"/>
    <col min="15115" max="15363" width="9.140625" style="2"/>
    <col min="15364" max="15364" width="42.140625" style="2" bestFit="1" customWidth="1"/>
    <col min="15365" max="15365" width="7.7109375" style="2" bestFit="1" customWidth="1"/>
    <col min="15366" max="15366" width="14.85546875" style="2" bestFit="1" customWidth="1"/>
    <col min="15367" max="15367" width="14.85546875" style="2" customWidth="1"/>
    <col min="15368" max="15368" width="14.85546875" style="2" bestFit="1" customWidth="1"/>
    <col min="15369" max="15370" width="17.85546875" style="2" customWidth="1"/>
    <col min="15371" max="15619" width="9.140625" style="2"/>
    <col min="15620" max="15620" width="42.140625" style="2" bestFit="1" customWidth="1"/>
    <col min="15621" max="15621" width="7.7109375" style="2" bestFit="1" customWidth="1"/>
    <col min="15622" max="15622" width="14.85546875" style="2" bestFit="1" customWidth="1"/>
    <col min="15623" max="15623" width="14.85546875" style="2" customWidth="1"/>
    <col min="15624" max="15624" width="14.85546875" style="2" bestFit="1" customWidth="1"/>
    <col min="15625" max="15626" width="17.85546875" style="2" customWidth="1"/>
    <col min="15627" max="15875" width="9.140625" style="2"/>
    <col min="15876" max="15876" width="42.140625" style="2" bestFit="1" customWidth="1"/>
    <col min="15877" max="15877" width="7.7109375" style="2" bestFit="1" customWidth="1"/>
    <col min="15878" max="15878" width="14.85546875" style="2" bestFit="1" customWidth="1"/>
    <col min="15879" max="15879" width="14.85546875" style="2" customWidth="1"/>
    <col min="15880" max="15880" width="14.85546875" style="2" bestFit="1" customWidth="1"/>
    <col min="15881" max="15882" width="17.85546875" style="2" customWidth="1"/>
    <col min="15883" max="16131" width="9.140625" style="2"/>
    <col min="16132" max="16132" width="42.140625" style="2" bestFit="1" customWidth="1"/>
    <col min="16133" max="16133" width="7.7109375" style="2" bestFit="1" customWidth="1"/>
    <col min="16134" max="16134" width="14.85546875" style="2" bestFit="1" customWidth="1"/>
    <col min="16135" max="16135" width="14.85546875" style="2" customWidth="1"/>
    <col min="16136" max="16136" width="14.85546875" style="2" bestFit="1" customWidth="1"/>
    <col min="16137" max="16138" width="17.85546875" style="2" customWidth="1"/>
    <col min="16139" max="16384" width="9.140625" style="2"/>
  </cols>
  <sheetData>
    <row r="1" spans="1:12" ht="22.5">
      <c r="A1" s="687" t="s">
        <v>147</v>
      </c>
      <c r="B1" s="687"/>
      <c r="C1" s="687"/>
      <c r="D1" s="687"/>
      <c r="E1" s="687"/>
      <c r="F1" s="687"/>
      <c r="G1" s="687"/>
      <c r="H1" s="687"/>
      <c r="I1" s="278"/>
      <c r="J1" s="210"/>
    </row>
    <row r="2" spans="1:12" ht="32.25" customHeight="1" thickBot="1">
      <c r="A2" s="246"/>
      <c r="B2" s="246"/>
      <c r="C2" s="246"/>
      <c r="D2" s="246"/>
      <c r="E2" s="246"/>
      <c r="F2" s="321"/>
      <c r="G2" s="713" t="s">
        <v>180</v>
      </c>
      <c r="H2" s="713"/>
      <c r="I2" s="112"/>
      <c r="J2" s="106"/>
    </row>
    <row r="3" spans="1:12" ht="51.75" customHeight="1" thickBot="1">
      <c r="A3" s="711" t="s">
        <v>66</v>
      </c>
      <c r="B3" s="690" t="s">
        <v>418</v>
      </c>
      <c r="C3" s="714" t="s">
        <v>317</v>
      </c>
      <c r="D3" s="714"/>
      <c r="E3" s="714"/>
      <c r="F3" s="715"/>
      <c r="G3" s="696" t="s">
        <v>433</v>
      </c>
      <c r="H3" s="697"/>
      <c r="I3" s="4"/>
      <c r="J3" s="211"/>
    </row>
    <row r="4" spans="1:12" ht="41.25" customHeight="1" thickBot="1">
      <c r="A4" s="712"/>
      <c r="B4" s="691"/>
      <c r="C4" s="247" t="s">
        <v>463</v>
      </c>
      <c r="D4" s="247" t="s">
        <v>395</v>
      </c>
      <c r="E4" s="247" t="s">
        <v>464</v>
      </c>
      <c r="F4" s="250" t="s">
        <v>465</v>
      </c>
      <c r="G4" s="698" t="s">
        <v>395</v>
      </c>
      <c r="H4" s="699"/>
      <c r="I4" s="4"/>
      <c r="J4" s="212"/>
    </row>
    <row r="5" spans="1:12" ht="20.25" thickBot="1">
      <c r="A5" s="251" t="s">
        <v>339</v>
      </c>
      <c r="B5" s="623" t="s">
        <v>28</v>
      </c>
      <c r="C5" s="620">
        <v>179140</v>
      </c>
      <c r="D5" s="618">
        <v>177326</v>
      </c>
      <c r="E5" s="620">
        <v>176968</v>
      </c>
      <c r="F5" s="618">
        <f>E5-C5</f>
        <v>-2172</v>
      </c>
      <c r="G5" s="700">
        <v>33814</v>
      </c>
      <c r="H5" s="701"/>
      <c r="I5" s="4"/>
      <c r="J5" s="710"/>
      <c r="L5" s="36"/>
    </row>
    <row r="6" spans="1:12" ht="19.5" hidden="1" customHeight="1">
      <c r="A6" s="252" t="s">
        <v>144</v>
      </c>
      <c r="B6" s="253" t="s">
        <v>28</v>
      </c>
      <c r="C6" s="110"/>
      <c r="D6" s="248"/>
      <c r="F6" s="248"/>
      <c r="G6" s="110"/>
      <c r="H6" s="622"/>
      <c r="I6" s="4"/>
      <c r="J6" s="710"/>
    </row>
    <row r="7" spans="1:12" ht="17.25" hidden="1" customHeight="1" thickBot="1">
      <c r="A7" s="223" t="s">
        <v>127</v>
      </c>
      <c r="B7" s="254" t="s">
        <v>28</v>
      </c>
      <c r="C7" s="621"/>
      <c r="D7" s="248"/>
      <c r="F7" s="248"/>
      <c r="G7" s="110"/>
      <c r="H7" s="622"/>
      <c r="I7" s="4"/>
      <c r="J7" s="710"/>
    </row>
    <row r="8" spans="1:12" ht="19.5" customHeight="1">
      <c r="A8" s="255" t="s">
        <v>67</v>
      </c>
      <c r="B8" s="623"/>
      <c r="C8" s="618"/>
      <c r="D8" s="618"/>
      <c r="E8" s="421"/>
      <c r="F8" s="618"/>
      <c r="G8" s="704"/>
      <c r="H8" s="705"/>
      <c r="I8" s="4"/>
      <c r="J8" s="213"/>
      <c r="K8" s="36"/>
    </row>
    <row r="9" spans="1:12" ht="20.25" customHeight="1" thickBot="1">
      <c r="A9" s="256" t="s">
        <v>65</v>
      </c>
      <c r="B9" s="253" t="s">
        <v>28</v>
      </c>
      <c r="C9" s="248">
        <v>2849</v>
      </c>
      <c r="D9" s="248">
        <v>11008</v>
      </c>
      <c r="E9" s="248">
        <v>2252</v>
      </c>
      <c r="F9" s="248">
        <f>E9-C9</f>
        <v>-597</v>
      </c>
      <c r="G9" s="702">
        <v>1571</v>
      </c>
      <c r="H9" s="703"/>
      <c r="I9" s="4"/>
      <c r="J9" s="213"/>
      <c r="K9" s="36"/>
    </row>
    <row r="10" spans="1:12" ht="18.75" customHeight="1">
      <c r="A10" s="257" t="s">
        <v>68</v>
      </c>
      <c r="B10" s="623"/>
      <c r="C10" s="418"/>
      <c r="D10" s="418"/>
      <c r="E10" s="421"/>
      <c r="F10" s="418"/>
      <c r="G10" s="706"/>
      <c r="H10" s="707"/>
      <c r="I10" s="4"/>
      <c r="J10" s="4"/>
    </row>
    <row r="11" spans="1:12" ht="20.25" customHeight="1" thickBot="1">
      <c r="A11" s="256" t="s">
        <v>65</v>
      </c>
      <c r="B11" s="253" t="s">
        <v>28</v>
      </c>
      <c r="C11" s="248">
        <v>2664</v>
      </c>
      <c r="D11" s="248">
        <v>13872</v>
      </c>
      <c r="E11" s="248">
        <v>3012</v>
      </c>
      <c r="F11" s="248">
        <f>E11-C11</f>
        <v>348</v>
      </c>
      <c r="G11" s="702">
        <v>1995</v>
      </c>
      <c r="H11" s="703"/>
      <c r="I11" s="4"/>
      <c r="J11" s="213"/>
    </row>
    <row r="12" spans="1:12" ht="18.75" customHeight="1">
      <c r="A12" s="258" t="s">
        <v>62</v>
      </c>
      <c r="B12" s="623"/>
      <c r="C12" s="418"/>
      <c r="D12" s="418"/>
      <c r="E12" s="421"/>
      <c r="F12" s="418"/>
      <c r="G12" s="704"/>
      <c r="H12" s="705"/>
      <c r="I12" s="4"/>
      <c r="J12" s="213"/>
      <c r="K12" s="36"/>
    </row>
    <row r="13" spans="1:12" ht="19.5" customHeight="1" thickBot="1">
      <c r="A13" s="259" t="s">
        <v>65</v>
      </c>
      <c r="B13" s="624" t="s">
        <v>28</v>
      </c>
      <c r="C13" s="619">
        <v>185</v>
      </c>
      <c r="D13" s="619">
        <v>-2864</v>
      </c>
      <c r="E13" s="619">
        <f>E9-E11</f>
        <v>-760</v>
      </c>
      <c r="F13" s="619">
        <f>E13-C13</f>
        <v>-945</v>
      </c>
      <c r="G13" s="708">
        <v>-424</v>
      </c>
      <c r="H13" s="709"/>
      <c r="I13" s="4"/>
      <c r="J13" s="215"/>
    </row>
    <row r="14" spans="1:12" ht="36.75" customHeight="1">
      <c r="A14" s="716" t="s">
        <v>338</v>
      </c>
      <c r="B14" s="716"/>
      <c r="C14" s="716"/>
      <c r="D14" s="716"/>
      <c r="E14" s="716"/>
      <c r="F14" s="716"/>
      <c r="G14" s="717"/>
      <c r="H14" s="30"/>
    </row>
    <row r="15" spans="1:12" ht="12.75" customHeight="1" thickBot="1">
      <c r="C15" s="2"/>
      <c r="D15" s="2"/>
      <c r="E15" s="2"/>
      <c r="F15" s="2"/>
      <c r="G15" s="2"/>
    </row>
    <row r="16" spans="1:12" ht="53.45" customHeight="1" thickBot="1">
      <c r="A16" s="688" t="s">
        <v>66</v>
      </c>
      <c r="B16" s="690" t="s">
        <v>418</v>
      </c>
      <c r="C16" s="714" t="s">
        <v>317</v>
      </c>
      <c r="D16" s="714"/>
      <c r="E16" s="714"/>
      <c r="F16" s="715"/>
      <c r="G16" s="722" t="s">
        <v>433</v>
      </c>
      <c r="H16" s="723"/>
    </row>
    <row r="17" spans="1:10" ht="44.25" customHeight="1" thickBot="1">
      <c r="A17" s="689"/>
      <c r="B17" s="691"/>
      <c r="C17" s="249" t="s">
        <v>512</v>
      </c>
      <c r="D17" s="249" t="s">
        <v>483</v>
      </c>
      <c r="E17" s="249" t="s">
        <v>513</v>
      </c>
      <c r="F17" s="260" t="s">
        <v>514</v>
      </c>
      <c r="G17" s="724" t="s">
        <v>515</v>
      </c>
      <c r="H17" s="725"/>
    </row>
    <row r="18" spans="1:10" ht="19.5" customHeight="1" thickBot="1">
      <c r="A18" s="261" t="s">
        <v>34</v>
      </c>
      <c r="B18" s="624" t="s">
        <v>28</v>
      </c>
      <c r="C18" s="111">
        <v>1119</v>
      </c>
      <c r="D18" s="111">
        <v>2695</v>
      </c>
      <c r="E18" s="111">
        <v>1183</v>
      </c>
      <c r="F18" s="625">
        <f>E18-C18</f>
        <v>64</v>
      </c>
      <c r="G18" s="720">
        <v>225</v>
      </c>
      <c r="H18" s="721"/>
      <c r="J18" s="36"/>
    </row>
    <row r="19" spans="1:10" ht="20.25" customHeight="1" thickBot="1">
      <c r="A19" s="262" t="s">
        <v>35</v>
      </c>
      <c r="B19" s="263" t="s">
        <v>28</v>
      </c>
      <c r="C19" s="111">
        <v>454</v>
      </c>
      <c r="D19" s="111">
        <v>1091</v>
      </c>
      <c r="E19" s="111">
        <v>479</v>
      </c>
      <c r="F19" s="625">
        <f>E19-C19</f>
        <v>25</v>
      </c>
      <c r="G19" s="720">
        <v>129</v>
      </c>
      <c r="H19" s="721"/>
    </row>
    <row r="20" spans="1:10" ht="18.75" customHeight="1">
      <c r="A20" s="257" t="s">
        <v>154</v>
      </c>
      <c r="B20" s="692" t="s">
        <v>28</v>
      </c>
      <c r="C20" s="694">
        <f>C18-C19</f>
        <v>665</v>
      </c>
      <c r="D20" s="694">
        <f>D18-D19</f>
        <v>1604</v>
      </c>
      <c r="E20" s="694">
        <f>E18-E19</f>
        <v>704</v>
      </c>
      <c r="F20" s="694">
        <f>E20-C20</f>
        <v>39</v>
      </c>
      <c r="G20" s="718">
        <f>G18-G19</f>
        <v>96</v>
      </c>
      <c r="H20" s="719"/>
    </row>
    <row r="21" spans="1:10" ht="17.25" thickBot="1">
      <c r="A21" s="264" t="s">
        <v>65</v>
      </c>
      <c r="B21" s="693"/>
      <c r="C21" s="695"/>
      <c r="D21" s="695"/>
      <c r="E21" s="695"/>
      <c r="F21" s="695"/>
      <c r="G21" s="708"/>
      <c r="H21" s="709"/>
    </row>
    <row r="22" spans="1:10" ht="19.5" customHeight="1" thickBot="1">
      <c r="A22" s="265" t="s">
        <v>461</v>
      </c>
      <c r="B22" s="624"/>
      <c r="C22" s="111">
        <v>800</v>
      </c>
      <c r="D22" s="111">
        <v>2167</v>
      </c>
      <c r="E22" s="111">
        <v>713</v>
      </c>
      <c r="F22" s="625">
        <f>E22-C22</f>
        <v>-87</v>
      </c>
      <c r="G22" s="720">
        <v>102</v>
      </c>
      <c r="H22" s="721"/>
    </row>
    <row r="23" spans="1:10" ht="20.25" customHeight="1" thickBot="1">
      <c r="A23" s="266" t="s">
        <v>460</v>
      </c>
      <c r="B23" s="263"/>
      <c r="C23" s="111">
        <v>589</v>
      </c>
      <c r="D23" s="111">
        <v>1294</v>
      </c>
      <c r="E23" s="111">
        <v>666</v>
      </c>
      <c r="F23" s="625">
        <f>E23-C23</f>
        <v>77</v>
      </c>
      <c r="G23" s="720">
        <v>92</v>
      </c>
      <c r="H23" s="721"/>
    </row>
    <row r="24" spans="1:10" ht="20.25" customHeight="1">
      <c r="A24" s="323" t="s">
        <v>438</v>
      </c>
      <c r="B24" s="322"/>
      <c r="C24" s="417"/>
      <c r="D24" s="417"/>
      <c r="E24" s="417"/>
      <c r="F24" s="417"/>
      <c r="G24" s="417"/>
      <c r="H24" s="213"/>
    </row>
    <row r="25" spans="1:10" ht="15.75" customHeight="1">
      <c r="A25" s="214" t="s">
        <v>437</v>
      </c>
    </row>
    <row r="35" ht="12" customHeight="1"/>
  </sheetData>
  <mergeCells count="31">
    <mergeCell ref="A14:G14"/>
    <mergeCell ref="G20:H21"/>
    <mergeCell ref="G22:H22"/>
    <mergeCell ref="G23:H23"/>
    <mergeCell ref="E20:E21"/>
    <mergeCell ref="C16:F16"/>
    <mergeCell ref="G16:H16"/>
    <mergeCell ref="G17:H17"/>
    <mergeCell ref="G18:H18"/>
    <mergeCell ref="G19:H19"/>
    <mergeCell ref="J5:J7"/>
    <mergeCell ref="A3:A4"/>
    <mergeCell ref="B3:B4"/>
    <mergeCell ref="G2:H2"/>
    <mergeCell ref="C3:F3"/>
    <mergeCell ref="A1:H1"/>
    <mergeCell ref="A16:A17"/>
    <mergeCell ref="B16:B17"/>
    <mergeCell ref="B20:B21"/>
    <mergeCell ref="C20:C21"/>
    <mergeCell ref="F20:F21"/>
    <mergeCell ref="D20:D21"/>
    <mergeCell ref="G3:H3"/>
    <mergeCell ref="G4:H4"/>
    <mergeCell ref="G5:H5"/>
    <mergeCell ref="G9:H9"/>
    <mergeCell ref="G8:H8"/>
    <mergeCell ref="G10:H10"/>
    <mergeCell ref="G11:H11"/>
    <mergeCell ref="G13:H13"/>
    <mergeCell ref="G12:H12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9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74"/>
  <sheetViews>
    <sheetView zoomScaleNormal="100" workbookViewId="0">
      <selection activeCell="A50" sqref="A50:H50"/>
    </sheetView>
  </sheetViews>
  <sheetFormatPr defaultColWidth="9.140625" defaultRowHeight="12.75"/>
  <cols>
    <col min="1" max="1" width="7.42578125" style="2" customWidth="1"/>
    <col min="2" max="2" width="79.28515625" style="2" customWidth="1"/>
    <col min="3" max="3" width="9.28515625" style="2" customWidth="1"/>
    <col min="4" max="4" width="10.85546875" style="2" customWidth="1"/>
    <col min="5" max="5" width="11.42578125" style="2" customWidth="1"/>
    <col min="6" max="6" width="10.85546875" style="2" customWidth="1"/>
    <col min="7" max="7" width="12.28515625" style="2" customWidth="1"/>
    <col min="8" max="8" width="13.85546875" style="2" customWidth="1"/>
    <col min="9" max="9" width="12" style="2" hidden="1" customWidth="1"/>
    <col min="10" max="16384" width="9.140625" style="2"/>
  </cols>
  <sheetData>
    <row r="1" spans="1:12" ht="21" customHeight="1">
      <c r="A1" s="727" t="s">
        <v>548</v>
      </c>
      <c r="B1" s="727"/>
      <c r="C1" s="727"/>
      <c r="D1" s="727"/>
      <c r="E1" s="727"/>
      <c r="F1" s="727"/>
      <c r="G1" s="727"/>
      <c r="H1" s="727"/>
      <c r="I1" s="727"/>
    </row>
    <row r="2" spans="1:12" ht="12" customHeight="1" thickBot="1">
      <c r="B2" s="420"/>
      <c r="C2" s="420"/>
      <c r="D2" s="737"/>
      <c r="E2" s="737"/>
      <c r="F2" s="737"/>
      <c r="G2" s="737"/>
      <c r="H2" s="737"/>
      <c r="I2" s="420"/>
    </row>
    <row r="3" spans="1:12" ht="17.25" customHeight="1" thickBot="1">
      <c r="A3" s="762"/>
      <c r="B3" s="746" t="s">
        <v>66</v>
      </c>
      <c r="C3" s="749" t="s">
        <v>418</v>
      </c>
      <c r="D3" s="739" t="s">
        <v>522</v>
      </c>
      <c r="E3" s="739" t="s">
        <v>511</v>
      </c>
      <c r="F3" s="739" t="s">
        <v>523</v>
      </c>
      <c r="G3" s="742" t="s">
        <v>516</v>
      </c>
      <c r="H3" s="743"/>
      <c r="I3" s="422" t="s">
        <v>54</v>
      </c>
    </row>
    <row r="4" spans="1:12" ht="13.5" customHeight="1" thickBot="1">
      <c r="A4" s="763"/>
      <c r="B4" s="747"/>
      <c r="C4" s="750"/>
      <c r="D4" s="740"/>
      <c r="E4" s="740"/>
      <c r="F4" s="740"/>
      <c r="G4" s="744"/>
      <c r="H4" s="745"/>
      <c r="I4" s="422"/>
    </row>
    <row r="5" spans="1:12" ht="15.75" customHeight="1" thickBot="1">
      <c r="A5" s="764"/>
      <c r="B5" s="748"/>
      <c r="C5" s="751"/>
      <c r="D5" s="741"/>
      <c r="E5" s="741"/>
      <c r="F5" s="741"/>
      <c r="G5" s="285" t="s">
        <v>117</v>
      </c>
      <c r="H5" s="286" t="s">
        <v>29</v>
      </c>
      <c r="I5" s="423" t="s">
        <v>114</v>
      </c>
    </row>
    <row r="6" spans="1:12" ht="41.25" customHeight="1">
      <c r="A6" s="450" t="s">
        <v>59</v>
      </c>
      <c r="B6" s="451" t="s">
        <v>389</v>
      </c>
      <c r="C6" s="452" t="s">
        <v>28</v>
      </c>
      <c r="D6" s="316">
        <v>85865</v>
      </c>
      <c r="E6" s="316">
        <v>85622</v>
      </c>
      <c r="F6" s="316">
        <v>84194</v>
      </c>
      <c r="G6" s="316">
        <f>F6-D6</f>
        <v>-1671</v>
      </c>
      <c r="H6" s="470">
        <f>F6/D6*100</f>
        <v>98.053921854073252</v>
      </c>
      <c r="I6" s="217"/>
      <c r="J6" s="26"/>
      <c r="K6" s="26"/>
    </row>
    <row r="7" spans="1:12" ht="16.5">
      <c r="A7" s="453"/>
      <c r="B7" s="454" t="s">
        <v>31</v>
      </c>
      <c r="C7" s="455"/>
      <c r="D7" s="317"/>
      <c r="E7" s="317"/>
      <c r="F7" s="317"/>
      <c r="G7" s="317"/>
      <c r="H7" s="471"/>
      <c r="I7" s="218"/>
    </row>
    <row r="8" spans="1:12" ht="19.5">
      <c r="A8" s="456" t="s">
        <v>363</v>
      </c>
      <c r="B8" s="457" t="s">
        <v>390</v>
      </c>
      <c r="C8" s="455"/>
      <c r="D8" s="318" t="s">
        <v>327</v>
      </c>
      <c r="E8" s="318" t="s">
        <v>327</v>
      </c>
      <c r="F8" s="318" t="s">
        <v>327</v>
      </c>
      <c r="G8" s="317"/>
      <c r="H8" s="471"/>
      <c r="I8" s="218"/>
    </row>
    <row r="9" spans="1:12" ht="16.5">
      <c r="A9" s="456" t="s">
        <v>364</v>
      </c>
      <c r="B9" s="458" t="s">
        <v>378</v>
      </c>
      <c r="C9" s="459" t="s">
        <v>28</v>
      </c>
      <c r="D9" s="317">
        <v>10614</v>
      </c>
      <c r="E9" s="317">
        <v>10573</v>
      </c>
      <c r="F9" s="317">
        <v>10191</v>
      </c>
      <c r="G9" s="317">
        <f t="shared" ref="G9:G21" si="0">F9-D9</f>
        <v>-423</v>
      </c>
      <c r="H9" s="471">
        <f t="shared" ref="H9:H21" si="1">F9/D9*100</f>
        <v>96.01469756924817</v>
      </c>
      <c r="I9" s="218"/>
      <c r="J9" s="8"/>
      <c r="K9" s="26"/>
      <c r="L9" s="8"/>
    </row>
    <row r="10" spans="1:12" ht="16.5">
      <c r="A10" s="456" t="s">
        <v>365</v>
      </c>
      <c r="B10" s="460" t="s">
        <v>379</v>
      </c>
      <c r="C10" s="459" t="s">
        <v>28</v>
      </c>
      <c r="D10" s="317">
        <v>25029</v>
      </c>
      <c r="E10" s="317">
        <v>24804</v>
      </c>
      <c r="F10" s="317">
        <v>23939</v>
      </c>
      <c r="G10" s="317">
        <f t="shared" si="0"/>
        <v>-1090</v>
      </c>
      <c r="H10" s="471">
        <f t="shared" si="1"/>
        <v>95.645051739981625</v>
      </c>
      <c r="I10" s="218"/>
      <c r="J10" s="8"/>
      <c r="K10" s="26"/>
      <c r="L10" s="8"/>
    </row>
    <row r="11" spans="1:12" ht="16.5">
      <c r="A11" s="456" t="s">
        <v>366</v>
      </c>
      <c r="B11" s="319" t="s">
        <v>380</v>
      </c>
      <c r="C11" s="459" t="s">
        <v>28</v>
      </c>
      <c r="D11" s="317">
        <v>3588</v>
      </c>
      <c r="E11" s="317">
        <v>3582</v>
      </c>
      <c r="F11" s="317">
        <v>3484</v>
      </c>
      <c r="G11" s="317">
        <f t="shared" si="0"/>
        <v>-104</v>
      </c>
      <c r="H11" s="471">
        <f t="shared" si="1"/>
        <v>97.101449275362313</v>
      </c>
      <c r="I11" s="218"/>
      <c r="J11" s="8"/>
      <c r="K11" s="26"/>
      <c r="L11" s="8"/>
    </row>
    <row r="12" spans="1:12" ht="16.5">
      <c r="A12" s="456" t="s">
        <v>367</v>
      </c>
      <c r="B12" s="245" t="s">
        <v>381</v>
      </c>
      <c r="C12" s="459" t="s">
        <v>28</v>
      </c>
      <c r="D12" s="317">
        <v>6230</v>
      </c>
      <c r="E12" s="317">
        <v>6214</v>
      </c>
      <c r="F12" s="317">
        <v>6023</v>
      </c>
      <c r="G12" s="317">
        <f t="shared" si="0"/>
        <v>-207</v>
      </c>
      <c r="H12" s="471">
        <f t="shared" si="1"/>
        <v>96.677367576243981</v>
      </c>
      <c r="I12" s="218"/>
      <c r="J12" s="8"/>
      <c r="K12" s="26"/>
      <c r="L12" s="8"/>
    </row>
    <row r="13" spans="1:12" ht="33">
      <c r="A13" s="456" t="s">
        <v>368</v>
      </c>
      <c r="B13" s="461" t="s">
        <v>382</v>
      </c>
      <c r="C13" s="462" t="s">
        <v>28</v>
      </c>
      <c r="D13" s="317">
        <v>1275</v>
      </c>
      <c r="E13" s="317">
        <v>1270</v>
      </c>
      <c r="F13" s="317">
        <v>1486</v>
      </c>
      <c r="G13" s="317">
        <f t="shared" si="0"/>
        <v>211</v>
      </c>
      <c r="H13" s="471">
        <f t="shared" si="1"/>
        <v>116.54901960784314</v>
      </c>
      <c r="I13" s="218"/>
      <c r="J13" s="8"/>
      <c r="K13" s="26"/>
      <c r="L13" s="8"/>
    </row>
    <row r="14" spans="1:12" s="27" customFormat="1" ht="16.5">
      <c r="A14" s="456" t="s">
        <v>369</v>
      </c>
      <c r="B14" s="461" t="s">
        <v>383</v>
      </c>
      <c r="C14" s="462" t="s">
        <v>28</v>
      </c>
      <c r="D14" s="317">
        <v>1359</v>
      </c>
      <c r="E14" s="317">
        <v>1311</v>
      </c>
      <c r="F14" s="317">
        <v>1218</v>
      </c>
      <c r="G14" s="317">
        <f t="shared" si="0"/>
        <v>-141</v>
      </c>
      <c r="H14" s="471">
        <f t="shared" si="1"/>
        <v>89.624724061810156</v>
      </c>
      <c r="I14" s="219"/>
      <c r="J14" s="31"/>
      <c r="K14" s="32"/>
      <c r="L14" s="31"/>
    </row>
    <row r="15" spans="1:12" ht="16.5">
      <c r="A15" s="456" t="s">
        <v>370</v>
      </c>
      <c r="B15" s="244" t="s">
        <v>153</v>
      </c>
      <c r="C15" s="459" t="s">
        <v>28</v>
      </c>
      <c r="D15" s="317">
        <v>11171</v>
      </c>
      <c r="E15" s="317">
        <v>11211</v>
      </c>
      <c r="F15" s="317">
        <v>10595</v>
      </c>
      <c r="G15" s="317">
        <f t="shared" si="0"/>
        <v>-576</v>
      </c>
      <c r="H15" s="471">
        <f t="shared" si="1"/>
        <v>94.843791961328435</v>
      </c>
      <c r="I15" s="218"/>
      <c r="J15" s="8"/>
      <c r="K15" s="26"/>
      <c r="L15" s="8"/>
    </row>
    <row r="16" spans="1:12" ht="16.5">
      <c r="A16" s="456" t="s">
        <v>371</v>
      </c>
      <c r="B16" s="463" t="s">
        <v>384</v>
      </c>
      <c r="C16" s="459" t="s">
        <v>28</v>
      </c>
      <c r="D16" s="317">
        <v>729</v>
      </c>
      <c r="E16" s="317">
        <v>793</v>
      </c>
      <c r="F16" s="317">
        <v>864</v>
      </c>
      <c r="G16" s="317">
        <f t="shared" si="0"/>
        <v>135</v>
      </c>
      <c r="H16" s="471">
        <f t="shared" si="1"/>
        <v>118.5185185185185</v>
      </c>
      <c r="I16" s="218"/>
      <c r="J16" s="8"/>
      <c r="K16" s="26"/>
      <c r="L16" s="8"/>
    </row>
    <row r="17" spans="1:12" ht="16.5" customHeight="1">
      <c r="A17" s="456" t="s">
        <v>372</v>
      </c>
      <c r="B17" s="245" t="s">
        <v>385</v>
      </c>
      <c r="C17" s="459" t="s">
        <v>28</v>
      </c>
      <c r="D17" s="317">
        <v>5353</v>
      </c>
      <c r="E17" s="317">
        <v>5342</v>
      </c>
      <c r="F17" s="317">
        <v>5585</v>
      </c>
      <c r="G17" s="317">
        <f t="shared" si="0"/>
        <v>232</v>
      </c>
      <c r="H17" s="471">
        <f t="shared" si="1"/>
        <v>104.33401830749112</v>
      </c>
      <c r="I17" s="218"/>
      <c r="J17" s="8"/>
      <c r="K17" s="26"/>
      <c r="L17" s="8"/>
    </row>
    <row r="18" spans="1:12" ht="33">
      <c r="A18" s="456" t="s">
        <v>373</v>
      </c>
      <c r="B18" s="245" t="s">
        <v>386</v>
      </c>
      <c r="C18" s="459" t="s">
        <v>28</v>
      </c>
      <c r="D18" s="317">
        <v>4709</v>
      </c>
      <c r="E18" s="317">
        <v>4686</v>
      </c>
      <c r="F18" s="317">
        <v>4669</v>
      </c>
      <c r="G18" s="317">
        <f t="shared" si="0"/>
        <v>-40</v>
      </c>
      <c r="H18" s="471">
        <f t="shared" si="1"/>
        <v>99.150562752176683</v>
      </c>
      <c r="I18" s="218"/>
      <c r="J18" s="8"/>
      <c r="K18" s="26"/>
      <c r="L18" s="8"/>
    </row>
    <row r="19" spans="1:12" ht="16.5">
      <c r="A19" s="456" t="s">
        <v>374</v>
      </c>
      <c r="B19" s="245" t="s">
        <v>55</v>
      </c>
      <c r="C19" s="459" t="s">
        <v>28</v>
      </c>
      <c r="D19" s="317">
        <v>7252</v>
      </c>
      <c r="E19" s="317">
        <v>7284</v>
      </c>
      <c r="F19" s="317">
        <v>7543</v>
      </c>
      <c r="G19" s="317">
        <f t="shared" si="0"/>
        <v>291</v>
      </c>
      <c r="H19" s="471">
        <f t="shared" si="1"/>
        <v>104.01268615554329</v>
      </c>
      <c r="I19" s="218"/>
      <c r="J19" s="8"/>
      <c r="K19" s="26"/>
      <c r="L19" s="8"/>
    </row>
    <row r="20" spans="1:12" ht="16.5">
      <c r="A20" s="456" t="s">
        <v>375</v>
      </c>
      <c r="B20" s="245" t="s">
        <v>387</v>
      </c>
      <c r="C20" s="459" t="s">
        <v>28</v>
      </c>
      <c r="D20" s="317">
        <v>6104</v>
      </c>
      <c r="E20" s="317">
        <v>6148</v>
      </c>
      <c r="F20" s="317">
        <v>6331</v>
      </c>
      <c r="G20" s="317">
        <f t="shared" si="0"/>
        <v>227</v>
      </c>
      <c r="H20" s="471">
        <f t="shared" si="1"/>
        <v>103.71887287024902</v>
      </c>
      <c r="I20" s="218"/>
      <c r="J20" s="8"/>
      <c r="K20" s="26"/>
      <c r="L20" s="8"/>
    </row>
    <row r="21" spans="1:12" ht="16.5">
      <c r="A21" s="456" t="s">
        <v>376</v>
      </c>
      <c r="B21" s="245" t="s">
        <v>106</v>
      </c>
      <c r="C21" s="459" t="s">
        <v>28</v>
      </c>
      <c r="D21" s="317">
        <v>2428</v>
      </c>
      <c r="E21" s="317">
        <v>2382</v>
      </c>
      <c r="F21" s="317">
        <v>2247</v>
      </c>
      <c r="G21" s="317">
        <f t="shared" si="0"/>
        <v>-181</v>
      </c>
      <c r="H21" s="471">
        <f t="shared" si="1"/>
        <v>92.545304777594723</v>
      </c>
      <c r="I21" s="218"/>
      <c r="J21" s="8"/>
      <c r="K21" s="26"/>
      <c r="L21" s="8"/>
    </row>
    <row r="22" spans="1:12" s="11" customFormat="1" ht="19.5">
      <c r="A22" s="456" t="s">
        <v>377</v>
      </c>
      <c r="B22" s="464" t="s">
        <v>391</v>
      </c>
      <c r="C22" s="459" t="s">
        <v>28</v>
      </c>
      <c r="D22" s="318" t="s">
        <v>327</v>
      </c>
      <c r="E22" s="318" t="s">
        <v>327</v>
      </c>
      <c r="F22" s="318" t="s">
        <v>327</v>
      </c>
      <c r="G22" s="317"/>
      <c r="H22" s="471"/>
      <c r="I22" s="634"/>
      <c r="J22" s="8"/>
      <c r="K22" s="26"/>
      <c r="L22" s="8"/>
    </row>
    <row r="23" spans="1:12" s="11" customFormat="1" ht="36">
      <c r="A23" s="465" t="s">
        <v>60</v>
      </c>
      <c r="B23" s="466" t="s">
        <v>484</v>
      </c>
      <c r="C23" s="467" t="s">
        <v>28</v>
      </c>
      <c r="D23" s="472">
        <v>7056</v>
      </c>
      <c r="E23" s="472">
        <v>7056</v>
      </c>
      <c r="F23" s="472">
        <v>7056</v>
      </c>
      <c r="G23" s="472">
        <v>0</v>
      </c>
      <c r="H23" s="473">
        <v>100</v>
      </c>
      <c r="I23" s="220"/>
      <c r="J23" s="8"/>
      <c r="K23" s="26"/>
      <c r="L23" s="8"/>
    </row>
    <row r="24" spans="1:12" s="11" customFormat="1" ht="36.75" customHeight="1" thickBot="1">
      <c r="A24" s="468" t="s">
        <v>61</v>
      </c>
      <c r="B24" s="469" t="s">
        <v>392</v>
      </c>
      <c r="C24" s="626" t="s">
        <v>28</v>
      </c>
      <c r="D24" s="474">
        <f>D6+D23</f>
        <v>92921</v>
      </c>
      <c r="E24" s="474">
        <f>E6+E23</f>
        <v>92678</v>
      </c>
      <c r="F24" s="474">
        <f>F6+F23</f>
        <v>91250</v>
      </c>
      <c r="G24" s="474">
        <f>F24-D24</f>
        <v>-1671</v>
      </c>
      <c r="H24" s="475">
        <f>F24/D24*100</f>
        <v>98.201698216764783</v>
      </c>
      <c r="I24" s="220"/>
      <c r="J24" s="8"/>
      <c r="K24" s="26"/>
      <c r="L24" s="8"/>
    </row>
    <row r="25" spans="1:12" s="11" customFormat="1" ht="21" customHeight="1">
      <c r="A25" s="738" t="s">
        <v>432</v>
      </c>
      <c r="B25" s="738"/>
      <c r="C25" s="738"/>
      <c r="D25" s="738"/>
      <c r="E25" s="738"/>
      <c r="F25" s="738"/>
      <c r="G25" s="738"/>
      <c r="H25" s="738"/>
      <c r="I25" s="220"/>
      <c r="J25" s="8"/>
      <c r="K25" s="26"/>
      <c r="L25" s="8"/>
    </row>
    <row r="26" spans="1:12" s="11" customFormat="1" ht="34.5" customHeight="1">
      <c r="A26" s="738" t="s">
        <v>388</v>
      </c>
      <c r="B26" s="738"/>
      <c r="C26" s="738"/>
      <c r="D26" s="738"/>
      <c r="E26" s="738"/>
      <c r="F26" s="738"/>
      <c r="G26" s="738"/>
      <c r="H26" s="738"/>
      <c r="I26" s="220"/>
      <c r="J26" s="8"/>
      <c r="K26" s="26"/>
      <c r="L26" s="8"/>
    </row>
    <row r="27" spans="1:12" s="11" customFormat="1" ht="19.5" customHeight="1">
      <c r="A27" s="738" t="s">
        <v>448</v>
      </c>
      <c r="B27" s="738"/>
      <c r="C27" s="738"/>
      <c r="D27" s="738"/>
      <c r="E27" s="738"/>
      <c r="F27" s="738"/>
      <c r="G27" s="738"/>
      <c r="H27" s="738"/>
      <c r="I27" s="280"/>
      <c r="J27" s="8"/>
      <c r="K27" s="26"/>
      <c r="L27" s="8"/>
    </row>
    <row r="28" spans="1:12" s="11" customFormat="1" ht="9" customHeight="1">
      <c r="A28" s="669"/>
      <c r="B28" s="669"/>
      <c r="C28" s="669"/>
      <c r="D28" s="669"/>
      <c r="E28" s="669"/>
      <c r="F28" s="669"/>
      <c r="G28" s="669"/>
      <c r="H28" s="669"/>
      <c r="I28" s="280"/>
      <c r="J28" s="8"/>
      <c r="K28" s="26"/>
      <c r="L28" s="8"/>
    </row>
    <row r="29" spans="1:12" s="11" customFormat="1" ht="19.5" customHeight="1">
      <c r="A29" s="727" t="s">
        <v>167</v>
      </c>
      <c r="B29" s="727"/>
      <c r="C29" s="727"/>
      <c r="D29" s="727"/>
      <c r="E29" s="727"/>
      <c r="F29" s="727"/>
      <c r="G29" s="727"/>
      <c r="H29" s="727"/>
      <c r="I29" s="280"/>
      <c r="J29" s="8"/>
      <c r="K29" s="26"/>
      <c r="L29" s="8"/>
    </row>
    <row r="30" spans="1:12" s="11" customFormat="1" ht="12.75" customHeight="1" thickBot="1">
      <c r="A30" s="669"/>
      <c r="B30" s="669"/>
      <c r="C30" s="669"/>
      <c r="D30" s="669"/>
      <c r="E30" s="669"/>
      <c r="F30" s="669"/>
      <c r="G30" s="669"/>
      <c r="H30" s="669"/>
      <c r="I30" s="280"/>
      <c r="J30" s="8"/>
      <c r="K30" s="26"/>
      <c r="L30" s="8"/>
    </row>
    <row r="31" spans="1:12" s="11" customFormat="1" ht="28.5" customHeight="1" thickBot="1">
      <c r="A31" s="767" t="s">
        <v>66</v>
      </c>
      <c r="B31" s="768"/>
      <c r="C31" s="771" t="s">
        <v>107</v>
      </c>
      <c r="D31" s="773" t="s">
        <v>520</v>
      </c>
      <c r="E31" s="773" t="s">
        <v>411</v>
      </c>
      <c r="F31" s="773" t="s">
        <v>521</v>
      </c>
      <c r="G31" s="775" t="s">
        <v>524</v>
      </c>
      <c r="H31" s="776"/>
      <c r="I31" s="280"/>
      <c r="J31" s="8"/>
      <c r="K31" s="26"/>
      <c r="L31" s="8"/>
    </row>
    <row r="32" spans="1:12" s="11" customFormat="1" ht="19.5" customHeight="1" thickBot="1">
      <c r="A32" s="769"/>
      <c r="B32" s="770"/>
      <c r="C32" s="772"/>
      <c r="D32" s="774"/>
      <c r="E32" s="774"/>
      <c r="F32" s="774"/>
      <c r="G32" s="285" t="s">
        <v>117</v>
      </c>
      <c r="H32" s="287" t="s">
        <v>29</v>
      </c>
      <c r="I32" s="280"/>
      <c r="J32" s="8"/>
      <c r="K32" s="26"/>
      <c r="L32" s="8"/>
    </row>
    <row r="33" spans="1:12" s="11" customFormat="1" ht="19.5" customHeight="1">
      <c r="A33" s="777" t="s">
        <v>434</v>
      </c>
      <c r="B33" s="778"/>
      <c r="C33" s="479" t="s">
        <v>28</v>
      </c>
      <c r="D33" s="292">
        <f>D34+D36+D37+D38+D39+D43</f>
        <v>14701</v>
      </c>
      <c r="E33" s="292">
        <v>14961</v>
      </c>
      <c r="F33" s="292">
        <f>F34+F36+F37+F38+F39+F43</f>
        <v>9823</v>
      </c>
      <c r="G33" s="292">
        <f>F33-D33</f>
        <v>-4878</v>
      </c>
      <c r="H33" s="489">
        <f>F33/D33*100</f>
        <v>66.818583769811582</v>
      </c>
      <c r="I33" s="280"/>
      <c r="J33" s="8"/>
      <c r="K33" s="26"/>
      <c r="L33" s="8"/>
    </row>
    <row r="34" spans="1:12" s="11" customFormat="1" ht="19.5" customHeight="1">
      <c r="A34" s="728" t="s">
        <v>354</v>
      </c>
      <c r="B34" s="729"/>
      <c r="C34" s="476" t="s">
        <v>28</v>
      </c>
      <c r="D34" s="290">
        <v>1054</v>
      </c>
      <c r="E34" s="290">
        <v>991</v>
      </c>
      <c r="F34" s="290">
        <v>991</v>
      </c>
      <c r="G34" s="290">
        <f>F34-D34</f>
        <v>-63</v>
      </c>
      <c r="H34" s="487">
        <f>F34/D34*100</f>
        <v>94.022770398481967</v>
      </c>
      <c r="I34" s="280"/>
      <c r="J34" s="8"/>
      <c r="K34" s="26"/>
      <c r="L34" s="8"/>
    </row>
    <row r="35" spans="1:12" s="11" customFormat="1" ht="19.5" customHeight="1">
      <c r="A35" s="728" t="s">
        <v>355</v>
      </c>
      <c r="B35" s="729"/>
      <c r="C35" s="480"/>
      <c r="D35" s="491"/>
      <c r="E35" s="293"/>
      <c r="F35" s="293"/>
      <c r="G35" s="298"/>
      <c r="H35" s="299"/>
      <c r="I35" s="280"/>
      <c r="J35" s="8"/>
      <c r="K35" s="26"/>
      <c r="L35" s="8"/>
    </row>
    <row r="36" spans="1:12" s="11" customFormat="1" ht="19.5" customHeight="1">
      <c r="A36" s="779" t="s">
        <v>356</v>
      </c>
      <c r="B36" s="780"/>
      <c r="C36" s="481" t="s">
        <v>28</v>
      </c>
      <c r="D36" s="294">
        <v>408</v>
      </c>
      <c r="E36" s="294">
        <v>409</v>
      </c>
      <c r="F36" s="294">
        <v>408</v>
      </c>
      <c r="G36" s="294">
        <f t="shared" ref="G36:G45" si="2">F36-D36</f>
        <v>0</v>
      </c>
      <c r="H36" s="300">
        <f t="shared" ref="H36:H38" si="3">F36/D36*100</f>
        <v>100</v>
      </c>
      <c r="I36" s="280"/>
      <c r="J36" s="8"/>
      <c r="K36" s="26"/>
      <c r="L36" s="8"/>
    </row>
    <row r="37" spans="1:12" s="11" customFormat="1" ht="19.5" customHeight="1">
      <c r="A37" s="783" t="s">
        <v>357</v>
      </c>
      <c r="B37" s="784"/>
      <c r="C37" s="481" t="s">
        <v>28</v>
      </c>
      <c r="D37" s="294">
        <v>383</v>
      </c>
      <c r="E37" s="294">
        <v>382</v>
      </c>
      <c r="F37" s="294">
        <v>393</v>
      </c>
      <c r="G37" s="294">
        <f t="shared" si="2"/>
        <v>10</v>
      </c>
      <c r="H37" s="300">
        <f t="shared" si="3"/>
        <v>102.61096605744125</v>
      </c>
      <c r="I37" s="280"/>
      <c r="J37" s="8"/>
      <c r="K37" s="26"/>
      <c r="L37" s="8"/>
    </row>
    <row r="38" spans="1:12" s="11" customFormat="1" ht="19.5" customHeight="1">
      <c r="A38" s="785" t="s">
        <v>358</v>
      </c>
      <c r="B38" s="786"/>
      <c r="C38" s="482" t="s">
        <v>28</v>
      </c>
      <c r="D38" s="295">
        <v>6508</v>
      </c>
      <c r="E38" s="295">
        <v>6773</v>
      </c>
      <c r="F38" s="295">
        <v>6840</v>
      </c>
      <c r="G38" s="294">
        <f t="shared" si="2"/>
        <v>332</v>
      </c>
      <c r="H38" s="300">
        <f t="shared" si="3"/>
        <v>105.10141364474492</v>
      </c>
      <c r="I38" s="280"/>
      <c r="J38" s="8"/>
      <c r="K38" s="26"/>
      <c r="L38" s="8"/>
    </row>
    <row r="39" spans="1:12" s="11" customFormat="1" ht="19.5" customHeight="1">
      <c r="A39" s="785" t="s">
        <v>450</v>
      </c>
      <c r="B39" s="786"/>
      <c r="C39" s="482" t="s">
        <v>28</v>
      </c>
      <c r="D39" s="295">
        <f>D40+D41+D42</f>
        <v>5030</v>
      </c>
      <c r="E39" s="295">
        <v>5238</v>
      </c>
      <c r="F39" s="295">
        <f>F40+F41+F42</f>
        <v>0</v>
      </c>
      <c r="G39" s="294">
        <f t="shared" si="2"/>
        <v>-5030</v>
      </c>
      <c r="H39" s="300"/>
      <c r="I39" s="280"/>
      <c r="J39" s="8"/>
      <c r="K39" s="26"/>
      <c r="L39" s="8"/>
    </row>
    <row r="40" spans="1:12" s="11" customFormat="1" ht="19.5" customHeight="1">
      <c r="A40" s="787" t="s">
        <v>360</v>
      </c>
      <c r="B40" s="788"/>
      <c r="C40" s="483" t="s">
        <v>28</v>
      </c>
      <c r="D40" s="296">
        <v>15</v>
      </c>
      <c r="E40" s="296">
        <v>165</v>
      </c>
      <c r="F40" s="296"/>
      <c r="G40" s="296">
        <f t="shared" si="2"/>
        <v>-15</v>
      </c>
      <c r="H40" s="490"/>
      <c r="I40" s="280"/>
      <c r="J40" s="8"/>
      <c r="K40" s="26"/>
      <c r="L40" s="8"/>
    </row>
    <row r="41" spans="1:12" s="11" customFormat="1" ht="19.5" customHeight="1">
      <c r="A41" s="787" t="s">
        <v>361</v>
      </c>
      <c r="B41" s="788"/>
      <c r="C41" s="483" t="s">
        <v>28</v>
      </c>
      <c r="D41" s="296">
        <v>4765</v>
      </c>
      <c r="E41" s="296">
        <v>4809</v>
      </c>
      <c r="F41" s="296"/>
      <c r="G41" s="296">
        <f t="shared" si="2"/>
        <v>-4765</v>
      </c>
      <c r="H41" s="490"/>
      <c r="I41" s="280"/>
      <c r="J41" s="8"/>
      <c r="K41" s="26"/>
      <c r="L41" s="8"/>
    </row>
    <row r="42" spans="1:12" s="11" customFormat="1" ht="19.5" customHeight="1">
      <c r="A42" s="787" t="s">
        <v>362</v>
      </c>
      <c r="B42" s="788"/>
      <c r="C42" s="483" t="s">
        <v>28</v>
      </c>
      <c r="D42" s="296">
        <v>250</v>
      </c>
      <c r="E42" s="296">
        <v>264</v>
      </c>
      <c r="F42" s="296"/>
      <c r="G42" s="296">
        <f t="shared" si="2"/>
        <v>-250</v>
      </c>
      <c r="H42" s="490"/>
      <c r="I42" s="280"/>
      <c r="J42" s="8"/>
      <c r="K42" s="26"/>
      <c r="L42" s="8"/>
    </row>
    <row r="43" spans="1:12" s="11" customFormat="1" ht="17.25" customHeight="1">
      <c r="A43" s="728" t="s">
        <v>359</v>
      </c>
      <c r="B43" s="729"/>
      <c r="C43" s="484" t="s">
        <v>28</v>
      </c>
      <c r="D43" s="290">
        <v>1318</v>
      </c>
      <c r="E43" s="290">
        <v>1168</v>
      </c>
      <c r="F43" s="290">
        <v>1191</v>
      </c>
      <c r="G43" s="290">
        <f t="shared" si="2"/>
        <v>-127</v>
      </c>
      <c r="H43" s="225">
        <f t="shared" ref="H43:H45" si="4">F43/D43*100</f>
        <v>90.364188163884677</v>
      </c>
      <c r="I43" s="280"/>
      <c r="J43" s="8"/>
      <c r="K43" s="26"/>
      <c r="L43" s="8"/>
    </row>
    <row r="44" spans="1:12" s="11" customFormat="1" ht="37.5" customHeight="1">
      <c r="A44" s="730" t="s">
        <v>485</v>
      </c>
      <c r="B44" s="731"/>
      <c r="C44" s="485" t="s">
        <v>28</v>
      </c>
      <c r="D44" s="297">
        <v>1377</v>
      </c>
      <c r="E44" s="297">
        <v>1045</v>
      </c>
      <c r="F44" s="297">
        <v>226</v>
      </c>
      <c r="G44" s="297">
        <f t="shared" si="2"/>
        <v>-1151</v>
      </c>
      <c r="H44" s="673">
        <f t="shared" si="4"/>
        <v>16.412490922294847</v>
      </c>
      <c r="I44" s="280"/>
      <c r="J44" s="8"/>
      <c r="K44" s="26"/>
      <c r="L44" s="8"/>
    </row>
    <row r="45" spans="1:12" s="11" customFormat="1" ht="36.75" customHeight="1">
      <c r="A45" s="730" t="s">
        <v>451</v>
      </c>
      <c r="B45" s="731"/>
      <c r="C45" s="485" t="s">
        <v>28</v>
      </c>
      <c r="D45" s="297">
        <v>1906</v>
      </c>
      <c r="E45" s="297">
        <v>2002</v>
      </c>
      <c r="F45" s="297">
        <v>1768</v>
      </c>
      <c r="G45" s="297">
        <f t="shared" si="2"/>
        <v>-138</v>
      </c>
      <c r="H45" s="673">
        <f t="shared" si="4"/>
        <v>92.759706190975862</v>
      </c>
      <c r="I45" s="280"/>
      <c r="J45" s="8"/>
      <c r="K45" s="26"/>
      <c r="L45" s="8"/>
    </row>
    <row r="46" spans="1:12" s="11" customFormat="1" ht="19.5" customHeight="1" thickBot="1">
      <c r="A46" s="732" t="s">
        <v>353</v>
      </c>
      <c r="B46" s="733"/>
      <c r="C46" s="486" t="s">
        <v>28</v>
      </c>
      <c r="D46" s="674">
        <f>D33+D44+D45</f>
        <v>17984</v>
      </c>
      <c r="E46" s="674">
        <v>18008</v>
      </c>
      <c r="F46" s="675" t="s">
        <v>549</v>
      </c>
      <c r="G46" s="249">
        <v>-5883</v>
      </c>
      <c r="H46" s="676">
        <v>68.3</v>
      </c>
      <c r="I46" s="280"/>
      <c r="J46" s="8"/>
      <c r="K46" s="26"/>
      <c r="L46" s="8"/>
    </row>
    <row r="47" spans="1:12" s="11" customFormat="1" ht="36" customHeight="1">
      <c r="A47" s="734" t="s">
        <v>452</v>
      </c>
      <c r="B47" s="734"/>
      <c r="C47" s="734"/>
      <c r="D47" s="734"/>
      <c r="E47" s="734"/>
      <c r="F47" s="734"/>
      <c r="G47" s="734"/>
      <c r="H47" s="734"/>
      <c r="I47" s="280"/>
      <c r="J47" s="8"/>
      <c r="K47" s="26"/>
      <c r="L47" s="8"/>
    </row>
    <row r="48" spans="1:12" s="11" customFormat="1" ht="32.25" customHeight="1">
      <c r="A48" s="789" t="s">
        <v>449</v>
      </c>
      <c r="B48" s="789"/>
      <c r="C48" s="789"/>
      <c r="D48" s="789"/>
      <c r="E48" s="789"/>
      <c r="F48" s="789"/>
      <c r="G48" s="789"/>
      <c r="H48" s="789"/>
      <c r="I48" s="280"/>
      <c r="J48" s="8"/>
      <c r="K48" s="26"/>
      <c r="L48" s="8"/>
    </row>
    <row r="49" spans="1:12" s="11" customFormat="1" ht="21.75" customHeight="1">
      <c r="A49" s="789" t="s">
        <v>487</v>
      </c>
      <c r="B49" s="789"/>
      <c r="C49" s="789"/>
      <c r="D49" s="789"/>
      <c r="E49" s="789"/>
      <c r="F49" s="789"/>
      <c r="G49" s="789"/>
      <c r="H49" s="789"/>
      <c r="I49" s="280"/>
      <c r="J49" s="8"/>
      <c r="K49" s="26"/>
      <c r="L49" s="8"/>
    </row>
    <row r="50" spans="1:12" s="11" customFormat="1" ht="32.25" customHeight="1">
      <c r="A50" s="726" t="s">
        <v>486</v>
      </c>
      <c r="B50" s="726"/>
      <c r="C50" s="726"/>
      <c r="D50" s="726"/>
      <c r="E50" s="726"/>
      <c r="F50" s="726"/>
      <c r="G50" s="726"/>
      <c r="H50" s="726"/>
      <c r="I50" s="280"/>
      <c r="J50" s="8"/>
      <c r="K50" s="26"/>
      <c r="L50" s="8"/>
    </row>
    <row r="51" spans="1:12" s="11" customFormat="1" ht="9.75" customHeight="1">
      <c r="A51" s="668"/>
      <c r="B51" s="668"/>
      <c r="C51" s="668"/>
      <c r="D51" s="668"/>
      <c r="E51" s="668"/>
      <c r="F51" s="668"/>
      <c r="G51" s="668"/>
      <c r="H51" s="668"/>
      <c r="I51" s="280"/>
      <c r="J51" s="8"/>
      <c r="K51" s="26"/>
      <c r="L51" s="8"/>
    </row>
    <row r="52" spans="1:12" s="11" customFormat="1" ht="20.25" customHeight="1">
      <c r="A52" s="727" t="s">
        <v>550</v>
      </c>
      <c r="B52" s="727"/>
      <c r="C52" s="727"/>
      <c r="D52" s="727"/>
      <c r="E52" s="727"/>
      <c r="F52" s="727"/>
      <c r="G52" s="727"/>
      <c r="H52" s="727"/>
      <c r="I52" s="280"/>
      <c r="J52" s="8"/>
      <c r="K52" s="26"/>
      <c r="L52" s="8"/>
    </row>
    <row r="53" spans="1:12" s="11" customFormat="1" ht="9.75" customHeight="1" thickBot="1">
      <c r="A53" s="419"/>
      <c r="B53" s="419"/>
      <c r="C53" s="419"/>
      <c r="D53" s="419"/>
      <c r="E53" s="419"/>
      <c r="F53" s="419"/>
      <c r="G53" s="419"/>
      <c r="H53" s="419"/>
      <c r="I53" s="280"/>
      <c r="J53" s="8"/>
      <c r="K53" s="26"/>
      <c r="L53" s="8"/>
    </row>
    <row r="54" spans="1:12" s="11" customFormat="1" ht="33.75" customHeight="1" thickBot="1">
      <c r="A54" s="752" t="s">
        <v>66</v>
      </c>
      <c r="B54" s="753"/>
      <c r="C54" s="765" t="s">
        <v>107</v>
      </c>
      <c r="D54" s="756" t="s">
        <v>517</v>
      </c>
      <c r="E54" s="756" t="s">
        <v>394</v>
      </c>
      <c r="F54" s="756" t="s">
        <v>518</v>
      </c>
      <c r="G54" s="781" t="s">
        <v>519</v>
      </c>
      <c r="H54" s="782"/>
      <c r="I54" s="280"/>
      <c r="J54" s="8"/>
      <c r="K54" s="58"/>
      <c r="L54" s="8"/>
    </row>
    <row r="55" spans="1:12" s="11" customFormat="1" ht="17.25" thickBot="1">
      <c r="A55" s="754"/>
      <c r="B55" s="755"/>
      <c r="C55" s="766"/>
      <c r="D55" s="757"/>
      <c r="E55" s="757"/>
      <c r="F55" s="757"/>
      <c r="G55" s="285" t="s">
        <v>117</v>
      </c>
      <c r="H55" s="287" t="s">
        <v>29</v>
      </c>
      <c r="I55" s="280"/>
      <c r="J55" s="8"/>
      <c r="K55" s="58"/>
      <c r="L55" s="8"/>
    </row>
    <row r="56" spans="1:12" ht="26.25" customHeight="1">
      <c r="A56" s="758" t="s">
        <v>551</v>
      </c>
      <c r="B56" s="759"/>
      <c r="C56" s="476" t="s">
        <v>28</v>
      </c>
      <c r="D56" s="237">
        <v>39484</v>
      </c>
      <c r="E56" s="237">
        <v>39557</v>
      </c>
      <c r="F56" s="237">
        <f>F57+F58</f>
        <v>39719</v>
      </c>
      <c r="G56" s="290">
        <f>F56-D56</f>
        <v>235</v>
      </c>
      <c r="H56" s="487">
        <f>F56/D56*100</f>
        <v>100.59517779353662</v>
      </c>
      <c r="I56" s="207"/>
      <c r="K56" s="4"/>
      <c r="L56" s="36"/>
    </row>
    <row r="57" spans="1:12" ht="16.5">
      <c r="A57" s="728" t="s">
        <v>165</v>
      </c>
      <c r="B57" s="729"/>
      <c r="C57" s="477" t="s">
        <v>28</v>
      </c>
      <c r="D57" s="288">
        <v>22107</v>
      </c>
      <c r="E57" s="288">
        <v>21839</v>
      </c>
      <c r="F57" s="288">
        <v>21959</v>
      </c>
      <c r="G57" s="290">
        <f t="shared" ref="G57:G66" si="5">F57-D57</f>
        <v>-148</v>
      </c>
      <c r="H57" s="487">
        <f t="shared" ref="H57:H66" si="6">F57/D57*100</f>
        <v>99.330528791785412</v>
      </c>
      <c r="I57" s="207"/>
      <c r="K57" s="4"/>
    </row>
    <row r="58" spans="1:12" ht="16.5">
      <c r="A58" s="728" t="s">
        <v>166</v>
      </c>
      <c r="B58" s="729"/>
      <c r="C58" s="477" t="s">
        <v>28</v>
      </c>
      <c r="D58" s="288">
        <v>17377</v>
      </c>
      <c r="E58" s="288">
        <v>17718</v>
      </c>
      <c r="F58" s="288">
        <v>17760</v>
      </c>
      <c r="G58" s="290">
        <f>F58-D58</f>
        <v>383</v>
      </c>
      <c r="H58" s="487">
        <f>F58/D58*100</f>
        <v>102.20406284168729</v>
      </c>
      <c r="I58" s="207"/>
      <c r="K58" s="4"/>
    </row>
    <row r="59" spans="1:12" ht="18" customHeight="1">
      <c r="A59" s="760" t="s">
        <v>326</v>
      </c>
      <c r="B59" s="761"/>
      <c r="C59" s="477"/>
      <c r="D59" s="288"/>
      <c r="E59" s="288"/>
      <c r="F59" s="288"/>
      <c r="G59" s="290"/>
      <c r="H59" s="487"/>
      <c r="I59" s="207"/>
      <c r="K59" s="4"/>
    </row>
    <row r="60" spans="1:12" ht="16.5">
      <c r="A60" s="760" t="s">
        <v>152</v>
      </c>
      <c r="B60" s="761"/>
      <c r="C60" s="477" t="s">
        <v>28</v>
      </c>
      <c r="D60" s="288">
        <v>34760</v>
      </c>
      <c r="E60" s="288">
        <v>34764</v>
      </c>
      <c r="F60" s="288">
        <f>F61+F62</f>
        <v>34931</v>
      </c>
      <c r="G60" s="290">
        <f t="shared" si="5"/>
        <v>171</v>
      </c>
      <c r="H60" s="487">
        <f t="shared" si="6"/>
        <v>100.49194476409666</v>
      </c>
      <c r="I60" s="207"/>
      <c r="K60" s="4"/>
    </row>
    <row r="61" spans="1:12" ht="16.5">
      <c r="A61" s="728" t="s">
        <v>165</v>
      </c>
      <c r="B61" s="729"/>
      <c r="C61" s="477" t="s">
        <v>28</v>
      </c>
      <c r="D61" s="288">
        <v>21795</v>
      </c>
      <c r="E61" s="288">
        <v>21517</v>
      </c>
      <c r="F61" s="288">
        <v>21633</v>
      </c>
      <c r="G61" s="290">
        <f t="shared" si="5"/>
        <v>-162</v>
      </c>
      <c r="H61" s="487">
        <f t="shared" si="6"/>
        <v>99.256710254645569</v>
      </c>
      <c r="I61" s="207"/>
      <c r="K61" s="4"/>
    </row>
    <row r="62" spans="1:12" ht="16.5">
      <c r="A62" s="728" t="s">
        <v>166</v>
      </c>
      <c r="B62" s="729"/>
      <c r="C62" s="477" t="s">
        <v>28</v>
      </c>
      <c r="D62" s="288">
        <v>12965</v>
      </c>
      <c r="E62" s="288">
        <v>13247</v>
      </c>
      <c r="F62" s="288">
        <v>13298</v>
      </c>
      <c r="G62" s="290">
        <f>F62-D62</f>
        <v>333</v>
      </c>
      <c r="H62" s="487">
        <f t="shared" si="6"/>
        <v>102.56845352873121</v>
      </c>
      <c r="I62" s="207"/>
      <c r="K62" s="4"/>
    </row>
    <row r="63" spans="1:12" ht="16.5">
      <c r="A63" s="730" t="s">
        <v>151</v>
      </c>
      <c r="B63" s="731"/>
      <c r="C63" s="477" t="s">
        <v>28</v>
      </c>
      <c r="D63" s="288">
        <v>1792</v>
      </c>
      <c r="E63" s="288">
        <v>1900</v>
      </c>
      <c r="F63" s="288">
        <f>F64+F65</f>
        <v>1928</v>
      </c>
      <c r="G63" s="290">
        <f t="shared" si="5"/>
        <v>136</v>
      </c>
      <c r="H63" s="487">
        <f t="shared" si="6"/>
        <v>107.58928571428572</v>
      </c>
      <c r="I63" s="207"/>
      <c r="K63" s="4"/>
      <c r="L63" s="36"/>
    </row>
    <row r="64" spans="1:12" ht="16.5">
      <c r="A64" s="728" t="s">
        <v>165</v>
      </c>
      <c r="B64" s="729"/>
      <c r="C64" s="477" t="s">
        <v>28</v>
      </c>
      <c r="D64" s="288">
        <v>307</v>
      </c>
      <c r="E64" s="288">
        <v>317</v>
      </c>
      <c r="F64" s="288">
        <v>324</v>
      </c>
      <c r="G64" s="290">
        <f t="shared" si="5"/>
        <v>17</v>
      </c>
      <c r="H64" s="487">
        <f t="shared" si="6"/>
        <v>105.53745928338762</v>
      </c>
      <c r="I64" s="207"/>
      <c r="K64" s="4"/>
    </row>
    <row r="65" spans="1:11" ht="16.5">
      <c r="A65" s="728" t="s">
        <v>166</v>
      </c>
      <c r="B65" s="729"/>
      <c r="C65" s="477" t="s">
        <v>28</v>
      </c>
      <c r="D65" s="288">
        <v>1485</v>
      </c>
      <c r="E65" s="288">
        <v>1583</v>
      </c>
      <c r="F65" s="288">
        <v>1604</v>
      </c>
      <c r="G65" s="290">
        <f t="shared" si="5"/>
        <v>119</v>
      </c>
      <c r="H65" s="487">
        <f t="shared" si="6"/>
        <v>108.013468013468</v>
      </c>
      <c r="I65" s="207"/>
      <c r="K65" s="4"/>
    </row>
    <row r="66" spans="1:11" ht="33.75" customHeight="1" thickBot="1">
      <c r="A66" s="735" t="s">
        <v>352</v>
      </c>
      <c r="B66" s="736"/>
      <c r="C66" s="478" t="s">
        <v>28</v>
      </c>
      <c r="D66" s="289">
        <v>2932</v>
      </c>
      <c r="E66" s="289">
        <v>2893</v>
      </c>
      <c r="F66" s="289">
        <f>F56-F60-F63</f>
        <v>2860</v>
      </c>
      <c r="G66" s="291">
        <f t="shared" si="5"/>
        <v>-72</v>
      </c>
      <c r="H66" s="488">
        <f t="shared" si="6"/>
        <v>97.544338335607094</v>
      </c>
      <c r="I66" s="208"/>
      <c r="K66" s="4"/>
    </row>
    <row r="67" spans="1:11">
      <c r="I67" s="53"/>
    </row>
    <row r="74" spans="1:11">
      <c r="B74" s="11"/>
      <c r="C74" s="11"/>
      <c r="D74" s="11"/>
      <c r="E74" s="11"/>
      <c r="F74" s="11"/>
      <c r="G74" s="11"/>
      <c r="H74" s="11"/>
      <c r="I74" s="11"/>
    </row>
  </sheetData>
  <mergeCells count="55">
    <mergeCell ref="A64:B64"/>
    <mergeCell ref="A65:B65"/>
    <mergeCell ref="A27:H27"/>
    <mergeCell ref="F54:F55"/>
    <mergeCell ref="G54:H54"/>
    <mergeCell ref="A60:B60"/>
    <mergeCell ref="A62:B62"/>
    <mergeCell ref="A63:B63"/>
    <mergeCell ref="A37:B37"/>
    <mergeCell ref="A38:B38"/>
    <mergeCell ref="A39:B39"/>
    <mergeCell ref="A40:B40"/>
    <mergeCell ref="A41:B41"/>
    <mergeCell ref="A42:B42"/>
    <mergeCell ref="A48:H48"/>
    <mergeCell ref="A49:H49"/>
    <mergeCell ref="E3:E5"/>
    <mergeCell ref="A3:A5"/>
    <mergeCell ref="A61:B61"/>
    <mergeCell ref="C54:C55"/>
    <mergeCell ref="D54:D55"/>
    <mergeCell ref="A29:H29"/>
    <mergeCell ref="A31:B32"/>
    <mergeCell ref="C31:C32"/>
    <mergeCell ref="D31:D32"/>
    <mergeCell ref="E31:E32"/>
    <mergeCell ref="F31:F32"/>
    <mergeCell ref="G31:H31"/>
    <mergeCell ref="A33:B33"/>
    <mergeCell ref="A34:B34"/>
    <mergeCell ref="A35:B35"/>
    <mergeCell ref="A36:B36"/>
    <mergeCell ref="A66:B66"/>
    <mergeCell ref="A1:I1"/>
    <mergeCell ref="D2:H2"/>
    <mergeCell ref="A26:H26"/>
    <mergeCell ref="A25:H25"/>
    <mergeCell ref="F3:F5"/>
    <mergeCell ref="G3:H4"/>
    <mergeCell ref="B3:B5"/>
    <mergeCell ref="C3:C5"/>
    <mergeCell ref="D3:D5"/>
    <mergeCell ref="A54:B55"/>
    <mergeCell ref="E54:E55"/>
    <mergeCell ref="A56:B56"/>
    <mergeCell ref="A57:B57"/>
    <mergeCell ref="A58:B58"/>
    <mergeCell ref="A59:B59"/>
    <mergeCell ref="A50:H50"/>
    <mergeCell ref="A52:H52"/>
    <mergeCell ref="A43:B43"/>
    <mergeCell ref="A44:B44"/>
    <mergeCell ref="A45:B45"/>
    <mergeCell ref="A46:B46"/>
    <mergeCell ref="A47:H47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9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00B050"/>
    <pageSetUpPr fitToPage="1"/>
  </sheetPr>
  <dimension ref="A1:R27"/>
  <sheetViews>
    <sheetView zoomScale="90" zoomScaleNormal="90" workbookViewId="0">
      <selection activeCell="L9" sqref="L9"/>
    </sheetView>
  </sheetViews>
  <sheetFormatPr defaultColWidth="9.140625" defaultRowHeight="12.75"/>
  <cols>
    <col min="1" max="1" width="47.85546875" style="2" customWidth="1"/>
    <col min="2" max="2" width="8" style="2" customWidth="1"/>
    <col min="3" max="3" width="18.5703125" style="2" customWidth="1"/>
    <col min="4" max="4" width="17.7109375" style="2" customWidth="1"/>
    <col min="5" max="5" width="18.140625" style="2" customWidth="1"/>
    <col min="6" max="6" width="11.85546875" style="2" customWidth="1"/>
    <col min="7" max="7" width="16.28515625" style="2" customWidth="1"/>
    <col min="8" max="8" width="14.5703125" style="2" customWidth="1"/>
    <col min="9" max="16384" width="9.140625" style="2"/>
  </cols>
  <sheetData>
    <row r="1" spans="1:13" ht="24.75" customHeight="1">
      <c r="A1" s="790" t="s">
        <v>41</v>
      </c>
      <c r="B1" s="790"/>
      <c r="C1" s="790"/>
      <c r="D1" s="790"/>
      <c r="E1" s="790"/>
      <c r="F1" s="790"/>
      <c r="G1" s="790"/>
      <c r="H1" s="790"/>
    </row>
    <row r="2" spans="1:13" ht="19.5" thickBot="1">
      <c r="A2" s="227"/>
      <c r="B2" s="227"/>
      <c r="C2" s="227"/>
      <c r="D2" s="227"/>
      <c r="E2" s="227"/>
      <c r="F2" s="227"/>
      <c r="H2" s="10"/>
    </row>
    <row r="3" spans="1:13" ht="51.75" thickBot="1">
      <c r="A3" s="711" t="s">
        <v>66</v>
      </c>
      <c r="B3" s="690" t="s">
        <v>418</v>
      </c>
      <c r="C3" s="792" t="s">
        <v>64</v>
      </c>
      <c r="D3" s="793"/>
      <c r="E3" s="793"/>
      <c r="F3" s="794"/>
      <c r="G3" s="315" t="s">
        <v>143</v>
      </c>
      <c r="H3" s="238" t="s">
        <v>58</v>
      </c>
      <c r="M3" s="28"/>
    </row>
    <row r="4" spans="1:13" ht="54.75" customHeight="1" thickBot="1">
      <c r="A4" s="712"/>
      <c r="B4" s="791"/>
      <c r="C4" s="279" t="s">
        <v>525</v>
      </c>
      <c r="D4" s="236" t="s">
        <v>410</v>
      </c>
      <c r="E4" s="236" t="s">
        <v>526</v>
      </c>
      <c r="F4" s="239" t="s">
        <v>527</v>
      </c>
      <c r="G4" s="320" t="s">
        <v>526</v>
      </c>
      <c r="H4" s="236" t="s">
        <v>526</v>
      </c>
      <c r="M4" s="29"/>
    </row>
    <row r="5" spans="1:13" ht="36.75" customHeight="1">
      <c r="A5" s="228" t="s">
        <v>156</v>
      </c>
      <c r="B5" s="229" t="s">
        <v>28</v>
      </c>
      <c r="C5" s="497">
        <v>1538</v>
      </c>
      <c r="D5" s="281">
        <v>1839</v>
      </c>
      <c r="E5" s="497">
        <v>1683</v>
      </c>
      <c r="F5" s="620">
        <f>E5-C5</f>
        <v>145</v>
      </c>
      <c r="G5" s="620">
        <v>433</v>
      </c>
      <c r="H5" s="620">
        <v>24300</v>
      </c>
      <c r="M5" s="29"/>
    </row>
    <row r="6" spans="1:13" ht="20.25" customHeight="1" thickBot="1">
      <c r="A6" s="230" t="s">
        <v>32</v>
      </c>
      <c r="B6" s="231" t="s">
        <v>28</v>
      </c>
      <c r="C6" s="498">
        <v>1096</v>
      </c>
      <c r="D6" s="282">
        <v>1094</v>
      </c>
      <c r="E6" s="499">
        <v>1048</v>
      </c>
      <c r="F6" s="110">
        <f>E6-C6</f>
        <v>-48</v>
      </c>
      <c r="G6" s="110">
        <v>304</v>
      </c>
      <c r="H6" s="621">
        <v>20000</v>
      </c>
      <c r="M6" s="29"/>
    </row>
    <row r="7" spans="1:13" ht="35.25" customHeight="1" thickBot="1">
      <c r="A7" s="232" t="s">
        <v>40</v>
      </c>
      <c r="B7" s="233" t="s">
        <v>29</v>
      </c>
      <c r="C7" s="500">
        <v>0.9</v>
      </c>
      <c r="D7" s="283">
        <v>0.9</v>
      </c>
      <c r="E7" s="500">
        <v>0.8</v>
      </c>
      <c r="F7" s="240">
        <f>E7-C7</f>
        <v>-9.9999999999999978E-2</v>
      </c>
      <c r="G7" s="332">
        <v>2.1</v>
      </c>
      <c r="H7" s="528">
        <v>1.3</v>
      </c>
      <c r="M7" s="29"/>
    </row>
    <row r="8" spans="1:13" ht="54.75" customHeight="1" thickBot="1">
      <c r="A8" s="234" t="s">
        <v>51</v>
      </c>
      <c r="B8" s="233" t="s">
        <v>33</v>
      </c>
      <c r="C8" s="501">
        <v>3059</v>
      </c>
      <c r="D8" s="284">
        <v>1858</v>
      </c>
      <c r="E8" s="237">
        <v>3423</v>
      </c>
      <c r="F8" s="110">
        <f>E8-C8</f>
        <v>364</v>
      </c>
      <c r="G8" s="439">
        <v>723</v>
      </c>
      <c r="H8" s="111">
        <v>58100</v>
      </c>
      <c r="M8" s="29"/>
    </row>
    <row r="9" spans="1:13" ht="43.5" customHeight="1" thickBot="1">
      <c r="A9" s="235" t="s">
        <v>48</v>
      </c>
      <c r="B9" s="233" t="s">
        <v>28</v>
      </c>
      <c r="C9" s="500">
        <v>0.5</v>
      </c>
      <c r="D9" s="283">
        <v>1</v>
      </c>
      <c r="E9" s="500">
        <v>0.5</v>
      </c>
      <c r="F9" s="240">
        <f>E9-C9</f>
        <v>0</v>
      </c>
      <c r="G9" s="332">
        <v>1.4</v>
      </c>
      <c r="H9" s="627">
        <v>0.4</v>
      </c>
    </row>
    <row r="10" spans="1:13" ht="33" hidden="1">
      <c r="A10" s="39" t="s">
        <v>160</v>
      </c>
      <c r="B10" s="40"/>
      <c r="C10" s="41"/>
      <c r="D10" s="42"/>
      <c r="E10" s="42"/>
      <c r="F10" s="61"/>
      <c r="G10" s="60"/>
      <c r="H10" s="43"/>
    </row>
    <row r="11" spans="1:13" ht="21" hidden="1" customHeight="1">
      <c r="A11" s="44" t="s">
        <v>161</v>
      </c>
      <c r="B11" s="45" t="s">
        <v>29</v>
      </c>
      <c r="C11" s="46">
        <v>21.5</v>
      </c>
      <c r="D11" s="37"/>
      <c r="E11" s="37">
        <v>29.4</v>
      </c>
      <c r="F11" s="46">
        <f>E11-C11</f>
        <v>7.8999999999999986</v>
      </c>
      <c r="G11" s="62"/>
      <c r="H11" s="47"/>
    </row>
    <row r="12" spans="1:13" ht="21" hidden="1" customHeight="1">
      <c r="A12" s="44" t="s">
        <v>162</v>
      </c>
      <c r="B12" s="45" t="s">
        <v>29</v>
      </c>
      <c r="C12" s="46">
        <v>69.2</v>
      </c>
      <c r="D12" s="37"/>
      <c r="E12" s="37">
        <v>64.7</v>
      </c>
      <c r="F12" s="46">
        <f>E12-C12</f>
        <v>-4.5</v>
      </c>
      <c r="G12" s="62"/>
      <c r="H12" s="47"/>
    </row>
    <row r="13" spans="1:13" ht="19.5" hidden="1" customHeight="1" thickBot="1">
      <c r="A13" s="48" t="s">
        <v>163</v>
      </c>
      <c r="B13" s="49" t="s">
        <v>29</v>
      </c>
      <c r="C13" s="38">
        <v>9.3000000000000007</v>
      </c>
      <c r="D13" s="50"/>
      <c r="E13" s="50">
        <v>5.9</v>
      </c>
      <c r="F13" s="38">
        <f>E13-C13</f>
        <v>-3.4000000000000004</v>
      </c>
      <c r="G13" s="63"/>
      <c r="H13" s="51"/>
    </row>
    <row r="14" spans="1:13" s="4" customFormat="1" ht="40.5" customHeight="1">
      <c r="A14" s="226"/>
      <c r="B14" s="109"/>
      <c r="C14" s="109"/>
      <c r="D14" s="109"/>
      <c r="E14" s="109"/>
      <c r="F14" s="109"/>
      <c r="G14" s="109"/>
      <c r="H14" s="109"/>
      <c r="I14" s="109"/>
    </row>
    <row r="15" spans="1:13" s="4" customFormat="1" ht="19.5" customHeight="1">
      <c r="A15" s="5"/>
      <c r="B15" s="526"/>
      <c r="C15" s="241"/>
      <c r="D15" s="241"/>
      <c r="E15" s="527"/>
    </row>
    <row r="16" spans="1:13" s="4" customFormat="1" ht="19.5" customHeight="1">
      <c r="A16" s="5"/>
      <c r="B16" s="526"/>
      <c r="C16" s="241"/>
      <c r="D16" s="241"/>
      <c r="E16" s="527"/>
    </row>
    <row r="17" spans="1:18" s="4" customFormat="1" ht="21.75" customHeight="1">
      <c r="A17" s="5"/>
      <c r="B17" s="526"/>
      <c r="C17" s="241"/>
      <c r="D17" s="241"/>
      <c r="E17" s="527"/>
    </row>
    <row r="18" spans="1:18" s="4" customFormat="1" ht="19.5" customHeight="1">
      <c r="A18" s="5"/>
      <c r="B18" s="526"/>
      <c r="C18" s="241"/>
      <c r="D18" s="241"/>
      <c r="E18" s="527"/>
    </row>
    <row r="19" spans="1:18" s="4" customFormat="1" ht="19.5" customHeight="1">
      <c r="A19" s="5"/>
      <c r="B19" s="526"/>
      <c r="C19" s="241"/>
      <c r="D19" s="241"/>
      <c r="E19" s="527"/>
    </row>
    <row r="20" spans="1:18" s="4" customFormat="1" ht="19.5" customHeight="1">
      <c r="A20" s="5"/>
      <c r="B20" s="526"/>
      <c r="C20" s="241"/>
      <c r="D20" s="241"/>
      <c r="E20" s="527"/>
    </row>
    <row r="21" spans="1:18" s="4" customFormat="1" ht="19.5" customHeight="1">
      <c r="A21" s="5"/>
      <c r="B21" s="526"/>
      <c r="C21" s="241"/>
      <c r="D21" s="241"/>
      <c r="E21" s="527"/>
      <c r="P21" s="22"/>
      <c r="Q21" s="57"/>
      <c r="R21" s="57"/>
    </row>
    <row r="22" spans="1:18" s="4" customFormat="1" ht="19.5" customHeight="1">
      <c r="A22" s="5"/>
      <c r="B22" s="526"/>
      <c r="C22" s="241"/>
      <c r="D22" s="241"/>
      <c r="E22" s="527"/>
      <c r="P22" s="22"/>
      <c r="Q22" s="57"/>
      <c r="R22" s="57"/>
    </row>
    <row r="23" spans="1:18" ht="15.75">
      <c r="P23" s="22"/>
      <c r="Q23" s="57"/>
      <c r="R23" s="57"/>
    </row>
    <row r="24" spans="1:18" ht="15.75">
      <c r="P24" s="22"/>
      <c r="Q24" s="57"/>
      <c r="R24" s="57"/>
    </row>
    <row r="25" spans="1:18" ht="15.75">
      <c r="P25" s="22"/>
      <c r="Q25" s="57"/>
      <c r="R25" s="57"/>
    </row>
    <row r="27" spans="1:18" ht="25.5" customHeight="1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59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9">
    <tabColor rgb="FF00B050"/>
  </sheetPr>
  <dimension ref="A1:N90"/>
  <sheetViews>
    <sheetView view="pageBreakPreview" zoomScale="90" zoomScaleSheetLayoutView="90" zoomScalePageLayoutView="80" workbookViewId="0">
      <selection activeCell="K56" sqref="K56"/>
    </sheetView>
  </sheetViews>
  <sheetFormatPr defaultColWidth="9.140625" defaultRowHeight="15.7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4" customWidth="1"/>
    <col min="9" max="9" width="14.5703125" style="14" bestFit="1" customWidth="1"/>
    <col min="10" max="10" width="13.7109375" style="14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34.5" customHeight="1" thickBot="1">
      <c r="A1" s="806" t="s">
        <v>350</v>
      </c>
      <c r="B1" s="806"/>
      <c r="C1" s="806"/>
      <c r="D1" s="806"/>
      <c r="E1" s="806"/>
      <c r="F1" s="806"/>
      <c r="G1" s="806"/>
      <c r="H1" s="806"/>
      <c r="I1" s="806"/>
      <c r="J1" s="806"/>
      <c r="K1" s="95"/>
      <c r="L1" s="21"/>
      <c r="M1" s="21"/>
    </row>
    <row r="2" spans="1:13" ht="22.5" customHeight="1" thickBot="1">
      <c r="A2" s="816"/>
      <c r="B2" s="809" t="s">
        <v>340</v>
      </c>
      <c r="C2" s="810"/>
      <c r="D2" s="811"/>
      <c r="E2" s="809" t="s">
        <v>58</v>
      </c>
      <c r="F2" s="810"/>
      <c r="G2" s="811"/>
      <c r="H2" s="819" t="s">
        <v>25</v>
      </c>
      <c r="I2" s="810"/>
      <c r="J2" s="811"/>
      <c r="K2" s="19"/>
      <c r="L2" s="21"/>
      <c r="M2" s="21"/>
    </row>
    <row r="3" spans="1:13" ht="14.25">
      <c r="A3" s="817"/>
      <c r="B3" s="820" t="s">
        <v>22</v>
      </c>
      <c r="C3" s="799" t="s">
        <v>26</v>
      </c>
      <c r="D3" s="807" t="s">
        <v>421</v>
      </c>
      <c r="E3" s="812" t="s">
        <v>22</v>
      </c>
      <c r="F3" s="814" t="s">
        <v>26</v>
      </c>
      <c r="G3" s="815" t="s">
        <v>421</v>
      </c>
      <c r="H3" s="797" t="s">
        <v>22</v>
      </c>
      <c r="I3" s="799" t="s">
        <v>26</v>
      </c>
      <c r="J3" s="807" t="s">
        <v>421</v>
      </c>
      <c r="K3" s="20"/>
      <c r="L3" s="20"/>
      <c r="M3" s="20"/>
    </row>
    <row r="4" spans="1:13" ht="57.75" customHeight="1" thickBot="1">
      <c r="A4" s="818"/>
      <c r="B4" s="813"/>
      <c r="C4" s="800"/>
      <c r="D4" s="808"/>
      <c r="E4" s="813"/>
      <c r="F4" s="800"/>
      <c r="G4" s="808"/>
      <c r="H4" s="798"/>
      <c r="I4" s="800"/>
      <c r="J4" s="808"/>
      <c r="K4" s="20"/>
      <c r="L4" s="20"/>
      <c r="M4" s="20"/>
    </row>
    <row r="5" spans="1:13" ht="18" hidden="1" customHeight="1">
      <c r="A5" s="529" t="s">
        <v>10</v>
      </c>
      <c r="B5" s="530">
        <v>2679.4</v>
      </c>
      <c r="C5" s="531">
        <v>101.1</v>
      </c>
      <c r="D5" s="532">
        <v>101.1</v>
      </c>
      <c r="E5" s="530">
        <v>1662.34</v>
      </c>
      <c r="F5" s="533">
        <f>E5/1645.8*100</f>
        <v>101.00498237938996</v>
      </c>
      <c r="G5" s="534">
        <f t="shared" ref="G5:G10" si="0">E5/1645.8*100</f>
        <v>101.00498237938996</v>
      </c>
      <c r="H5" s="530">
        <v>1506.8</v>
      </c>
      <c r="I5" s="531">
        <v>102.2</v>
      </c>
      <c r="J5" s="532">
        <v>102.2</v>
      </c>
      <c r="K5" s="20"/>
      <c r="L5" s="20"/>
      <c r="M5" s="20"/>
    </row>
    <row r="6" spans="1:13" ht="18" hidden="1" customHeight="1">
      <c r="A6" s="535" t="s">
        <v>11</v>
      </c>
      <c r="B6" s="536">
        <v>2703.1</v>
      </c>
      <c r="C6" s="436">
        <v>100.9</v>
      </c>
      <c r="D6" s="537">
        <v>102</v>
      </c>
      <c r="E6" s="536">
        <v>1671.55</v>
      </c>
      <c r="F6" s="538">
        <f t="shared" ref="F6:F11" si="1">E6/E5*100</f>
        <v>100.55403828338368</v>
      </c>
      <c r="G6" s="539">
        <f t="shared" si="0"/>
        <v>101.56458864989671</v>
      </c>
      <c r="H6" s="536">
        <v>1524.3</v>
      </c>
      <c r="I6" s="436">
        <v>101.2</v>
      </c>
      <c r="J6" s="537">
        <v>103.4</v>
      </c>
      <c r="K6" s="20"/>
      <c r="L6" s="20"/>
      <c r="M6" s="20"/>
    </row>
    <row r="7" spans="1:13" ht="18" hidden="1" customHeight="1">
      <c r="A7" s="535" t="s">
        <v>12</v>
      </c>
      <c r="B7" s="536">
        <v>2800.3</v>
      </c>
      <c r="C7" s="436">
        <v>103.6</v>
      </c>
      <c r="D7" s="537">
        <v>105.6</v>
      </c>
      <c r="E7" s="536">
        <v>1684.83</v>
      </c>
      <c r="F7" s="538">
        <f t="shared" si="1"/>
        <v>100.79447219646435</v>
      </c>
      <c r="G7" s="539">
        <f t="shared" si="0"/>
        <v>102.37149106817354</v>
      </c>
      <c r="H7" s="536">
        <v>1542.5</v>
      </c>
      <c r="I7" s="436">
        <v>101.2</v>
      </c>
      <c r="J7" s="537">
        <v>104.7</v>
      </c>
      <c r="K7" s="20"/>
      <c r="L7" s="20"/>
      <c r="M7" s="20"/>
    </row>
    <row r="8" spans="1:13" ht="18" hidden="1" customHeight="1">
      <c r="A8" s="535" t="s">
        <v>13</v>
      </c>
      <c r="B8" s="536">
        <v>2903.6</v>
      </c>
      <c r="C8" s="436">
        <v>103.7</v>
      </c>
      <c r="D8" s="537">
        <v>109.5</v>
      </c>
      <c r="E8" s="536">
        <v>1703.7</v>
      </c>
      <c r="F8" s="538">
        <f t="shared" si="1"/>
        <v>101.11999430209578</v>
      </c>
      <c r="G8" s="539">
        <f t="shared" si="0"/>
        <v>103.51804593510757</v>
      </c>
      <c r="H8" s="536">
        <v>1555.4</v>
      </c>
      <c r="I8" s="436">
        <v>100.8</v>
      </c>
      <c r="J8" s="537">
        <v>105.5</v>
      </c>
      <c r="K8" s="20"/>
      <c r="L8" s="19"/>
      <c r="M8" s="19"/>
    </row>
    <row r="9" spans="1:13" ht="18" hidden="1" customHeight="1">
      <c r="A9" s="535" t="s">
        <v>14</v>
      </c>
      <c r="B9" s="536">
        <v>2944.1</v>
      </c>
      <c r="C9" s="436">
        <v>101.4</v>
      </c>
      <c r="D9" s="537">
        <v>111.1</v>
      </c>
      <c r="E9" s="536">
        <v>1752.4</v>
      </c>
      <c r="F9" s="538">
        <f t="shared" si="1"/>
        <v>102.85848447496626</v>
      </c>
      <c r="G9" s="539">
        <f t="shared" si="0"/>
        <v>106.47709320695104</v>
      </c>
      <c r="H9" s="536">
        <v>1589.8</v>
      </c>
      <c r="I9" s="436">
        <v>102.2</v>
      </c>
      <c r="J9" s="537">
        <v>107.9</v>
      </c>
      <c r="K9" s="13"/>
      <c r="L9" s="13"/>
      <c r="M9" s="13"/>
    </row>
    <row r="10" spans="1:13" ht="18" hidden="1" customHeight="1">
      <c r="A10" s="535" t="s">
        <v>15</v>
      </c>
      <c r="B10" s="536">
        <v>2989.1</v>
      </c>
      <c r="C10" s="436">
        <v>101.5</v>
      </c>
      <c r="D10" s="537">
        <v>112.8</v>
      </c>
      <c r="E10" s="536">
        <v>1769.4</v>
      </c>
      <c r="F10" s="538">
        <f t="shared" si="1"/>
        <v>100.97009815110705</v>
      </c>
      <c r="G10" s="539">
        <f t="shared" si="0"/>
        <v>107.5100255195042</v>
      </c>
      <c r="H10" s="536">
        <v>1666.3</v>
      </c>
      <c r="I10" s="436">
        <v>102.2</v>
      </c>
      <c r="J10" s="537">
        <v>113.1</v>
      </c>
      <c r="K10" s="13"/>
      <c r="L10" s="13"/>
      <c r="M10" s="13"/>
    </row>
    <row r="11" spans="1:13" ht="18" hidden="1" customHeight="1">
      <c r="A11" s="535" t="s">
        <v>120</v>
      </c>
      <c r="B11" s="536">
        <v>2970.1</v>
      </c>
      <c r="C11" s="436">
        <v>99.4</v>
      </c>
      <c r="D11" s="537">
        <v>112</v>
      </c>
      <c r="E11" s="536">
        <v>1775.6</v>
      </c>
      <c r="F11" s="538">
        <f t="shared" si="1"/>
        <v>100.35040126596586</v>
      </c>
      <c r="G11" s="539">
        <f>E11/1645.8*100</f>
        <v>107.88674200996475</v>
      </c>
      <c r="H11" s="536">
        <v>1726.5</v>
      </c>
      <c r="I11" s="538">
        <f t="shared" ref="I11:I17" si="2">H11/H10*100</f>
        <v>103.61279481485927</v>
      </c>
      <c r="J11" s="539">
        <f>H11/1473.8*100</f>
        <v>117.14615280227983</v>
      </c>
      <c r="K11" s="13"/>
      <c r="L11" s="13"/>
      <c r="M11" s="13"/>
    </row>
    <row r="12" spans="1:13" ht="18" hidden="1" customHeight="1">
      <c r="A12" s="535" t="s">
        <v>128</v>
      </c>
      <c r="B12" s="536">
        <v>2889.4</v>
      </c>
      <c r="C12" s="538">
        <f t="shared" ref="C12:C17" si="3">B12/B11*100</f>
        <v>97.282919767011222</v>
      </c>
      <c r="D12" s="540">
        <f>B12/2650.25*100</f>
        <v>109.0236770116027</v>
      </c>
      <c r="E12" s="536">
        <v>1783.1</v>
      </c>
      <c r="F12" s="538">
        <f t="shared" ref="F12:F17" si="4">E12/E11*100</f>
        <v>100.42239243072764</v>
      </c>
      <c r="G12" s="539">
        <f>E12/1645.8*100</f>
        <v>108.3424474419735</v>
      </c>
      <c r="H12" s="536">
        <v>1656.9</v>
      </c>
      <c r="I12" s="538">
        <f t="shared" si="2"/>
        <v>95.968722849695922</v>
      </c>
      <c r="J12" s="539">
        <f>H12/1473.8*100</f>
        <v>112.42366671190123</v>
      </c>
      <c r="K12" s="13"/>
      <c r="L12" s="13"/>
      <c r="M12" s="13"/>
    </row>
    <row r="13" spans="1:13" ht="18" hidden="1" customHeight="1">
      <c r="A13" s="541" t="s">
        <v>134</v>
      </c>
      <c r="B13" s="542">
        <v>2726.8</v>
      </c>
      <c r="C13" s="543">
        <f t="shared" si="3"/>
        <v>94.372534090122514</v>
      </c>
      <c r="D13" s="544">
        <f>B13/2650.25*100</f>
        <v>102.88840675407982</v>
      </c>
      <c r="E13" s="542">
        <v>1718.9</v>
      </c>
      <c r="F13" s="543">
        <f t="shared" si="4"/>
        <v>96.399528910324733</v>
      </c>
      <c r="G13" s="545">
        <f>E13/1645.8*100</f>
        <v>104.44160894397862</v>
      </c>
      <c r="H13" s="542">
        <v>1640.4</v>
      </c>
      <c r="I13" s="543">
        <f t="shared" si="2"/>
        <v>99.004164403403948</v>
      </c>
      <c r="J13" s="545">
        <f>H13/1473.8*100</f>
        <v>111.30411181978559</v>
      </c>
      <c r="K13" s="13"/>
      <c r="L13" s="13"/>
      <c r="M13" s="13"/>
    </row>
    <row r="14" spans="1:13" ht="18" hidden="1" customHeight="1">
      <c r="A14" s="541" t="s">
        <v>135</v>
      </c>
      <c r="B14" s="542">
        <v>2842.3</v>
      </c>
      <c r="C14" s="543">
        <f t="shared" si="3"/>
        <v>104.23573419392696</v>
      </c>
      <c r="D14" s="544">
        <f>B14/2650.25*100</f>
        <v>107.24648618054901</v>
      </c>
      <c r="E14" s="542">
        <v>1788.9</v>
      </c>
      <c r="F14" s="543">
        <f t="shared" si="4"/>
        <v>104.07237186572809</v>
      </c>
      <c r="G14" s="545">
        <f>E14/1645.8*100</f>
        <v>108.69485964272695</v>
      </c>
      <c r="H14" s="542">
        <v>1706.3</v>
      </c>
      <c r="I14" s="543">
        <f t="shared" si="2"/>
        <v>104.01731285052425</v>
      </c>
      <c r="J14" s="545">
        <f>H14/1473.8*100</f>
        <v>115.77554620708372</v>
      </c>
      <c r="K14" s="13"/>
      <c r="L14" s="13"/>
      <c r="M14" s="13"/>
    </row>
    <row r="15" spans="1:13" ht="18" hidden="1" customHeight="1" thickBot="1">
      <c r="A15" s="541" t="s">
        <v>140</v>
      </c>
      <c r="B15" s="542">
        <v>2955.4</v>
      </c>
      <c r="C15" s="543">
        <f t="shared" si="3"/>
        <v>103.97917179748795</v>
      </c>
      <c r="D15" s="544">
        <f>B15/2650.25*100</f>
        <v>111.51400811244223</v>
      </c>
      <c r="E15" s="542">
        <v>1847.5</v>
      </c>
      <c r="F15" s="543">
        <f t="shared" si="4"/>
        <v>103.27575605120465</v>
      </c>
      <c r="G15" s="545">
        <f>E15/1645.8*100</f>
        <v>112.25543808482198</v>
      </c>
      <c r="H15" s="542">
        <v>1754.5</v>
      </c>
      <c r="I15" s="543">
        <f t="shared" si="2"/>
        <v>102.82482564613491</v>
      </c>
      <c r="J15" s="545">
        <f>H15/1473.8*100</f>
        <v>119.04600352829422</v>
      </c>
      <c r="K15" s="13"/>
      <c r="L15" s="13"/>
      <c r="M15" s="13"/>
    </row>
    <row r="16" spans="1:13" ht="18" hidden="1" customHeight="1">
      <c r="A16" s="546" t="s">
        <v>142</v>
      </c>
      <c r="B16" s="530">
        <v>3026.4</v>
      </c>
      <c r="C16" s="533">
        <f t="shared" si="3"/>
        <v>102.40238208025987</v>
      </c>
      <c r="D16" s="547">
        <f>B16/B16*100</f>
        <v>100</v>
      </c>
      <c r="E16" s="548">
        <v>1922.04</v>
      </c>
      <c r="F16" s="533">
        <f t="shared" si="4"/>
        <v>104.03464140730716</v>
      </c>
      <c r="G16" s="534">
        <f>E16/E16*100</f>
        <v>100</v>
      </c>
      <c r="H16" s="548">
        <v>1802</v>
      </c>
      <c r="I16" s="533">
        <f t="shared" si="2"/>
        <v>102.70732402393845</v>
      </c>
      <c r="J16" s="534">
        <f>H16/H16*100</f>
        <v>100</v>
      </c>
      <c r="K16" s="13"/>
      <c r="L16" s="13"/>
      <c r="M16" s="13"/>
    </row>
    <row r="17" spans="1:13" ht="18" hidden="1" customHeight="1">
      <c r="A17" s="549" t="s">
        <v>10</v>
      </c>
      <c r="B17" s="550">
        <v>3049.23</v>
      </c>
      <c r="C17" s="543">
        <f t="shared" si="3"/>
        <v>100.75436161776368</v>
      </c>
      <c r="D17" s="544">
        <f>B17/B16*100</f>
        <v>100.75436161776368</v>
      </c>
      <c r="E17" s="550">
        <v>2038.6</v>
      </c>
      <c r="F17" s="543">
        <f t="shared" si="4"/>
        <v>106.06438991904434</v>
      </c>
      <c r="G17" s="545">
        <f>E17/1922*100</f>
        <v>106.06659729448491</v>
      </c>
      <c r="H17" s="550">
        <v>1880</v>
      </c>
      <c r="I17" s="543">
        <f t="shared" si="2"/>
        <v>104.32852386237515</v>
      </c>
      <c r="J17" s="545">
        <f>H17/1802*100</f>
        <v>104.32852386237515</v>
      </c>
      <c r="K17" s="13"/>
      <c r="L17" s="13"/>
      <c r="M17" s="13"/>
    </row>
    <row r="18" spans="1:13" ht="18" hidden="1" customHeight="1">
      <c r="A18" s="549" t="s">
        <v>11</v>
      </c>
      <c r="B18" s="550">
        <v>3222.24</v>
      </c>
      <c r="C18" s="543">
        <f t="shared" ref="C18:C23" si="5">B18/B17*100</f>
        <v>105.67389144144586</v>
      </c>
      <c r="D18" s="544">
        <f>B18/B16*100</f>
        <v>106.4710547184774</v>
      </c>
      <c r="E18" s="550">
        <v>2109.6</v>
      </c>
      <c r="F18" s="543">
        <f t="shared" ref="F18:F23" si="6">E18/E17*100</f>
        <v>103.48278230157952</v>
      </c>
      <c r="G18" s="545">
        <f>E18/E16*100</f>
        <v>109.75838171942311</v>
      </c>
      <c r="H18" s="550">
        <v>1941</v>
      </c>
      <c r="I18" s="543">
        <f t="shared" ref="I18:I23" si="7">H18/H17*100</f>
        <v>103.24468085106382</v>
      </c>
      <c r="J18" s="545">
        <f>H18/H16*100</f>
        <v>107.71365149833518</v>
      </c>
      <c r="K18" s="13"/>
      <c r="L18" s="13"/>
      <c r="M18" s="13"/>
    </row>
    <row r="19" spans="1:13" ht="18" hidden="1" customHeight="1">
      <c r="A19" s="549" t="s">
        <v>12</v>
      </c>
      <c r="B19" s="550">
        <v>3317.51</v>
      </c>
      <c r="C19" s="543">
        <f t="shared" si="5"/>
        <v>102.95663885992354</v>
      </c>
      <c r="D19" s="544">
        <f>B19/B16*100</f>
        <v>109.61901929685436</v>
      </c>
      <c r="E19" s="550">
        <v>2179.4</v>
      </c>
      <c r="F19" s="543">
        <f t="shared" si="6"/>
        <v>103.3086841107319</v>
      </c>
      <c r="G19" s="545">
        <f>E19/E16*100</f>
        <v>113.38993985557013</v>
      </c>
      <c r="H19" s="550">
        <v>1993.5</v>
      </c>
      <c r="I19" s="543">
        <f t="shared" si="7"/>
        <v>102.7047913446677</v>
      </c>
      <c r="J19" s="545">
        <f>H19/H16*100</f>
        <v>110.62708102108768</v>
      </c>
      <c r="K19" s="13"/>
      <c r="L19" s="13"/>
      <c r="M19" s="13"/>
    </row>
    <row r="20" spans="1:13" ht="16.5" hidden="1" customHeight="1">
      <c r="A20" s="551" t="s">
        <v>13</v>
      </c>
      <c r="B20" s="550">
        <v>3437.04</v>
      </c>
      <c r="C20" s="543">
        <f t="shared" si="5"/>
        <v>103.60300345741234</v>
      </c>
      <c r="D20" s="544">
        <f>B20/B16*100</f>
        <v>113.56859635210151</v>
      </c>
      <c r="E20" s="550">
        <v>2274.83</v>
      </c>
      <c r="F20" s="543">
        <f t="shared" si="6"/>
        <v>104.37872809030007</v>
      </c>
      <c r="G20" s="545">
        <f>E20/E16*100</f>
        <v>118.35497700360034</v>
      </c>
      <c r="H20" s="542">
        <v>2070.3000000000002</v>
      </c>
      <c r="I20" s="543">
        <f t="shared" si="7"/>
        <v>103.85252069224981</v>
      </c>
      <c r="J20" s="545">
        <f>H20/H16*100</f>
        <v>114.88901220865706</v>
      </c>
      <c r="K20" s="13"/>
      <c r="L20" s="13"/>
      <c r="M20" s="13"/>
    </row>
    <row r="21" spans="1:13" ht="16.5" hidden="1" customHeight="1">
      <c r="A21" s="552" t="s">
        <v>14</v>
      </c>
      <c r="B21" s="553">
        <v>3674.67</v>
      </c>
      <c r="C21" s="538">
        <f t="shared" si="5"/>
        <v>106.91379791913972</v>
      </c>
      <c r="D21" s="540">
        <f>B21/B16*100</f>
        <v>121.42049960348929</v>
      </c>
      <c r="E21" s="553">
        <v>2357.1</v>
      </c>
      <c r="F21" s="538">
        <f t="shared" si="6"/>
        <v>103.61653398275914</v>
      </c>
      <c r="G21" s="539">
        <f>E21/E16*100</f>
        <v>122.63532496722232</v>
      </c>
      <c r="H21" s="536">
        <v>2155.1999999999998</v>
      </c>
      <c r="I21" s="538">
        <f t="shared" si="7"/>
        <v>104.10085494855817</v>
      </c>
      <c r="J21" s="539">
        <f>H21/H16*100</f>
        <v>119.60044395116536</v>
      </c>
      <c r="K21" s="13"/>
      <c r="L21" s="13"/>
      <c r="M21" s="13"/>
    </row>
    <row r="22" spans="1:13" ht="16.5" hidden="1" customHeight="1">
      <c r="A22" s="551" t="s">
        <v>15</v>
      </c>
      <c r="B22" s="550">
        <v>3705.87</v>
      </c>
      <c r="C22" s="543">
        <f t="shared" si="5"/>
        <v>100.84905583358506</v>
      </c>
      <c r="D22" s="544">
        <f>B22/B16*100</f>
        <v>122.45142743854083</v>
      </c>
      <c r="E22" s="550">
        <v>2355.83</v>
      </c>
      <c r="F22" s="543">
        <f t="shared" si="6"/>
        <v>99.946120232489079</v>
      </c>
      <c r="G22" s="545">
        <f>E22/E16*100</f>
        <v>122.56924933924371</v>
      </c>
      <c r="H22" s="542">
        <v>2173.9</v>
      </c>
      <c r="I22" s="543">
        <f t="shared" si="7"/>
        <v>100.86766889383819</v>
      </c>
      <c r="J22" s="545">
        <f>H22/H16*100</f>
        <v>120.63817980022198</v>
      </c>
      <c r="K22" s="13"/>
      <c r="L22" s="13"/>
      <c r="M22" s="13"/>
    </row>
    <row r="23" spans="1:13" ht="16.5" hidden="1" customHeight="1">
      <c r="A23" s="551" t="s">
        <v>120</v>
      </c>
      <c r="B23" s="550">
        <v>3734.85</v>
      </c>
      <c r="C23" s="543">
        <f t="shared" si="5"/>
        <v>100.78200260667536</v>
      </c>
      <c r="D23" s="544">
        <f>B23/B16*100</f>
        <v>123.40900079302139</v>
      </c>
      <c r="E23" s="550">
        <v>2382.3000000000002</v>
      </c>
      <c r="F23" s="543">
        <f t="shared" si="6"/>
        <v>101.12359550561798</v>
      </c>
      <c r="G23" s="545">
        <f>E23/E16*100</f>
        <v>123.94643191608917</v>
      </c>
      <c r="H23" s="542">
        <v>2147.4</v>
      </c>
      <c r="I23" s="543">
        <f t="shared" si="7"/>
        <v>98.780992685956122</v>
      </c>
      <c r="J23" s="545">
        <f>H23/H16*100</f>
        <v>119.16759156492786</v>
      </c>
      <c r="K23" s="13"/>
      <c r="L23" s="13"/>
      <c r="M23" s="13"/>
    </row>
    <row r="24" spans="1:13" ht="16.5" hidden="1" customHeight="1">
      <c r="A24" s="551" t="s">
        <v>128</v>
      </c>
      <c r="B24" s="553">
        <v>3311.01</v>
      </c>
      <c r="C24" s="538">
        <f t="shared" ref="C24:C31" si="8">B24/B23*100</f>
        <v>88.651753082453126</v>
      </c>
      <c r="D24" s="540">
        <f>B24/B16*100</f>
        <v>109.40424266455196</v>
      </c>
      <c r="E24" s="553">
        <v>2262.54</v>
      </c>
      <c r="F24" s="538">
        <f t="shared" ref="F24:F34" si="9">E24/E23*100</f>
        <v>94.972925324266456</v>
      </c>
      <c r="G24" s="539">
        <f>E24/E16*100</f>
        <v>117.71555222576013</v>
      </c>
      <c r="H24" s="536">
        <v>2068.1</v>
      </c>
      <c r="I24" s="538">
        <f t="shared" ref="I24:I31" si="10">H24/H23*100</f>
        <v>96.307162149576214</v>
      </c>
      <c r="J24" s="539">
        <f>H24/H16*100</f>
        <v>114.76692563817979</v>
      </c>
      <c r="K24" s="13"/>
      <c r="L24" s="13"/>
      <c r="M24" s="13"/>
    </row>
    <row r="25" spans="1:13" ht="16.5" hidden="1" customHeight="1">
      <c r="A25" s="551" t="s">
        <v>134</v>
      </c>
      <c r="B25" s="550">
        <v>3270.26</v>
      </c>
      <c r="C25" s="543">
        <f t="shared" si="8"/>
        <v>98.769257718943777</v>
      </c>
      <c r="D25" s="544">
        <f>B25/B16*100</f>
        <v>108.05775839280993</v>
      </c>
      <c r="E25" s="550">
        <v>2196.8000000000002</v>
      </c>
      <c r="F25" s="543">
        <f t="shared" si="9"/>
        <v>97.094416010324693</v>
      </c>
      <c r="G25" s="545">
        <f>E25/E16*100</f>
        <v>114.29522798693057</v>
      </c>
      <c r="H25" s="542">
        <v>2037.8</v>
      </c>
      <c r="I25" s="543">
        <f t="shared" si="10"/>
        <v>98.534887094434509</v>
      </c>
      <c r="J25" s="545">
        <f>H25/H16*100</f>
        <v>113.08546059933407</v>
      </c>
      <c r="K25" s="13"/>
      <c r="L25" s="13"/>
      <c r="M25" s="13"/>
    </row>
    <row r="26" spans="1:13" ht="16.5" hidden="1" customHeight="1">
      <c r="A26" s="551" t="s">
        <v>135</v>
      </c>
      <c r="B26" s="550">
        <v>3404.45</v>
      </c>
      <c r="C26" s="543">
        <f t="shared" si="8"/>
        <v>104.10334346504557</v>
      </c>
      <c r="D26" s="544">
        <f>B26/B16*100</f>
        <v>112.49173936029607</v>
      </c>
      <c r="E26" s="550">
        <v>2201.81</v>
      </c>
      <c r="F26" s="543">
        <f t="shared" si="9"/>
        <v>100.22805899490166</v>
      </c>
      <c r="G26" s="545">
        <f>E26/E16*100</f>
        <v>114.55588853509812</v>
      </c>
      <c r="H26" s="542">
        <v>2066.8000000000002</v>
      </c>
      <c r="I26" s="543">
        <f t="shared" si="10"/>
        <v>101.42310334674652</v>
      </c>
      <c r="J26" s="545">
        <f>H26/H16*100</f>
        <v>114.69478357380689</v>
      </c>
      <c r="K26" s="13"/>
      <c r="L26" s="13"/>
      <c r="M26" s="13"/>
    </row>
    <row r="27" spans="1:13" ht="16.5" hidden="1" customHeight="1" thickBot="1">
      <c r="A27" s="551" t="s">
        <v>140</v>
      </c>
      <c r="B27" s="550">
        <v>3476.63</v>
      </c>
      <c r="C27" s="543">
        <f>B27/B26*100</f>
        <v>102.12016625299241</v>
      </c>
      <c r="D27" s="544">
        <f>B27/B16*100</f>
        <v>114.87675125561722</v>
      </c>
      <c r="E27" s="550">
        <v>2225.09</v>
      </c>
      <c r="F27" s="543">
        <f>E27/E26*100</f>
        <v>101.05731193881398</v>
      </c>
      <c r="G27" s="545">
        <f>E27/E16*100</f>
        <v>115.76710162119417</v>
      </c>
      <c r="H27" s="542">
        <v>2093.5</v>
      </c>
      <c r="I27" s="543">
        <f>H27/H26*100</f>
        <v>101.2918521385717</v>
      </c>
      <c r="J27" s="545">
        <f>H27/H16*100</f>
        <v>116.1764705882353</v>
      </c>
      <c r="K27" s="13"/>
      <c r="L27" s="13"/>
      <c r="M27" s="13"/>
    </row>
    <row r="28" spans="1:13" ht="16.5" hidden="1" customHeight="1">
      <c r="A28" s="554" t="s">
        <v>155</v>
      </c>
      <c r="B28" s="548">
        <v>3437.58</v>
      </c>
      <c r="C28" s="533">
        <f>B28/B27*100</f>
        <v>98.876785852966805</v>
      </c>
      <c r="D28" s="534">
        <v>120.1</v>
      </c>
      <c r="E28" s="555">
        <v>2241.8000000000002</v>
      </c>
      <c r="F28" s="533">
        <f>E28/E27*100</f>
        <v>100.75098085920121</v>
      </c>
      <c r="G28" s="556">
        <f>E28/E16*100</f>
        <v>116.63649039562134</v>
      </c>
      <c r="H28" s="557">
        <v>2116.4</v>
      </c>
      <c r="I28" s="533">
        <f>H28/H27*100</f>
        <v>101.09386195366612</v>
      </c>
      <c r="J28" s="534">
        <f>H28/H16*100</f>
        <v>117.44728079911211</v>
      </c>
      <c r="K28" s="13"/>
      <c r="L28" s="13"/>
      <c r="M28" s="13"/>
    </row>
    <row r="29" spans="1:13" ht="16.5" hidden="1" customHeight="1">
      <c r="A29" s="558" t="s">
        <v>10</v>
      </c>
      <c r="B29" s="553">
        <v>3458.68</v>
      </c>
      <c r="C29" s="538">
        <f>B29/B28*100</f>
        <v>100.61380389692749</v>
      </c>
      <c r="D29" s="539">
        <f t="shared" ref="D29:D34" si="11">B29/B$28*100</f>
        <v>100.61380389692749</v>
      </c>
      <c r="E29" s="559">
        <v>2295.15</v>
      </c>
      <c r="F29" s="538">
        <f>E29/E28*100</f>
        <v>102.37978410206084</v>
      </c>
      <c r="G29" s="560">
        <f t="shared" ref="G29:G34" si="12">E29/E$28*100</f>
        <v>102.37978410206084</v>
      </c>
      <c r="H29" s="536">
        <v>2159.42</v>
      </c>
      <c r="I29" s="538">
        <f>H29/H28*100</f>
        <v>102.03269703269704</v>
      </c>
      <c r="J29" s="539">
        <f t="shared" ref="J29:J34" si="13">H29/H$28*100</f>
        <v>102.03269703269704</v>
      </c>
      <c r="K29" s="13"/>
      <c r="L29" s="13"/>
      <c r="M29" s="13"/>
    </row>
    <row r="30" spans="1:13" ht="16.5" hidden="1" customHeight="1">
      <c r="A30" s="558" t="s">
        <v>11</v>
      </c>
      <c r="B30" s="553">
        <v>3610.8</v>
      </c>
      <c r="C30" s="538">
        <f t="shared" si="8"/>
        <v>104.39820972162792</v>
      </c>
      <c r="D30" s="539">
        <f t="shared" si="11"/>
        <v>105.0390100012218</v>
      </c>
      <c r="E30" s="559">
        <v>2360.09</v>
      </c>
      <c r="F30" s="538">
        <f t="shared" si="9"/>
        <v>102.82944469860358</v>
      </c>
      <c r="G30" s="560">
        <f t="shared" si="12"/>
        <v>105.27656347577839</v>
      </c>
      <c r="H30" s="536">
        <v>2190.87</v>
      </c>
      <c r="I30" s="538">
        <f t="shared" si="10"/>
        <v>101.45640959146436</v>
      </c>
      <c r="J30" s="539">
        <f t="shared" si="13"/>
        <v>103.51871101871102</v>
      </c>
      <c r="K30" s="13"/>
      <c r="L30" s="13"/>
      <c r="M30" s="13"/>
    </row>
    <row r="31" spans="1:13" ht="16.5" hidden="1" customHeight="1">
      <c r="A31" s="558" t="s">
        <v>12</v>
      </c>
      <c r="B31" s="553">
        <v>3757.48</v>
      </c>
      <c r="C31" s="538">
        <f t="shared" si="8"/>
        <v>104.06225767143016</v>
      </c>
      <c r="D31" s="539">
        <f t="shared" si="11"/>
        <v>109.30596524299072</v>
      </c>
      <c r="E31" s="559">
        <v>2423.02</v>
      </c>
      <c r="F31" s="538">
        <f t="shared" si="9"/>
        <v>102.66642373807777</v>
      </c>
      <c r="G31" s="560">
        <f t="shared" si="12"/>
        <v>108.08368275492906</v>
      </c>
      <c r="H31" s="536">
        <v>2204.0500000000002</v>
      </c>
      <c r="I31" s="538">
        <f t="shared" si="10"/>
        <v>100.60158749720432</v>
      </c>
      <c r="J31" s="539">
        <f t="shared" si="13"/>
        <v>104.14146664146664</v>
      </c>
      <c r="K31" s="13"/>
      <c r="L31" s="13"/>
      <c r="M31" s="13"/>
    </row>
    <row r="32" spans="1:13" ht="16.5" hidden="1" customHeight="1">
      <c r="A32" s="558" t="s">
        <v>13</v>
      </c>
      <c r="B32" s="553">
        <v>3814.09</v>
      </c>
      <c r="C32" s="538">
        <f t="shared" ref="C32:C37" si="14">B32/B31*100</f>
        <v>101.50659484548154</v>
      </c>
      <c r="D32" s="539">
        <f t="shared" si="11"/>
        <v>110.95276328114548</v>
      </c>
      <c r="E32" s="559">
        <v>2406.36</v>
      </c>
      <c r="F32" s="538">
        <f t="shared" si="9"/>
        <v>99.312428291966228</v>
      </c>
      <c r="G32" s="560">
        <f t="shared" si="12"/>
        <v>107.34052993130521</v>
      </c>
      <c r="H32" s="536">
        <v>2212.92</v>
      </c>
      <c r="I32" s="538">
        <f t="shared" ref="I32:I37" si="15">H32/H31*100</f>
        <v>100.40244096095823</v>
      </c>
      <c r="J32" s="539">
        <f t="shared" si="13"/>
        <v>104.56057456057455</v>
      </c>
      <c r="K32" s="13"/>
      <c r="L32" s="13"/>
      <c r="M32" s="13"/>
    </row>
    <row r="33" spans="1:13" ht="16.5" hidden="1" customHeight="1">
      <c r="A33" s="561" t="s">
        <v>14</v>
      </c>
      <c r="B33" s="550">
        <v>3947.2</v>
      </c>
      <c r="C33" s="543">
        <f t="shared" si="14"/>
        <v>103.48995435346306</v>
      </c>
      <c r="D33" s="545">
        <f t="shared" si="11"/>
        <v>114.82496407356338</v>
      </c>
      <c r="E33" s="562">
        <v>2406.1</v>
      </c>
      <c r="F33" s="563">
        <f t="shared" si="9"/>
        <v>99.989195299123978</v>
      </c>
      <c r="G33" s="564">
        <f t="shared" si="12"/>
        <v>107.32893210812739</v>
      </c>
      <c r="H33" s="565">
        <v>2240.4</v>
      </c>
      <c r="I33" s="543">
        <f t="shared" si="15"/>
        <v>101.2417981671276</v>
      </c>
      <c r="J33" s="545">
        <f t="shared" si="13"/>
        <v>105.85900585900585</v>
      </c>
      <c r="K33" s="13"/>
      <c r="L33" s="13"/>
      <c r="M33" s="13"/>
    </row>
    <row r="34" spans="1:13" ht="16.5" hidden="1" customHeight="1">
      <c r="A34" s="558" t="s">
        <v>15</v>
      </c>
      <c r="B34" s="553">
        <v>3926.3</v>
      </c>
      <c r="C34" s="538">
        <f t="shared" si="14"/>
        <v>99.470510741791657</v>
      </c>
      <c r="D34" s="539">
        <f t="shared" si="11"/>
        <v>114.21697822305228</v>
      </c>
      <c r="E34" s="559">
        <v>2410.9299999999998</v>
      </c>
      <c r="F34" s="566">
        <f t="shared" si="9"/>
        <v>100.20073978637629</v>
      </c>
      <c r="G34" s="560">
        <f t="shared" si="12"/>
        <v>107.54438397716119</v>
      </c>
      <c r="H34" s="536">
        <v>2270.63</v>
      </c>
      <c r="I34" s="538">
        <f t="shared" si="15"/>
        <v>101.34931262274594</v>
      </c>
      <c r="J34" s="539">
        <f t="shared" si="13"/>
        <v>107.28737478737477</v>
      </c>
      <c r="K34" s="13"/>
      <c r="L34" s="13"/>
      <c r="M34" s="13"/>
    </row>
    <row r="35" spans="1:13" ht="16.5" hidden="1" customHeight="1">
      <c r="A35" s="558" t="s">
        <v>120</v>
      </c>
      <c r="B35" s="553">
        <v>3709.52</v>
      </c>
      <c r="C35" s="538">
        <f t="shared" si="14"/>
        <v>94.478771362351324</v>
      </c>
      <c r="D35" s="539">
        <f>B35/B$28*100</f>
        <v>107.91079771234415</v>
      </c>
      <c r="E35" s="559">
        <v>2423.37</v>
      </c>
      <c r="F35" s="538">
        <f t="shared" ref="F35:F40" si="16">E35/E34*100</f>
        <v>100.51598345866533</v>
      </c>
      <c r="G35" s="560">
        <f>E35/E$28*100</f>
        <v>108.09929520920687</v>
      </c>
      <c r="H35" s="567">
        <v>2305.1999999999998</v>
      </c>
      <c r="I35" s="538">
        <f t="shared" si="15"/>
        <v>101.52248494911103</v>
      </c>
      <c r="J35" s="539">
        <f>H35/H$28*100</f>
        <v>108.92080892080891</v>
      </c>
      <c r="K35" s="13"/>
      <c r="L35" s="13"/>
      <c r="M35" s="13"/>
    </row>
    <row r="36" spans="1:13" ht="16.5" hidden="1" customHeight="1">
      <c r="A36" s="558" t="s">
        <v>128</v>
      </c>
      <c r="B36" s="553">
        <v>3718.28</v>
      </c>
      <c r="C36" s="538">
        <f t="shared" si="14"/>
        <v>100.23614915137269</v>
      </c>
      <c r="D36" s="539">
        <f>B36/B$28*100</f>
        <v>108.16562814538135</v>
      </c>
      <c r="E36" s="559">
        <v>2428.86</v>
      </c>
      <c r="F36" s="538">
        <f t="shared" si="16"/>
        <v>100.22654402753193</v>
      </c>
      <c r="G36" s="560">
        <f>E36/E$28*100</f>
        <v>108.34418770630742</v>
      </c>
      <c r="H36" s="567">
        <v>2225.67</v>
      </c>
      <c r="I36" s="538">
        <f t="shared" si="15"/>
        <v>96.549973971889642</v>
      </c>
      <c r="J36" s="539">
        <f>H36/H$28*100</f>
        <v>105.16301266301267</v>
      </c>
      <c r="K36" s="13"/>
      <c r="L36" s="13"/>
      <c r="M36" s="13"/>
    </row>
    <row r="37" spans="1:13" ht="16.5" hidden="1" customHeight="1">
      <c r="A37" s="568" t="s">
        <v>134</v>
      </c>
      <c r="B37" s="553">
        <v>3475.35</v>
      </c>
      <c r="C37" s="538">
        <f t="shared" si="14"/>
        <v>93.466602837871278</v>
      </c>
      <c r="D37" s="539">
        <f>B37/B$28*100</f>
        <v>101.09873806573229</v>
      </c>
      <c r="E37" s="559">
        <v>2313.62</v>
      </c>
      <c r="F37" s="538">
        <f t="shared" si="16"/>
        <v>95.25538730103834</v>
      </c>
      <c r="G37" s="539">
        <f>E37/E$28*100</f>
        <v>103.20367561780711</v>
      </c>
      <c r="H37" s="553">
        <v>2139.96</v>
      </c>
      <c r="I37" s="538">
        <f t="shared" si="15"/>
        <v>96.149024788041345</v>
      </c>
      <c r="J37" s="539">
        <f>H37/H$28*100</f>
        <v>101.11321111321112</v>
      </c>
      <c r="K37" s="13"/>
      <c r="L37" s="13"/>
      <c r="M37" s="13"/>
    </row>
    <row r="38" spans="1:13" ht="16.5" hidden="1" customHeight="1">
      <c r="A38" s="568" t="s">
        <v>135</v>
      </c>
      <c r="B38" s="553">
        <v>3484.3</v>
      </c>
      <c r="C38" s="538">
        <f t="shared" ref="C38:C43" si="17">B38/B37*100</f>
        <v>100.25752801876071</v>
      </c>
      <c r="D38" s="539">
        <f>B38/B$28*100</f>
        <v>101.35909564286504</v>
      </c>
      <c r="E38" s="559">
        <v>2259.6999999999998</v>
      </c>
      <c r="F38" s="538">
        <f t="shared" si="16"/>
        <v>97.669453064893972</v>
      </c>
      <c r="G38" s="539">
        <f>E38/E$28*100</f>
        <v>100.79846551877954</v>
      </c>
      <c r="H38" s="553">
        <v>2101.3000000000002</v>
      </c>
      <c r="I38" s="538">
        <f t="shared" ref="I38:I43" si="18">H38/H37*100</f>
        <v>98.193424176152831</v>
      </c>
      <c r="J38" s="539">
        <f>H38/H$28*100</f>
        <v>99.286524286524298</v>
      </c>
      <c r="K38" s="13"/>
      <c r="L38" s="13"/>
      <c r="M38" s="13"/>
    </row>
    <row r="39" spans="1:13" ht="16.5" hidden="1" customHeight="1" thickBot="1">
      <c r="A39" s="569" t="s">
        <v>140</v>
      </c>
      <c r="B39" s="570">
        <v>3509.28</v>
      </c>
      <c r="C39" s="571">
        <f t="shared" si="17"/>
        <v>100.71693022988835</v>
      </c>
      <c r="D39" s="572">
        <f>B39/B$28*100</f>
        <v>102.0857696402702</v>
      </c>
      <c r="E39" s="573">
        <v>2268.39</v>
      </c>
      <c r="F39" s="571">
        <f t="shared" si="16"/>
        <v>100.38456432269771</v>
      </c>
      <c r="G39" s="572">
        <f>E39/E$28*100</f>
        <v>101.1861004549915</v>
      </c>
      <c r="H39" s="570">
        <v>2107.6999999999998</v>
      </c>
      <c r="I39" s="571">
        <f t="shared" si="18"/>
        <v>100.30457335934895</v>
      </c>
      <c r="J39" s="572">
        <f>H39/H$28*100</f>
        <v>99.58892458892457</v>
      </c>
      <c r="K39" s="13"/>
      <c r="L39" s="13"/>
      <c r="M39" s="13"/>
    </row>
    <row r="40" spans="1:13" ht="3" hidden="1" customHeight="1">
      <c r="A40" s="554" t="s">
        <v>168</v>
      </c>
      <c r="B40" s="574">
        <v>3484.4</v>
      </c>
      <c r="C40" s="575">
        <f t="shared" si="17"/>
        <v>99.291022659918838</v>
      </c>
      <c r="D40" s="576">
        <f t="shared" ref="D40:D45" si="19">B40/B$40*100</f>
        <v>100</v>
      </c>
      <c r="E40" s="577">
        <v>2298.23</v>
      </c>
      <c r="F40" s="575">
        <f t="shared" si="16"/>
        <v>101.31547044379494</v>
      </c>
      <c r="G40" s="578">
        <f t="shared" ref="G40:G45" si="20">E40/E$40*100</f>
        <v>100</v>
      </c>
      <c r="H40" s="574">
        <v>2131</v>
      </c>
      <c r="I40" s="575">
        <f t="shared" si="18"/>
        <v>101.10547041799119</v>
      </c>
      <c r="J40" s="576">
        <f t="shared" ref="J40:J45" si="21">H40/H$40*100</f>
        <v>100</v>
      </c>
      <c r="K40" s="13"/>
      <c r="L40" s="13"/>
      <c r="M40" s="13"/>
    </row>
    <row r="41" spans="1:13" ht="16.5" hidden="1" customHeight="1">
      <c r="A41" s="558" t="s">
        <v>10</v>
      </c>
      <c r="B41" s="553">
        <v>3582.03</v>
      </c>
      <c r="C41" s="538">
        <f t="shared" si="17"/>
        <v>102.80191711628974</v>
      </c>
      <c r="D41" s="579">
        <f t="shared" si="19"/>
        <v>102.80191711628974</v>
      </c>
      <c r="E41" s="559">
        <v>2348.34</v>
      </c>
      <c r="F41" s="538">
        <f t="shared" ref="F41:F46" si="22">E41/E40*100</f>
        <v>102.18037359185112</v>
      </c>
      <c r="G41" s="580">
        <f t="shared" si="20"/>
        <v>102.18037359185112</v>
      </c>
      <c r="H41" s="581">
        <v>2192.7199999999998</v>
      </c>
      <c r="I41" s="538">
        <f t="shared" si="18"/>
        <v>102.89629282027218</v>
      </c>
      <c r="J41" s="579">
        <f t="shared" si="21"/>
        <v>102.89629282027218</v>
      </c>
      <c r="K41" s="13"/>
      <c r="L41" s="13"/>
      <c r="M41" s="13"/>
    </row>
    <row r="42" spans="1:13" ht="16.5" hidden="1" customHeight="1">
      <c r="A42" s="558" t="s">
        <v>11</v>
      </c>
      <c r="B42" s="553">
        <v>3667.61</v>
      </c>
      <c r="C42" s="538">
        <f t="shared" si="17"/>
        <v>102.38914805291972</v>
      </c>
      <c r="D42" s="579">
        <f t="shared" si="19"/>
        <v>105.25800711743771</v>
      </c>
      <c r="E42" s="559">
        <v>2397.3200000000002</v>
      </c>
      <c r="F42" s="538">
        <f t="shared" si="22"/>
        <v>102.08572864236014</v>
      </c>
      <c r="G42" s="580">
        <f t="shared" si="20"/>
        <v>104.31157891072695</v>
      </c>
      <c r="H42" s="581">
        <v>2239.67</v>
      </c>
      <c r="I42" s="538">
        <f t="shared" si="18"/>
        <v>102.14117625597432</v>
      </c>
      <c r="J42" s="579">
        <f t="shared" si="21"/>
        <v>105.09948381041765</v>
      </c>
      <c r="K42" s="13"/>
      <c r="L42" s="13"/>
      <c r="M42" s="13"/>
    </row>
    <row r="43" spans="1:13" ht="16.5" hidden="1" customHeight="1">
      <c r="A43" s="558" t="s">
        <v>12</v>
      </c>
      <c r="B43" s="553">
        <v>3761.96</v>
      </c>
      <c r="C43" s="538">
        <f t="shared" si="17"/>
        <v>102.57251997895087</v>
      </c>
      <c r="D43" s="579">
        <f t="shared" si="19"/>
        <v>107.96579037997932</v>
      </c>
      <c r="E43" s="559">
        <v>2457.02</v>
      </c>
      <c r="F43" s="538">
        <f t="shared" si="22"/>
        <v>102.49028081357514</v>
      </c>
      <c r="G43" s="580">
        <f t="shared" si="20"/>
        <v>106.9092301466781</v>
      </c>
      <c r="H43" s="581">
        <v>2272.67</v>
      </c>
      <c r="I43" s="538">
        <f t="shared" si="18"/>
        <v>101.47343135372621</v>
      </c>
      <c r="J43" s="579">
        <f t="shared" si="21"/>
        <v>106.64805255748475</v>
      </c>
      <c r="K43" s="13"/>
      <c r="L43" s="13"/>
      <c r="M43" s="13"/>
    </row>
    <row r="44" spans="1:13" ht="16.5" hidden="1" customHeight="1">
      <c r="A44" s="558" t="s">
        <v>13</v>
      </c>
      <c r="B44" s="553">
        <v>3809.35</v>
      </c>
      <c r="C44" s="538">
        <f t="shared" ref="C44:C49" si="23">B44/B43*100</f>
        <v>101.2597156801242</v>
      </c>
      <c r="D44" s="579">
        <f t="shared" si="19"/>
        <v>109.32585237056594</v>
      </c>
      <c r="E44" s="559">
        <v>2470.25</v>
      </c>
      <c r="F44" s="538">
        <f t="shared" si="22"/>
        <v>100.53845715541591</v>
      </c>
      <c r="G44" s="580">
        <f t="shared" si="20"/>
        <v>107.48489054620293</v>
      </c>
      <c r="H44" s="581">
        <v>2282.61</v>
      </c>
      <c r="I44" s="538">
        <f t="shared" ref="I44:I49" si="24">H44/H43*100</f>
        <v>100.43737102174974</v>
      </c>
      <c r="J44" s="579">
        <f t="shared" si="21"/>
        <v>107.11450023463162</v>
      </c>
      <c r="K44" s="13"/>
      <c r="L44" s="13"/>
      <c r="M44" s="13"/>
    </row>
    <row r="45" spans="1:13" ht="16.5" hidden="1" customHeight="1">
      <c r="A45" s="582" t="s">
        <v>14</v>
      </c>
      <c r="B45" s="581">
        <v>3854.5</v>
      </c>
      <c r="C45" s="583">
        <f t="shared" si="23"/>
        <v>101.18524157664694</v>
      </c>
      <c r="D45" s="579">
        <f t="shared" si="19"/>
        <v>110.62162782688554</v>
      </c>
      <c r="E45" s="584">
        <v>2532.1999999999998</v>
      </c>
      <c r="F45" s="583">
        <f t="shared" si="22"/>
        <v>102.50784333569476</v>
      </c>
      <c r="G45" s="580">
        <f t="shared" si="20"/>
        <v>110.18044321064471</v>
      </c>
      <c r="H45" s="581">
        <v>2316.8000000000002</v>
      </c>
      <c r="I45" s="583">
        <f t="shared" si="24"/>
        <v>101.49784676313519</v>
      </c>
      <c r="J45" s="579">
        <f t="shared" si="21"/>
        <v>108.71891130924449</v>
      </c>
      <c r="K45" s="13"/>
      <c r="L45" s="13"/>
      <c r="M45" s="13"/>
    </row>
    <row r="46" spans="1:13" ht="16.5" hidden="1" customHeight="1">
      <c r="A46" s="582" t="s">
        <v>15</v>
      </c>
      <c r="B46" s="581">
        <v>3808.84</v>
      </c>
      <c r="C46" s="583">
        <f t="shared" si="23"/>
        <v>98.815410559086786</v>
      </c>
      <c r="D46" s="579">
        <f t="shared" ref="D46:D51" si="25">B46/B$40*100</f>
        <v>109.31121570428195</v>
      </c>
      <c r="E46" s="584">
        <v>2548.98</v>
      </c>
      <c r="F46" s="583">
        <f t="shared" si="22"/>
        <v>100.66266487639209</v>
      </c>
      <c r="G46" s="580">
        <f t="shared" ref="G46:G51" si="26">E46/E$40*100</f>
        <v>110.91057030845477</v>
      </c>
      <c r="H46" s="581">
        <v>2344.36</v>
      </c>
      <c r="I46" s="583">
        <f t="shared" si="24"/>
        <v>101.18957182320443</v>
      </c>
      <c r="J46" s="579">
        <f t="shared" ref="J46:J51" si="27">H46/H$40*100</f>
        <v>110.01220084467387</v>
      </c>
      <c r="K46" s="13"/>
      <c r="L46" s="13"/>
      <c r="M46" s="13"/>
    </row>
    <row r="47" spans="1:13" ht="16.5" hidden="1" customHeight="1">
      <c r="A47" s="585" t="s">
        <v>120</v>
      </c>
      <c r="B47" s="586">
        <v>3758.33</v>
      </c>
      <c r="C47" s="587">
        <f t="shared" si="23"/>
        <v>98.673874460465655</v>
      </c>
      <c r="D47" s="588">
        <f t="shared" si="25"/>
        <v>107.86161175525197</v>
      </c>
      <c r="E47" s="589">
        <v>2617.46</v>
      </c>
      <c r="F47" s="587">
        <f>E47/E46*100</f>
        <v>102.68656482200724</v>
      </c>
      <c r="G47" s="590">
        <f t="shared" si="26"/>
        <v>113.89025467424932</v>
      </c>
      <c r="H47" s="586">
        <v>2354.6</v>
      </c>
      <c r="I47" s="587">
        <f t="shared" si="24"/>
        <v>100.4367929840127</v>
      </c>
      <c r="J47" s="588">
        <f t="shared" si="27"/>
        <v>110.49272641952135</v>
      </c>
      <c r="K47" s="13"/>
      <c r="L47" s="13"/>
      <c r="M47" s="13"/>
    </row>
    <row r="48" spans="1:13" ht="16.5" hidden="1" customHeight="1">
      <c r="A48" s="585" t="s">
        <v>128</v>
      </c>
      <c r="B48" s="586">
        <v>3877.71</v>
      </c>
      <c r="C48" s="587">
        <f t="shared" si="23"/>
        <v>103.17641079947744</v>
      </c>
      <c r="D48" s="588">
        <f t="shared" si="25"/>
        <v>111.28773963953623</v>
      </c>
      <c r="E48" s="589">
        <v>2590.12</v>
      </c>
      <c r="F48" s="587">
        <f>E48/E47*100</f>
        <v>98.955475919402772</v>
      </c>
      <c r="G48" s="590">
        <f t="shared" si="26"/>
        <v>112.70064353872327</v>
      </c>
      <c r="H48" s="586">
        <v>2371.96</v>
      </c>
      <c r="I48" s="587">
        <f t="shared" si="24"/>
        <v>100.7372802174467</v>
      </c>
      <c r="J48" s="588">
        <f t="shared" si="27"/>
        <v>111.30736743312998</v>
      </c>
      <c r="K48" s="13"/>
      <c r="L48" s="13"/>
      <c r="M48" s="13"/>
    </row>
    <row r="49" spans="1:13" ht="16.5" hidden="1" customHeight="1">
      <c r="A49" s="585" t="s">
        <v>134</v>
      </c>
      <c r="B49" s="586">
        <v>3758.21</v>
      </c>
      <c r="C49" s="587">
        <f t="shared" si="23"/>
        <v>96.918284245082802</v>
      </c>
      <c r="D49" s="588">
        <f t="shared" si="25"/>
        <v>107.85816783377338</v>
      </c>
      <c r="E49" s="589">
        <v>2496.67</v>
      </c>
      <c r="F49" s="587">
        <f>E49/E48*100</f>
        <v>96.392059055178919</v>
      </c>
      <c r="G49" s="590">
        <f t="shared" si="26"/>
        <v>108.63447087541283</v>
      </c>
      <c r="H49" s="586">
        <v>2442.54</v>
      </c>
      <c r="I49" s="587">
        <f t="shared" si="24"/>
        <v>102.97559823943068</v>
      </c>
      <c r="J49" s="588">
        <f t="shared" si="27"/>
        <v>114.61942749882684</v>
      </c>
      <c r="K49" s="13"/>
      <c r="L49" s="13"/>
      <c r="M49" s="13"/>
    </row>
    <row r="50" spans="1:13" ht="16.5" hidden="1" customHeight="1">
      <c r="A50" s="585" t="s">
        <v>135</v>
      </c>
      <c r="B50" s="586">
        <v>3894.63</v>
      </c>
      <c r="C50" s="587">
        <f>B50/B49*100</f>
        <v>103.62991956277057</v>
      </c>
      <c r="D50" s="588">
        <f t="shared" si="25"/>
        <v>111.77333256801745</v>
      </c>
      <c r="E50" s="589">
        <v>2539.16</v>
      </c>
      <c r="F50" s="587">
        <f>E50/E49*100</f>
        <v>101.70186688669307</v>
      </c>
      <c r="G50" s="590">
        <f t="shared" si="26"/>
        <v>110.48328496277568</v>
      </c>
      <c r="H50" s="586">
        <v>2464.96</v>
      </c>
      <c r="I50" s="587">
        <f>H50/H49*100</f>
        <v>100.91789694334588</v>
      </c>
      <c r="J50" s="588">
        <f t="shared" si="27"/>
        <v>115.67151572031911</v>
      </c>
      <c r="K50" s="13"/>
      <c r="L50" s="13"/>
      <c r="M50" s="13"/>
    </row>
    <row r="51" spans="1:13" ht="16.5" hidden="1" customHeight="1">
      <c r="A51" s="585" t="s">
        <v>140</v>
      </c>
      <c r="B51" s="586">
        <v>3912.55</v>
      </c>
      <c r="C51" s="587">
        <f>B51/B50*100</f>
        <v>100.46012073033896</v>
      </c>
      <c r="D51" s="588">
        <f t="shared" si="25"/>
        <v>112.2876248421536</v>
      </c>
      <c r="E51" s="589">
        <v>2618.0300000000002</v>
      </c>
      <c r="F51" s="587">
        <f>E51/E50*100</f>
        <v>103.10614533940358</v>
      </c>
      <c r="G51" s="590">
        <f t="shared" si="26"/>
        <v>113.91505636946695</v>
      </c>
      <c r="H51" s="586">
        <v>2519.35</v>
      </c>
      <c r="I51" s="587">
        <f>H51/H50*100</f>
        <v>102.20652667791769</v>
      </c>
      <c r="J51" s="588">
        <f t="shared" si="27"/>
        <v>118.22383857343969</v>
      </c>
      <c r="K51" s="13"/>
      <c r="L51" s="13"/>
      <c r="M51" s="13"/>
    </row>
    <row r="52" spans="1:13" ht="16.5" customHeight="1" thickBot="1">
      <c r="A52" s="591" t="s">
        <v>411</v>
      </c>
      <c r="B52" s="592">
        <v>4663.51</v>
      </c>
      <c r="C52" s="593">
        <v>98.945726894678785</v>
      </c>
      <c r="D52" s="594">
        <v>104.97088462568681</v>
      </c>
      <c r="E52" s="592">
        <v>3171.84</v>
      </c>
      <c r="F52" s="593">
        <v>101.01755157027794</v>
      </c>
      <c r="G52" s="594">
        <v>104.26755905615349</v>
      </c>
      <c r="H52" s="592">
        <v>2871.48</v>
      </c>
      <c r="I52" s="593">
        <v>101.24213309828119</v>
      </c>
      <c r="J52" s="594">
        <v>110.06309075716574</v>
      </c>
      <c r="K52" s="13"/>
      <c r="L52" s="13"/>
      <c r="M52" s="13"/>
    </row>
    <row r="53" spans="1:13" ht="16.5" customHeight="1" thickBot="1">
      <c r="A53" s="801" t="s">
        <v>420</v>
      </c>
      <c r="B53" s="802"/>
      <c r="C53" s="802"/>
      <c r="D53" s="802"/>
      <c r="E53" s="802"/>
      <c r="F53" s="802"/>
      <c r="G53" s="802"/>
      <c r="H53" s="802"/>
      <c r="I53" s="802"/>
      <c r="J53" s="803"/>
      <c r="K53" s="13"/>
      <c r="L53" s="13"/>
      <c r="M53" s="13"/>
    </row>
    <row r="54" spans="1:13" ht="15.75" customHeight="1">
      <c r="A54" s="595" t="s">
        <v>10</v>
      </c>
      <c r="B54" s="596">
        <v>4636.76</v>
      </c>
      <c r="C54" s="575">
        <f>B54/B52*100</f>
        <v>99.426397713310365</v>
      </c>
      <c r="D54" s="576">
        <f>B54/B$52*100</f>
        <v>99.426397713310365</v>
      </c>
      <c r="E54" s="596">
        <v>3230.64</v>
      </c>
      <c r="F54" s="575">
        <f>E54/E52*100</f>
        <v>101.85381355932202</v>
      </c>
      <c r="G54" s="576">
        <f t="shared" ref="G54:G61" si="28">E54/E$52*100</f>
        <v>101.85381355932202</v>
      </c>
      <c r="H54" s="596">
        <v>2922.88</v>
      </c>
      <c r="I54" s="575">
        <f>H54/H52*100</f>
        <v>101.79001769122544</v>
      </c>
      <c r="J54" s="576">
        <f t="shared" ref="J54:J61" si="29">H54/H$52*100</f>
        <v>101.79001769122544</v>
      </c>
      <c r="K54" s="13"/>
      <c r="L54" s="13"/>
      <c r="M54" s="13"/>
    </row>
    <row r="55" spans="1:13" ht="17.25" customHeight="1">
      <c r="A55" s="597" t="s">
        <v>11</v>
      </c>
      <c r="B55" s="598">
        <v>4730.58</v>
      </c>
      <c r="C55" s="583">
        <f>B55/B54*100</f>
        <v>102.02339564696037</v>
      </c>
      <c r="D55" s="579">
        <f t="shared" ref="D55:D61" si="30">B55/B$52*100</f>
        <v>101.438187116571</v>
      </c>
      <c r="E55" s="598">
        <v>3288.8</v>
      </c>
      <c r="F55" s="583">
        <f t="shared" ref="F55:F62" si="31">E55/E54*100</f>
        <v>101.80026248668996</v>
      </c>
      <c r="G55" s="579">
        <f t="shared" si="28"/>
        <v>103.68744955609361</v>
      </c>
      <c r="H55" s="598">
        <v>2998.3</v>
      </c>
      <c r="I55" s="583">
        <f t="shared" ref="I55:I62" si="32">H55/H54*100</f>
        <v>102.58033172761112</v>
      </c>
      <c r="J55" s="579">
        <f t="shared" si="29"/>
        <v>104.41653781325311</v>
      </c>
      <c r="K55" s="13"/>
      <c r="L55" s="13"/>
      <c r="M55" s="13"/>
    </row>
    <row r="56" spans="1:13" ht="17.25" customHeight="1">
      <c r="A56" s="599" t="s">
        <v>12</v>
      </c>
      <c r="B56" s="600">
        <v>4763.34</v>
      </c>
      <c r="C56" s="587">
        <f t="shared" ref="C56:C62" si="33">B56/B55*100</f>
        <v>100.69251550549826</v>
      </c>
      <c r="D56" s="588">
        <f t="shared" si="30"/>
        <v>102.14066229084959</v>
      </c>
      <c r="E56" s="600">
        <v>3388</v>
      </c>
      <c r="F56" s="587">
        <f t="shared" si="31"/>
        <v>103.0162977377767</v>
      </c>
      <c r="G56" s="588">
        <f t="shared" si="28"/>
        <v>106.81497175141243</v>
      </c>
      <c r="H56" s="600">
        <v>3080.4</v>
      </c>
      <c r="I56" s="587">
        <f t="shared" si="32"/>
        <v>102.73821832371677</v>
      </c>
      <c r="J56" s="588">
        <f t="shared" si="29"/>
        <v>107.27569058464626</v>
      </c>
      <c r="K56" s="13"/>
      <c r="L56" s="13"/>
      <c r="M56" s="13"/>
    </row>
    <row r="57" spans="1:13" ht="17.25" customHeight="1">
      <c r="A57" s="599" t="s">
        <v>13</v>
      </c>
      <c r="B57" s="600">
        <v>4923.8</v>
      </c>
      <c r="C57" s="587">
        <f t="shared" si="33"/>
        <v>103.3686446904903</v>
      </c>
      <c r="D57" s="588">
        <f t="shared" si="30"/>
        <v>105.58141828794191</v>
      </c>
      <c r="E57" s="600">
        <v>3444.6</v>
      </c>
      <c r="F57" s="587">
        <f t="shared" si="31"/>
        <v>101.67060212514758</v>
      </c>
      <c r="G57" s="588">
        <f t="shared" si="28"/>
        <v>108.5994249394673</v>
      </c>
      <c r="H57" s="600">
        <v>3137.5</v>
      </c>
      <c r="I57" s="587">
        <f t="shared" si="32"/>
        <v>101.85365536943254</v>
      </c>
      <c r="J57" s="588">
        <f t="shared" si="29"/>
        <v>109.26421218326439</v>
      </c>
      <c r="K57" s="13"/>
      <c r="L57" s="13"/>
      <c r="M57" s="13"/>
    </row>
    <row r="58" spans="1:13" ht="18.75" customHeight="1">
      <c r="A58" s="599" t="s">
        <v>14</v>
      </c>
      <c r="B58" s="600">
        <v>5473.72</v>
      </c>
      <c r="C58" s="587">
        <f t="shared" si="33"/>
        <v>111.16860961046346</v>
      </c>
      <c r="D58" s="588">
        <f t="shared" si="30"/>
        <v>117.37339471771261</v>
      </c>
      <c r="E58" s="600">
        <v>3637</v>
      </c>
      <c r="F58" s="587">
        <f t="shared" si="31"/>
        <v>105.58555420077805</v>
      </c>
      <c r="G58" s="588">
        <f t="shared" si="28"/>
        <v>114.66530468119451</v>
      </c>
      <c r="H58" s="600">
        <v>3235.71</v>
      </c>
      <c r="I58" s="587">
        <f t="shared" si="32"/>
        <v>103.13019920318725</v>
      </c>
      <c r="J58" s="588">
        <f t="shared" si="29"/>
        <v>112.68439968239375</v>
      </c>
      <c r="K58" s="13"/>
      <c r="L58" s="13"/>
      <c r="M58" s="13"/>
    </row>
    <row r="59" spans="1:13" ht="1.5" hidden="1" customHeight="1">
      <c r="A59" s="432" t="s">
        <v>15</v>
      </c>
      <c r="B59" s="600"/>
      <c r="C59" s="587">
        <f t="shared" si="33"/>
        <v>0</v>
      </c>
      <c r="D59" s="588">
        <f t="shared" si="30"/>
        <v>0</v>
      </c>
      <c r="E59" s="600"/>
      <c r="F59" s="587">
        <f t="shared" si="31"/>
        <v>0</v>
      </c>
      <c r="G59" s="588">
        <f t="shared" si="28"/>
        <v>0</v>
      </c>
      <c r="H59" s="600"/>
      <c r="I59" s="426">
        <f t="shared" si="32"/>
        <v>0</v>
      </c>
      <c r="J59" s="427">
        <f t="shared" si="29"/>
        <v>0</v>
      </c>
      <c r="K59" s="13"/>
      <c r="L59" s="13"/>
      <c r="M59" s="13"/>
    </row>
    <row r="60" spans="1:13" ht="15.75" hidden="1" customHeight="1">
      <c r="A60" s="432" t="s">
        <v>120</v>
      </c>
      <c r="B60" s="600"/>
      <c r="C60" s="587" t="e">
        <f t="shared" si="33"/>
        <v>#DIV/0!</v>
      </c>
      <c r="D60" s="588">
        <f t="shared" si="30"/>
        <v>0</v>
      </c>
      <c r="E60" s="600"/>
      <c r="F60" s="587" t="e">
        <f t="shared" si="31"/>
        <v>#DIV/0!</v>
      </c>
      <c r="G60" s="588">
        <f t="shared" si="28"/>
        <v>0</v>
      </c>
      <c r="H60" s="600"/>
      <c r="I60" s="426" t="e">
        <f t="shared" si="32"/>
        <v>#DIV/0!</v>
      </c>
      <c r="J60" s="427">
        <f t="shared" si="29"/>
        <v>0</v>
      </c>
      <c r="K60" s="13"/>
      <c r="L60" s="13"/>
      <c r="M60" s="13"/>
    </row>
    <row r="61" spans="1:13" ht="19.5" hidden="1" customHeight="1">
      <c r="A61" s="431" t="s">
        <v>128</v>
      </c>
      <c r="B61" s="598"/>
      <c r="C61" s="583" t="e">
        <f>B61/B59*100</f>
        <v>#DIV/0!</v>
      </c>
      <c r="D61" s="579">
        <f t="shared" si="30"/>
        <v>0</v>
      </c>
      <c r="E61" s="598"/>
      <c r="F61" s="583" t="e">
        <f>E61/E59*100</f>
        <v>#DIV/0!</v>
      </c>
      <c r="G61" s="579">
        <f t="shared" si="28"/>
        <v>0</v>
      </c>
      <c r="H61" s="598"/>
      <c r="I61" s="425" t="e">
        <f>H61/H59*100</f>
        <v>#DIV/0!</v>
      </c>
      <c r="J61" s="424">
        <f t="shared" si="29"/>
        <v>0</v>
      </c>
      <c r="K61" s="13"/>
      <c r="L61" s="13"/>
      <c r="M61" s="13"/>
    </row>
    <row r="62" spans="1:13" ht="24" hidden="1" customHeight="1">
      <c r="A62" s="431" t="s">
        <v>134</v>
      </c>
      <c r="B62" s="598"/>
      <c r="C62" s="583" t="e">
        <f t="shared" si="33"/>
        <v>#DIV/0!</v>
      </c>
      <c r="D62" s="579">
        <f>B62/B$52*100</f>
        <v>0</v>
      </c>
      <c r="E62" s="598"/>
      <c r="F62" s="583" t="e">
        <f t="shared" si="31"/>
        <v>#DIV/0!</v>
      </c>
      <c r="G62" s="579">
        <f>E62/E$52*100</f>
        <v>0</v>
      </c>
      <c r="H62" s="598"/>
      <c r="I62" s="425" t="e">
        <f t="shared" si="32"/>
        <v>#DIV/0!</v>
      </c>
      <c r="J62" s="424">
        <f>H62/H$52*100</f>
        <v>0</v>
      </c>
      <c r="K62" s="13"/>
      <c r="L62" s="13"/>
      <c r="M62" s="13"/>
    </row>
    <row r="63" spans="1:13" ht="15.75" hidden="1" customHeight="1">
      <c r="A63" s="433" t="s">
        <v>135</v>
      </c>
      <c r="B63" s="615"/>
      <c r="C63" s="616" t="e">
        <f>B63/B62*100</f>
        <v>#DIV/0!</v>
      </c>
      <c r="D63" s="617">
        <f>B63/B$52*100</f>
        <v>0</v>
      </c>
      <c r="E63" s="615"/>
      <c r="F63" s="616" t="e">
        <f>E63/E62*100</f>
        <v>#DIV/0!</v>
      </c>
      <c r="G63" s="617">
        <f>E63/E$52*100</f>
        <v>0</v>
      </c>
      <c r="H63" s="615"/>
      <c r="I63" s="434" t="e">
        <f>H63/H62*100</f>
        <v>#DIV/0!</v>
      </c>
      <c r="J63" s="435">
        <f>H63/H$52*100</f>
        <v>0</v>
      </c>
      <c r="K63" s="13"/>
      <c r="L63" s="13"/>
      <c r="M63" s="13"/>
    </row>
    <row r="64" spans="1:13" ht="35.25" hidden="1" customHeight="1">
      <c r="A64" s="432" t="s">
        <v>140</v>
      </c>
      <c r="B64" s="600"/>
      <c r="C64" s="587" t="e">
        <f>B64/B63*100</f>
        <v>#DIV/0!</v>
      </c>
      <c r="D64" s="588">
        <f>B64/B$52*100</f>
        <v>0</v>
      </c>
      <c r="E64" s="600"/>
      <c r="F64" s="587" t="e">
        <f>E64/E63*100</f>
        <v>#DIV/0!</v>
      </c>
      <c r="G64" s="588">
        <f>E64/E$52*100</f>
        <v>0</v>
      </c>
      <c r="H64" s="600"/>
      <c r="I64" s="426" t="e">
        <f>H64/H63*100</f>
        <v>#DIV/0!</v>
      </c>
      <c r="J64" s="427">
        <f>H64/H$52*100</f>
        <v>0</v>
      </c>
      <c r="K64" s="13"/>
      <c r="L64" s="13"/>
      <c r="M64" s="13"/>
    </row>
    <row r="65" spans="1:14" ht="0.75" customHeight="1" thickBot="1">
      <c r="A65" s="428" t="s">
        <v>141</v>
      </c>
      <c r="B65" s="592"/>
      <c r="C65" s="593" t="e">
        <f>B65/B64*100</f>
        <v>#DIV/0!</v>
      </c>
      <c r="D65" s="594">
        <f>B65/B$52*100</f>
        <v>0</v>
      </c>
      <c r="E65" s="592"/>
      <c r="F65" s="593" t="e">
        <f>E65/E64*100</f>
        <v>#DIV/0!</v>
      </c>
      <c r="G65" s="594">
        <f>E65/E$52*100</f>
        <v>0</v>
      </c>
      <c r="H65" s="592"/>
      <c r="I65" s="429" t="e">
        <f>H65/H64*100</f>
        <v>#DIV/0!</v>
      </c>
      <c r="J65" s="430">
        <f>H65/H$52*100</f>
        <v>0</v>
      </c>
      <c r="K65" s="13"/>
      <c r="L65" s="13"/>
      <c r="M65" s="13"/>
    </row>
    <row r="66" spans="1:14" ht="22.5" customHeight="1">
      <c r="A66" s="805" t="s">
        <v>435</v>
      </c>
      <c r="B66" s="805"/>
      <c r="C66" s="805"/>
      <c r="D66" s="805"/>
      <c r="E66" s="805"/>
      <c r="F66" s="805"/>
      <c r="G66" s="805"/>
      <c r="H66" s="805"/>
      <c r="I66" s="805"/>
      <c r="J66" s="805"/>
      <c r="K66" s="13"/>
      <c r="L66" s="13"/>
      <c r="M66" s="13"/>
    </row>
    <row r="67" spans="1:14" ht="22.5" customHeight="1">
      <c r="A67" s="601"/>
      <c r="B67" s="601"/>
      <c r="C67" s="601"/>
      <c r="D67" s="601"/>
      <c r="E67" s="601"/>
      <c r="F67" s="601"/>
      <c r="G67" s="601"/>
      <c r="H67" s="601"/>
      <c r="I67" s="601"/>
      <c r="J67" s="601"/>
      <c r="K67" s="13"/>
      <c r="L67" s="13"/>
      <c r="M67" s="13"/>
    </row>
    <row r="68" spans="1:14" ht="24" customHeight="1">
      <c r="A68" s="804" t="s">
        <v>534</v>
      </c>
      <c r="B68" s="804"/>
      <c r="C68" s="804"/>
      <c r="D68" s="804"/>
      <c r="E68" s="804"/>
      <c r="F68" s="804"/>
      <c r="G68" s="804"/>
      <c r="H68" s="804"/>
      <c r="I68" s="804"/>
      <c r="J68" s="804"/>
      <c r="K68" s="614"/>
    </row>
    <row r="69" spans="1:14">
      <c r="A69" s="15"/>
      <c r="B69" s="15"/>
      <c r="C69" s="15"/>
      <c r="D69" s="15"/>
      <c r="E69" s="15"/>
      <c r="F69" s="15"/>
      <c r="G69" s="15"/>
      <c r="H69" s="18"/>
      <c r="I69" s="18"/>
      <c r="J69" s="18"/>
    </row>
    <row r="71" spans="1:14">
      <c r="N71" s="34"/>
    </row>
    <row r="72" spans="1:14">
      <c r="N72" s="34"/>
    </row>
    <row r="73" spans="1:14">
      <c r="N73" s="34"/>
    </row>
    <row r="74" spans="1:14">
      <c r="N74" s="34"/>
    </row>
    <row r="75" spans="1:14">
      <c r="N75" s="34"/>
    </row>
    <row r="76" spans="1:14">
      <c r="N76" s="34"/>
    </row>
    <row r="77" spans="1:14">
      <c r="M77" s="34"/>
      <c r="N77" s="34"/>
    </row>
    <row r="78" spans="1:14">
      <c r="M78" s="34"/>
      <c r="N78" s="34"/>
    </row>
    <row r="79" spans="1:14">
      <c r="M79" s="34"/>
      <c r="N79" s="34"/>
    </row>
    <row r="80" spans="1:14">
      <c r="M80" s="34"/>
      <c r="N80" s="34"/>
    </row>
    <row r="81" spans="13:14">
      <c r="M81" s="34"/>
      <c r="N81" s="34"/>
    </row>
    <row r="82" spans="13:14">
      <c r="M82" s="34"/>
      <c r="N82" s="34"/>
    </row>
    <row r="83" spans="13:14">
      <c r="M83" s="34"/>
      <c r="N83" s="34"/>
    </row>
    <row r="84" spans="13:14">
      <c r="M84" s="34"/>
      <c r="N84" s="34"/>
    </row>
    <row r="85" spans="13:14">
      <c r="M85" s="34"/>
    </row>
    <row r="86" spans="13:14">
      <c r="M86" s="34"/>
    </row>
    <row r="87" spans="13:14">
      <c r="M87" s="34"/>
    </row>
    <row r="88" spans="13:14">
      <c r="M88" s="34"/>
    </row>
    <row r="89" spans="13:14">
      <c r="M89" s="34"/>
    </row>
    <row r="90" spans="13:14">
      <c r="M90" s="34"/>
    </row>
  </sheetData>
  <mergeCells count="17"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  <mergeCell ref="A53:J53"/>
    <mergeCell ref="A68:J68"/>
    <mergeCell ref="A66:J66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90"/>
  <sheetViews>
    <sheetView view="pageBreakPreview" zoomScale="80" zoomScaleNormal="100" zoomScaleSheetLayoutView="80" workbookViewId="0">
      <selection sqref="A1:H1"/>
    </sheetView>
  </sheetViews>
  <sheetFormatPr defaultRowHeight="16.5"/>
  <cols>
    <col min="1" max="1" width="5.7109375" style="113" customWidth="1"/>
    <col min="2" max="2" width="99.28515625" style="114" customWidth="1"/>
    <col min="3" max="3" width="10.140625" style="114" bestFit="1" customWidth="1"/>
    <col min="4" max="4" width="18.85546875" style="114" customWidth="1"/>
    <col min="5" max="5" width="19" style="119" customWidth="1"/>
    <col min="6" max="6" width="19.5703125" style="113" customWidth="1"/>
    <col min="7" max="7" width="16.7109375" style="114" customWidth="1"/>
    <col min="8" max="255" width="9.140625" style="114"/>
    <col min="256" max="256" width="5.7109375" style="114" customWidth="1"/>
    <col min="257" max="257" width="99.28515625" style="114" customWidth="1"/>
    <col min="258" max="258" width="10.140625" style="114" bestFit="1" customWidth="1"/>
    <col min="259" max="259" width="18.85546875" style="114" customWidth="1"/>
    <col min="260" max="260" width="19" style="114" customWidth="1"/>
    <col min="261" max="261" width="19.5703125" style="114" customWidth="1"/>
    <col min="262" max="511" width="9.140625" style="114"/>
    <col min="512" max="512" width="5.7109375" style="114" customWidth="1"/>
    <col min="513" max="513" width="99.28515625" style="114" customWidth="1"/>
    <col min="514" max="514" width="10.140625" style="114" bestFit="1" customWidth="1"/>
    <col min="515" max="515" width="18.85546875" style="114" customWidth="1"/>
    <col min="516" max="516" width="19" style="114" customWidth="1"/>
    <col min="517" max="517" width="19.5703125" style="114" customWidth="1"/>
    <col min="518" max="767" width="9.140625" style="114"/>
    <col min="768" max="768" width="5.7109375" style="114" customWidth="1"/>
    <col min="769" max="769" width="99.28515625" style="114" customWidth="1"/>
    <col min="770" max="770" width="10.140625" style="114" bestFit="1" customWidth="1"/>
    <col min="771" max="771" width="18.85546875" style="114" customWidth="1"/>
    <col min="772" max="772" width="19" style="114" customWidth="1"/>
    <col min="773" max="773" width="19.5703125" style="114" customWidth="1"/>
    <col min="774" max="1023" width="9.140625" style="114"/>
    <col min="1024" max="1024" width="5.7109375" style="114" customWidth="1"/>
    <col min="1025" max="1025" width="99.28515625" style="114" customWidth="1"/>
    <col min="1026" max="1026" width="10.140625" style="114" bestFit="1" customWidth="1"/>
    <col min="1027" max="1027" width="18.85546875" style="114" customWidth="1"/>
    <col min="1028" max="1028" width="19" style="114" customWidth="1"/>
    <col min="1029" max="1029" width="19.5703125" style="114" customWidth="1"/>
    <col min="1030" max="1279" width="9.140625" style="114"/>
    <col min="1280" max="1280" width="5.7109375" style="114" customWidth="1"/>
    <col min="1281" max="1281" width="99.28515625" style="114" customWidth="1"/>
    <col min="1282" max="1282" width="10.140625" style="114" bestFit="1" customWidth="1"/>
    <col min="1283" max="1283" width="18.85546875" style="114" customWidth="1"/>
    <col min="1284" max="1284" width="19" style="114" customWidth="1"/>
    <col min="1285" max="1285" width="19.5703125" style="114" customWidth="1"/>
    <col min="1286" max="1535" width="9.140625" style="114"/>
    <col min="1536" max="1536" width="5.7109375" style="114" customWidth="1"/>
    <col min="1537" max="1537" width="99.28515625" style="114" customWidth="1"/>
    <col min="1538" max="1538" width="10.140625" style="114" bestFit="1" customWidth="1"/>
    <col min="1539" max="1539" width="18.85546875" style="114" customWidth="1"/>
    <col min="1540" max="1540" width="19" style="114" customWidth="1"/>
    <col min="1541" max="1541" width="19.5703125" style="114" customWidth="1"/>
    <col min="1542" max="1791" width="9.140625" style="114"/>
    <col min="1792" max="1792" width="5.7109375" style="114" customWidth="1"/>
    <col min="1793" max="1793" width="99.28515625" style="114" customWidth="1"/>
    <col min="1794" max="1794" width="10.140625" style="114" bestFit="1" customWidth="1"/>
    <col min="1795" max="1795" width="18.85546875" style="114" customWidth="1"/>
    <col min="1796" max="1796" width="19" style="114" customWidth="1"/>
    <col min="1797" max="1797" width="19.5703125" style="114" customWidth="1"/>
    <col min="1798" max="2047" width="9.140625" style="114"/>
    <col min="2048" max="2048" width="5.7109375" style="114" customWidth="1"/>
    <col min="2049" max="2049" width="99.28515625" style="114" customWidth="1"/>
    <col min="2050" max="2050" width="10.140625" style="114" bestFit="1" customWidth="1"/>
    <col min="2051" max="2051" width="18.85546875" style="114" customWidth="1"/>
    <col min="2052" max="2052" width="19" style="114" customWidth="1"/>
    <col min="2053" max="2053" width="19.5703125" style="114" customWidth="1"/>
    <col min="2054" max="2303" width="9.140625" style="114"/>
    <col min="2304" max="2304" width="5.7109375" style="114" customWidth="1"/>
    <col min="2305" max="2305" width="99.28515625" style="114" customWidth="1"/>
    <col min="2306" max="2306" width="10.140625" style="114" bestFit="1" customWidth="1"/>
    <col min="2307" max="2307" width="18.85546875" style="114" customWidth="1"/>
    <col min="2308" max="2308" width="19" style="114" customWidth="1"/>
    <col min="2309" max="2309" width="19.5703125" style="114" customWidth="1"/>
    <col min="2310" max="2559" width="9.140625" style="114"/>
    <col min="2560" max="2560" width="5.7109375" style="114" customWidth="1"/>
    <col min="2561" max="2561" width="99.28515625" style="114" customWidth="1"/>
    <col min="2562" max="2562" width="10.140625" style="114" bestFit="1" customWidth="1"/>
    <col min="2563" max="2563" width="18.85546875" style="114" customWidth="1"/>
    <col min="2564" max="2564" width="19" style="114" customWidth="1"/>
    <col min="2565" max="2565" width="19.5703125" style="114" customWidth="1"/>
    <col min="2566" max="2815" width="9.140625" style="114"/>
    <col min="2816" max="2816" width="5.7109375" style="114" customWidth="1"/>
    <col min="2817" max="2817" width="99.28515625" style="114" customWidth="1"/>
    <col min="2818" max="2818" width="10.140625" style="114" bestFit="1" customWidth="1"/>
    <col min="2819" max="2819" width="18.85546875" style="114" customWidth="1"/>
    <col min="2820" max="2820" width="19" style="114" customWidth="1"/>
    <col min="2821" max="2821" width="19.5703125" style="114" customWidth="1"/>
    <col min="2822" max="3071" width="9.140625" style="114"/>
    <col min="3072" max="3072" width="5.7109375" style="114" customWidth="1"/>
    <col min="3073" max="3073" width="99.28515625" style="114" customWidth="1"/>
    <col min="3074" max="3074" width="10.140625" style="114" bestFit="1" customWidth="1"/>
    <col min="3075" max="3075" width="18.85546875" style="114" customWidth="1"/>
    <col min="3076" max="3076" width="19" style="114" customWidth="1"/>
    <col min="3077" max="3077" width="19.5703125" style="114" customWidth="1"/>
    <col min="3078" max="3327" width="9.140625" style="114"/>
    <col min="3328" max="3328" width="5.7109375" style="114" customWidth="1"/>
    <col min="3329" max="3329" width="99.28515625" style="114" customWidth="1"/>
    <col min="3330" max="3330" width="10.140625" style="114" bestFit="1" customWidth="1"/>
    <col min="3331" max="3331" width="18.85546875" style="114" customWidth="1"/>
    <col min="3332" max="3332" width="19" style="114" customWidth="1"/>
    <col min="3333" max="3333" width="19.5703125" style="114" customWidth="1"/>
    <col min="3334" max="3583" width="9.140625" style="114"/>
    <col min="3584" max="3584" width="5.7109375" style="114" customWidth="1"/>
    <col min="3585" max="3585" width="99.28515625" style="114" customWidth="1"/>
    <col min="3586" max="3586" width="10.140625" style="114" bestFit="1" customWidth="1"/>
    <col min="3587" max="3587" width="18.85546875" style="114" customWidth="1"/>
    <col min="3588" max="3588" width="19" style="114" customWidth="1"/>
    <col min="3589" max="3589" width="19.5703125" style="114" customWidth="1"/>
    <col min="3590" max="3839" width="9.140625" style="114"/>
    <col min="3840" max="3840" width="5.7109375" style="114" customWidth="1"/>
    <col min="3841" max="3841" width="99.28515625" style="114" customWidth="1"/>
    <col min="3842" max="3842" width="10.140625" style="114" bestFit="1" customWidth="1"/>
    <col min="3843" max="3843" width="18.85546875" style="114" customWidth="1"/>
    <col min="3844" max="3844" width="19" style="114" customWidth="1"/>
    <col min="3845" max="3845" width="19.5703125" style="114" customWidth="1"/>
    <col min="3846" max="4095" width="9.140625" style="114"/>
    <col min="4096" max="4096" width="5.7109375" style="114" customWidth="1"/>
    <col min="4097" max="4097" width="99.28515625" style="114" customWidth="1"/>
    <col min="4098" max="4098" width="10.140625" style="114" bestFit="1" customWidth="1"/>
    <col min="4099" max="4099" width="18.85546875" style="114" customWidth="1"/>
    <col min="4100" max="4100" width="19" style="114" customWidth="1"/>
    <col min="4101" max="4101" width="19.5703125" style="114" customWidth="1"/>
    <col min="4102" max="4351" width="9.140625" style="114"/>
    <col min="4352" max="4352" width="5.7109375" style="114" customWidth="1"/>
    <col min="4353" max="4353" width="99.28515625" style="114" customWidth="1"/>
    <col min="4354" max="4354" width="10.140625" style="114" bestFit="1" customWidth="1"/>
    <col min="4355" max="4355" width="18.85546875" style="114" customWidth="1"/>
    <col min="4356" max="4356" width="19" style="114" customWidth="1"/>
    <col min="4357" max="4357" width="19.5703125" style="114" customWidth="1"/>
    <col min="4358" max="4607" width="9.140625" style="114"/>
    <col min="4608" max="4608" width="5.7109375" style="114" customWidth="1"/>
    <col min="4609" max="4609" width="99.28515625" style="114" customWidth="1"/>
    <col min="4610" max="4610" width="10.140625" style="114" bestFit="1" customWidth="1"/>
    <col min="4611" max="4611" width="18.85546875" style="114" customWidth="1"/>
    <col min="4612" max="4612" width="19" style="114" customWidth="1"/>
    <col min="4613" max="4613" width="19.5703125" style="114" customWidth="1"/>
    <col min="4614" max="4863" width="9.140625" style="114"/>
    <col min="4864" max="4864" width="5.7109375" style="114" customWidth="1"/>
    <col min="4865" max="4865" width="99.28515625" style="114" customWidth="1"/>
    <col min="4866" max="4866" width="10.140625" style="114" bestFit="1" customWidth="1"/>
    <col min="4867" max="4867" width="18.85546875" style="114" customWidth="1"/>
    <col min="4868" max="4868" width="19" style="114" customWidth="1"/>
    <col min="4869" max="4869" width="19.5703125" style="114" customWidth="1"/>
    <col min="4870" max="5119" width="9.140625" style="114"/>
    <col min="5120" max="5120" width="5.7109375" style="114" customWidth="1"/>
    <col min="5121" max="5121" width="99.28515625" style="114" customWidth="1"/>
    <col min="5122" max="5122" width="10.140625" style="114" bestFit="1" customWidth="1"/>
    <col min="5123" max="5123" width="18.85546875" style="114" customWidth="1"/>
    <col min="5124" max="5124" width="19" style="114" customWidth="1"/>
    <col min="5125" max="5125" width="19.5703125" style="114" customWidth="1"/>
    <col min="5126" max="5375" width="9.140625" style="114"/>
    <col min="5376" max="5376" width="5.7109375" style="114" customWidth="1"/>
    <col min="5377" max="5377" width="99.28515625" style="114" customWidth="1"/>
    <col min="5378" max="5378" width="10.140625" style="114" bestFit="1" customWidth="1"/>
    <col min="5379" max="5379" width="18.85546875" style="114" customWidth="1"/>
    <col min="5380" max="5380" width="19" style="114" customWidth="1"/>
    <col min="5381" max="5381" width="19.5703125" style="114" customWidth="1"/>
    <col min="5382" max="5631" width="9.140625" style="114"/>
    <col min="5632" max="5632" width="5.7109375" style="114" customWidth="1"/>
    <col min="5633" max="5633" width="99.28515625" style="114" customWidth="1"/>
    <col min="5634" max="5634" width="10.140625" style="114" bestFit="1" customWidth="1"/>
    <col min="5635" max="5635" width="18.85546875" style="114" customWidth="1"/>
    <col min="5636" max="5636" width="19" style="114" customWidth="1"/>
    <col min="5637" max="5637" width="19.5703125" style="114" customWidth="1"/>
    <col min="5638" max="5887" width="9.140625" style="114"/>
    <col min="5888" max="5888" width="5.7109375" style="114" customWidth="1"/>
    <col min="5889" max="5889" width="99.28515625" style="114" customWidth="1"/>
    <col min="5890" max="5890" width="10.140625" style="114" bestFit="1" customWidth="1"/>
    <col min="5891" max="5891" width="18.85546875" style="114" customWidth="1"/>
    <col min="5892" max="5892" width="19" style="114" customWidth="1"/>
    <col min="5893" max="5893" width="19.5703125" style="114" customWidth="1"/>
    <col min="5894" max="6143" width="9.140625" style="114"/>
    <col min="6144" max="6144" width="5.7109375" style="114" customWidth="1"/>
    <col min="6145" max="6145" width="99.28515625" style="114" customWidth="1"/>
    <col min="6146" max="6146" width="10.140625" style="114" bestFit="1" customWidth="1"/>
    <col min="6147" max="6147" width="18.85546875" style="114" customWidth="1"/>
    <col min="6148" max="6148" width="19" style="114" customWidth="1"/>
    <col min="6149" max="6149" width="19.5703125" style="114" customWidth="1"/>
    <col min="6150" max="6399" width="9.140625" style="114"/>
    <col min="6400" max="6400" width="5.7109375" style="114" customWidth="1"/>
    <col min="6401" max="6401" width="99.28515625" style="114" customWidth="1"/>
    <col min="6402" max="6402" width="10.140625" style="114" bestFit="1" customWidth="1"/>
    <col min="6403" max="6403" width="18.85546875" style="114" customWidth="1"/>
    <col min="6404" max="6404" width="19" style="114" customWidth="1"/>
    <col min="6405" max="6405" width="19.5703125" style="114" customWidth="1"/>
    <col min="6406" max="6655" width="9.140625" style="114"/>
    <col min="6656" max="6656" width="5.7109375" style="114" customWidth="1"/>
    <col min="6657" max="6657" width="99.28515625" style="114" customWidth="1"/>
    <col min="6658" max="6658" width="10.140625" style="114" bestFit="1" customWidth="1"/>
    <col min="6659" max="6659" width="18.85546875" style="114" customWidth="1"/>
    <col min="6660" max="6660" width="19" style="114" customWidth="1"/>
    <col min="6661" max="6661" width="19.5703125" style="114" customWidth="1"/>
    <col min="6662" max="6911" width="9.140625" style="114"/>
    <col min="6912" max="6912" width="5.7109375" style="114" customWidth="1"/>
    <col min="6913" max="6913" width="99.28515625" style="114" customWidth="1"/>
    <col min="6914" max="6914" width="10.140625" style="114" bestFit="1" customWidth="1"/>
    <col min="6915" max="6915" width="18.85546875" style="114" customWidth="1"/>
    <col min="6916" max="6916" width="19" style="114" customWidth="1"/>
    <col min="6917" max="6917" width="19.5703125" style="114" customWidth="1"/>
    <col min="6918" max="7167" width="9.140625" style="114"/>
    <col min="7168" max="7168" width="5.7109375" style="114" customWidth="1"/>
    <col min="7169" max="7169" width="99.28515625" style="114" customWidth="1"/>
    <col min="7170" max="7170" width="10.140625" style="114" bestFit="1" customWidth="1"/>
    <col min="7171" max="7171" width="18.85546875" style="114" customWidth="1"/>
    <col min="7172" max="7172" width="19" style="114" customWidth="1"/>
    <col min="7173" max="7173" width="19.5703125" style="114" customWidth="1"/>
    <col min="7174" max="7423" width="9.140625" style="114"/>
    <col min="7424" max="7424" width="5.7109375" style="114" customWidth="1"/>
    <col min="7425" max="7425" width="99.28515625" style="114" customWidth="1"/>
    <col min="7426" max="7426" width="10.140625" style="114" bestFit="1" customWidth="1"/>
    <col min="7427" max="7427" width="18.85546875" style="114" customWidth="1"/>
    <col min="7428" max="7428" width="19" style="114" customWidth="1"/>
    <col min="7429" max="7429" width="19.5703125" style="114" customWidth="1"/>
    <col min="7430" max="7679" width="9.140625" style="114"/>
    <col min="7680" max="7680" width="5.7109375" style="114" customWidth="1"/>
    <col min="7681" max="7681" width="99.28515625" style="114" customWidth="1"/>
    <col min="7682" max="7682" width="10.140625" style="114" bestFit="1" customWidth="1"/>
    <col min="7683" max="7683" width="18.85546875" style="114" customWidth="1"/>
    <col min="7684" max="7684" width="19" style="114" customWidth="1"/>
    <col min="7685" max="7685" width="19.5703125" style="114" customWidth="1"/>
    <col min="7686" max="7935" width="9.140625" style="114"/>
    <col min="7936" max="7936" width="5.7109375" style="114" customWidth="1"/>
    <col min="7937" max="7937" width="99.28515625" style="114" customWidth="1"/>
    <col min="7938" max="7938" width="10.140625" style="114" bestFit="1" customWidth="1"/>
    <col min="7939" max="7939" width="18.85546875" style="114" customWidth="1"/>
    <col min="7940" max="7940" width="19" style="114" customWidth="1"/>
    <col min="7941" max="7941" width="19.5703125" style="114" customWidth="1"/>
    <col min="7942" max="8191" width="9.140625" style="114"/>
    <col min="8192" max="8192" width="5.7109375" style="114" customWidth="1"/>
    <col min="8193" max="8193" width="99.28515625" style="114" customWidth="1"/>
    <col min="8194" max="8194" width="10.140625" style="114" bestFit="1" customWidth="1"/>
    <col min="8195" max="8195" width="18.85546875" style="114" customWidth="1"/>
    <col min="8196" max="8196" width="19" style="114" customWidth="1"/>
    <col min="8197" max="8197" width="19.5703125" style="114" customWidth="1"/>
    <col min="8198" max="8447" width="9.140625" style="114"/>
    <col min="8448" max="8448" width="5.7109375" style="114" customWidth="1"/>
    <col min="8449" max="8449" width="99.28515625" style="114" customWidth="1"/>
    <col min="8450" max="8450" width="10.140625" style="114" bestFit="1" customWidth="1"/>
    <col min="8451" max="8451" width="18.85546875" style="114" customWidth="1"/>
    <col min="8452" max="8452" width="19" style="114" customWidth="1"/>
    <col min="8453" max="8453" width="19.5703125" style="114" customWidth="1"/>
    <col min="8454" max="8703" width="9.140625" style="114"/>
    <col min="8704" max="8704" width="5.7109375" style="114" customWidth="1"/>
    <col min="8705" max="8705" width="99.28515625" style="114" customWidth="1"/>
    <col min="8706" max="8706" width="10.140625" style="114" bestFit="1" customWidth="1"/>
    <col min="8707" max="8707" width="18.85546875" style="114" customWidth="1"/>
    <col min="8708" max="8708" width="19" style="114" customWidth="1"/>
    <col min="8709" max="8709" width="19.5703125" style="114" customWidth="1"/>
    <col min="8710" max="8959" width="9.140625" style="114"/>
    <col min="8960" max="8960" width="5.7109375" style="114" customWidth="1"/>
    <col min="8961" max="8961" width="99.28515625" style="114" customWidth="1"/>
    <col min="8962" max="8962" width="10.140625" style="114" bestFit="1" customWidth="1"/>
    <col min="8963" max="8963" width="18.85546875" style="114" customWidth="1"/>
    <col min="8964" max="8964" width="19" style="114" customWidth="1"/>
    <col min="8965" max="8965" width="19.5703125" style="114" customWidth="1"/>
    <col min="8966" max="9215" width="9.140625" style="114"/>
    <col min="9216" max="9216" width="5.7109375" style="114" customWidth="1"/>
    <col min="9217" max="9217" width="99.28515625" style="114" customWidth="1"/>
    <col min="9218" max="9218" width="10.140625" style="114" bestFit="1" customWidth="1"/>
    <col min="9219" max="9219" width="18.85546875" style="114" customWidth="1"/>
    <col min="9220" max="9220" width="19" style="114" customWidth="1"/>
    <col min="9221" max="9221" width="19.5703125" style="114" customWidth="1"/>
    <col min="9222" max="9471" width="9.140625" style="114"/>
    <col min="9472" max="9472" width="5.7109375" style="114" customWidth="1"/>
    <col min="9473" max="9473" width="99.28515625" style="114" customWidth="1"/>
    <col min="9474" max="9474" width="10.140625" style="114" bestFit="1" customWidth="1"/>
    <col min="9475" max="9475" width="18.85546875" style="114" customWidth="1"/>
    <col min="9476" max="9476" width="19" style="114" customWidth="1"/>
    <col min="9477" max="9477" width="19.5703125" style="114" customWidth="1"/>
    <col min="9478" max="9727" width="9.140625" style="114"/>
    <col min="9728" max="9728" width="5.7109375" style="114" customWidth="1"/>
    <col min="9729" max="9729" width="99.28515625" style="114" customWidth="1"/>
    <col min="9730" max="9730" width="10.140625" style="114" bestFit="1" customWidth="1"/>
    <col min="9731" max="9731" width="18.85546875" style="114" customWidth="1"/>
    <col min="9732" max="9732" width="19" style="114" customWidth="1"/>
    <col min="9733" max="9733" width="19.5703125" style="114" customWidth="1"/>
    <col min="9734" max="9983" width="9.140625" style="114"/>
    <col min="9984" max="9984" width="5.7109375" style="114" customWidth="1"/>
    <col min="9985" max="9985" width="99.28515625" style="114" customWidth="1"/>
    <col min="9986" max="9986" width="10.140625" style="114" bestFit="1" customWidth="1"/>
    <col min="9987" max="9987" width="18.85546875" style="114" customWidth="1"/>
    <col min="9988" max="9988" width="19" style="114" customWidth="1"/>
    <col min="9989" max="9989" width="19.5703125" style="114" customWidth="1"/>
    <col min="9990" max="10239" width="9.140625" style="114"/>
    <col min="10240" max="10240" width="5.7109375" style="114" customWidth="1"/>
    <col min="10241" max="10241" width="99.28515625" style="114" customWidth="1"/>
    <col min="10242" max="10242" width="10.140625" style="114" bestFit="1" customWidth="1"/>
    <col min="10243" max="10243" width="18.85546875" style="114" customWidth="1"/>
    <col min="10244" max="10244" width="19" style="114" customWidth="1"/>
    <col min="10245" max="10245" width="19.5703125" style="114" customWidth="1"/>
    <col min="10246" max="10495" width="9.140625" style="114"/>
    <col min="10496" max="10496" width="5.7109375" style="114" customWidth="1"/>
    <col min="10497" max="10497" width="99.28515625" style="114" customWidth="1"/>
    <col min="10498" max="10498" width="10.140625" style="114" bestFit="1" customWidth="1"/>
    <col min="10499" max="10499" width="18.85546875" style="114" customWidth="1"/>
    <col min="10500" max="10500" width="19" style="114" customWidth="1"/>
    <col min="10501" max="10501" width="19.5703125" style="114" customWidth="1"/>
    <col min="10502" max="10751" width="9.140625" style="114"/>
    <col min="10752" max="10752" width="5.7109375" style="114" customWidth="1"/>
    <col min="10753" max="10753" width="99.28515625" style="114" customWidth="1"/>
    <col min="10754" max="10754" width="10.140625" style="114" bestFit="1" customWidth="1"/>
    <col min="10755" max="10755" width="18.85546875" style="114" customWidth="1"/>
    <col min="10756" max="10756" width="19" style="114" customWidth="1"/>
    <col min="10757" max="10757" width="19.5703125" style="114" customWidth="1"/>
    <col min="10758" max="11007" width="9.140625" style="114"/>
    <col min="11008" max="11008" width="5.7109375" style="114" customWidth="1"/>
    <col min="11009" max="11009" width="99.28515625" style="114" customWidth="1"/>
    <col min="11010" max="11010" width="10.140625" style="114" bestFit="1" customWidth="1"/>
    <col min="11011" max="11011" width="18.85546875" style="114" customWidth="1"/>
    <col min="11012" max="11012" width="19" style="114" customWidth="1"/>
    <col min="11013" max="11013" width="19.5703125" style="114" customWidth="1"/>
    <col min="11014" max="11263" width="9.140625" style="114"/>
    <col min="11264" max="11264" width="5.7109375" style="114" customWidth="1"/>
    <col min="11265" max="11265" width="99.28515625" style="114" customWidth="1"/>
    <col min="11266" max="11266" width="10.140625" style="114" bestFit="1" customWidth="1"/>
    <col min="11267" max="11267" width="18.85546875" style="114" customWidth="1"/>
    <col min="11268" max="11268" width="19" style="114" customWidth="1"/>
    <col min="11269" max="11269" width="19.5703125" style="114" customWidth="1"/>
    <col min="11270" max="11519" width="9.140625" style="114"/>
    <col min="11520" max="11520" width="5.7109375" style="114" customWidth="1"/>
    <col min="11521" max="11521" width="99.28515625" style="114" customWidth="1"/>
    <col min="11522" max="11522" width="10.140625" style="114" bestFit="1" customWidth="1"/>
    <col min="11523" max="11523" width="18.85546875" style="114" customWidth="1"/>
    <col min="11524" max="11524" width="19" style="114" customWidth="1"/>
    <col min="11525" max="11525" width="19.5703125" style="114" customWidth="1"/>
    <col min="11526" max="11775" width="9.140625" style="114"/>
    <col min="11776" max="11776" width="5.7109375" style="114" customWidth="1"/>
    <col min="11777" max="11777" width="99.28515625" style="114" customWidth="1"/>
    <col min="11778" max="11778" width="10.140625" style="114" bestFit="1" customWidth="1"/>
    <col min="11779" max="11779" width="18.85546875" style="114" customWidth="1"/>
    <col min="11780" max="11780" width="19" style="114" customWidth="1"/>
    <col min="11781" max="11781" width="19.5703125" style="114" customWidth="1"/>
    <col min="11782" max="12031" width="9.140625" style="114"/>
    <col min="12032" max="12032" width="5.7109375" style="114" customWidth="1"/>
    <col min="12033" max="12033" width="99.28515625" style="114" customWidth="1"/>
    <col min="12034" max="12034" width="10.140625" style="114" bestFit="1" customWidth="1"/>
    <col min="12035" max="12035" width="18.85546875" style="114" customWidth="1"/>
    <col min="12036" max="12036" width="19" style="114" customWidth="1"/>
    <col min="12037" max="12037" width="19.5703125" style="114" customWidth="1"/>
    <col min="12038" max="12287" width="9.140625" style="114"/>
    <col min="12288" max="12288" width="5.7109375" style="114" customWidth="1"/>
    <col min="12289" max="12289" width="99.28515625" style="114" customWidth="1"/>
    <col min="12290" max="12290" width="10.140625" style="114" bestFit="1" customWidth="1"/>
    <col min="12291" max="12291" width="18.85546875" style="114" customWidth="1"/>
    <col min="12292" max="12292" width="19" style="114" customWidth="1"/>
    <col min="12293" max="12293" width="19.5703125" style="114" customWidth="1"/>
    <col min="12294" max="12543" width="9.140625" style="114"/>
    <col min="12544" max="12544" width="5.7109375" style="114" customWidth="1"/>
    <col min="12545" max="12545" width="99.28515625" style="114" customWidth="1"/>
    <col min="12546" max="12546" width="10.140625" style="114" bestFit="1" customWidth="1"/>
    <col min="12547" max="12547" width="18.85546875" style="114" customWidth="1"/>
    <col min="12548" max="12548" width="19" style="114" customWidth="1"/>
    <col min="12549" max="12549" width="19.5703125" style="114" customWidth="1"/>
    <col min="12550" max="12799" width="9.140625" style="114"/>
    <col min="12800" max="12800" width="5.7109375" style="114" customWidth="1"/>
    <col min="12801" max="12801" width="99.28515625" style="114" customWidth="1"/>
    <col min="12802" max="12802" width="10.140625" style="114" bestFit="1" customWidth="1"/>
    <col min="12803" max="12803" width="18.85546875" style="114" customWidth="1"/>
    <col min="12804" max="12804" width="19" style="114" customWidth="1"/>
    <col min="12805" max="12805" width="19.5703125" style="114" customWidth="1"/>
    <col min="12806" max="13055" width="9.140625" style="114"/>
    <col min="13056" max="13056" width="5.7109375" style="114" customWidth="1"/>
    <col min="13057" max="13057" width="99.28515625" style="114" customWidth="1"/>
    <col min="13058" max="13058" width="10.140625" style="114" bestFit="1" customWidth="1"/>
    <col min="13059" max="13059" width="18.85546875" style="114" customWidth="1"/>
    <col min="13060" max="13060" width="19" style="114" customWidth="1"/>
    <col min="13061" max="13061" width="19.5703125" style="114" customWidth="1"/>
    <col min="13062" max="13311" width="9.140625" style="114"/>
    <col min="13312" max="13312" width="5.7109375" style="114" customWidth="1"/>
    <col min="13313" max="13313" width="99.28515625" style="114" customWidth="1"/>
    <col min="13314" max="13314" width="10.140625" style="114" bestFit="1" customWidth="1"/>
    <col min="13315" max="13315" width="18.85546875" style="114" customWidth="1"/>
    <col min="13316" max="13316" width="19" style="114" customWidth="1"/>
    <col min="13317" max="13317" width="19.5703125" style="114" customWidth="1"/>
    <col min="13318" max="13567" width="9.140625" style="114"/>
    <col min="13568" max="13568" width="5.7109375" style="114" customWidth="1"/>
    <col min="13569" max="13569" width="99.28515625" style="114" customWidth="1"/>
    <col min="13570" max="13570" width="10.140625" style="114" bestFit="1" customWidth="1"/>
    <col min="13571" max="13571" width="18.85546875" style="114" customWidth="1"/>
    <col min="13572" max="13572" width="19" style="114" customWidth="1"/>
    <col min="13573" max="13573" width="19.5703125" style="114" customWidth="1"/>
    <col min="13574" max="13823" width="9.140625" style="114"/>
    <col min="13824" max="13824" width="5.7109375" style="114" customWidth="1"/>
    <col min="13825" max="13825" width="99.28515625" style="114" customWidth="1"/>
    <col min="13826" max="13826" width="10.140625" style="114" bestFit="1" customWidth="1"/>
    <col min="13827" max="13827" width="18.85546875" style="114" customWidth="1"/>
    <col min="13828" max="13828" width="19" style="114" customWidth="1"/>
    <col min="13829" max="13829" width="19.5703125" style="114" customWidth="1"/>
    <col min="13830" max="14079" width="9.140625" style="114"/>
    <col min="14080" max="14080" width="5.7109375" style="114" customWidth="1"/>
    <col min="14081" max="14081" width="99.28515625" style="114" customWidth="1"/>
    <col min="14082" max="14082" width="10.140625" style="114" bestFit="1" customWidth="1"/>
    <col min="14083" max="14083" width="18.85546875" style="114" customWidth="1"/>
    <col min="14084" max="14084" width="19" style="114" customWidth="1"/>
    <col min="14085" max="14085" width="19.5703125" style="114" customWidth="1"/>
    <col min="14086" max="14335" width="9.140625" style="114"/>
    <col min="14336" max="14336" width="5.7109375" style="114" customWidth="1"/>
    <col min="14337" max="14337" width="99.28515625" style="114" customWidth="1"/>
    <col min="14338" max="14338" width="10.140625" style="114" bestFit="1" customWidth="1"/>
    <col min="14339" max="14339" width="18.85546875" style="114" customWidth="1"/>
    <col min="14340" max="14340" width="19" style="114" customWidth="1"/>
    <col min="14341" max="14341" width="19.5703125" style="114" customWidth="1"/>
    <col min="14342" max="14591" width="9.140625" style="114"/>
    <col min="14592" max="14592" width="5.7109375" style="114" customWidth="1"/>
    <col min="14593" max="14593" width="99.28515625" style="114" customWidth="1"/>
    <col min="14594" max="14594" width="10.140625" style="114" bestFit="1" customWidth="1"/>
    <col min="14595" max="14595" width="18.85546875" style="114" customWidth="1"/>
    <col min="14596" max="14596" width="19" style="114" customWidth="1"/>
    <col min="14597" max="14597" width="19.5703125" style="114" customWidth="1"/>
    <col min="14598" max="14847" width="9.140625" style="114"/>
    <col min="14848" max="14848" width="5.7109375" style="114" customWidth="1"/>
    <col min="14849" max="14849" width="99.28515625" style="114" customWidth="1"/>
    <col min="14850" max="14850" width="10.140625" style="114" bestFit="1" customWidth="1"/>
    <col min="14851" max="14851" width="18.85546875" style="114" customWidth="1"/>
    <col min="14852" max="14852" width="19" style="114" customWidth="1"/>
    <col min="14853" max="14853" width="19.5703125" style="114" customWidth="1"/>
    <col min="14854" max="15103" width="9.140625" style="114"/>
    <col min="15104" max="15104" width="5.7109375" style="114" customWidth="1"/>
    <col min="15105" max="15105" width="99.28515625" style="114" customWidth="1"/>
    <col min="15106" max="15106" width="10.140625" style="114" bestFit="1" customWidth="1"/>
    <col min="15107" max="15107" width="18.85546875" style="114" customWidth="1"/>
    <col min="15108" max="15108" width="19" style="114" customWidth="1"/>
    <col min="15109" max="15109" width="19.5703125" style="114" customWidth="1"/>
    <col min="15110" max="15359" width="9.140625" style="114"/>
    <col min="15360" max="15360" width="5.7109375" style="114" customWidth="1"/>
    <col min="15361" max="15361" width="99.28515625" style="114" customWidth="1"/>
    <col min="15362" max="15362" width="10.140625" style="114" bestFit="1" customWidth="1"/>
    <col min="15363" max="15363" width="18.85546875" style="114" customWidth="1"/>
    <col min="15364" max="15364" width="19" style="114" customWidth="1"/>
    <col min="15365" max="15365" width="19.5703125" style="114" customWidth="1"/>
    <col min="15366" max="15615" width="9.140625" style="114"/>
    <col min="15616" max="15616" width="5.7109375" style="114" customWidth="1"/>
    <col min="15617" max="15617" width="99.28515625" style="114" customWidth="1"/>
    <col min="15618" max="15618" width="10.140625" style="114" bestFit="1" customWidth="1"/>
    <col min="15619" max="15619" width="18.85546875" style="114" customWidth="1"/>
    <col min="15620" max="15620" width="19" style="114" customWidth="1"/>
    <col min="15621" max="15621" width="19.5703125" style="114" customWidth="1"/>
    <col min="15622" max="15871" width="9.140625" style="114"/>
    <col min="15872" max="15872" width="5.7109375" style="114" customWidth="1"/>
    <col min="15873" max="15873" width="99.28515625" style="114" customWidth="1"/>
    <col min="15874" max="15874" width="10.140625" style="114" bestFit="1" customWidth="1"/>
    <col min="15875" max="15875" width="18.85546875" style="114" customWidth="1"/>
    <col min="15876" max="15876" width="19" style="114" customWidth="1"/>
    <col min="15877" max="15877" width="19.5703125" style="114" customWidth="1"/>
    <col min="15878" max="16127" width="9.140625" style="114"/>
    <col min="16128" max="16128" width="5.7109375" style="114" customWidth="1"/>
    <col min="16129" max="16129" width="99.28515625" style="114" customWidth="1"/>
    <col min="16130" max="16130" width="10.140625" style="114" bestFit="1" customWidth="1"/>
    <col min="16131" max="16131" width="18.85546875" style="114" customWidth="1"/>
    <col min="16132" max="16132" width="19" style="114" customWidth="1"/>
    <col min="16133" max="16133" width="19.5703125" style="114" customWidth="1"/>
    <col min="16134" max="16384" width="9.140625" style="114"/>
  </cols>
  <sheetData>
    <row r="1" spans="1:6" ht="20.25" customHeight="1">
      <c r="B1" s="835" t="s">
        <v>179</v>
      </c>
      <c r="C1" s="835"/>
      <c r="D1" s="835"/>
      <c r="E1" s="835"/>
      <c r="F1" s="835"/>
    </row>
    <row r="2" spans="1:6" ht="14.25" customHeight="1" thickBot="1">
      <c r="E2" s="836" t="s">
        <v>180</v>
      </c>
      <c r="F2" s="836"/>
    </row>
    <row r="3" spans="1:6" ht="39" thickBot="1">
      <c r="A3" s="837"/>
      <c r="B3" s="839" t="s">
        <v>66</v>
      </c>
      <c r="C3" s="841" t="s">
        <v>63</v>
      </c>
      <c r="D3" s="842"/>
      <c r="E3" s="843"/>
      <c r="F3" s="120" t="s">
        <v>143</v>
      </c>
    </row>
    <row r="4" spans="1:6" ht="15.75" customHeight="1" thickBot="1">
      <c r="A4" s="838"/>
      <c r="B4" s="840"/>
      <c r="C4" s="121" t="s">
        <v>39</v>
      </c>
      <c r="D4" s="115" t="s">
        <v>477</v>
      </c>
      <c r="E4" s="115" t="s">
        <v>467</v>
      </c>
      <c r="F4" s="116" t="s">
        <v>412</v>
      </c>
    </row>
    <row r="5" spans="1:6" ht="19.5" customHeight="1">
      <c r="A5" s="825" t="s">
        <v>55</v>
      </c>
      <c r="B5" s="122" t="s">
        <v>320</v>
      </c>
      <c r="C5" s="123" t="s">
        <v>181</v>
      </c>
      <c r="D5" s="440">
        <v>40</v>
      </c>
      <c r="E5" s="123">
        <v>43</v>
      </c>
      <c r="F5" s="125">
        <v>18</v>
      </c>
    </row>
    <row r="6" spans="1:6" ht="18" customHeight="1">
      <c r="A6" s="825"/>
      <c r="B6" s="126" t="s">
        <v>182</v>
      </c>
      <c r="C6" s="124"/>
      <c r="D6" s="441"/>
      <c r="E6" s="124"/>
      <c r="F6" s="127"/>
    </row>
    <row r="7" spans="1:6" ht="18" customHeight="1">
      <c r="A7" s="825"/>
      <c r="B7" s="128" t="s">
        <v>183</v>
      </c>
      <c r="C7" s="124" t="s">
        <v>28</v>
      </c>
      <c r="D7" s="442">
        <v>10117</v>
      </c>
      <c r="E7" s="118">
        <v>11177</v>
      </c>
      <c r="F7" s="129">
        <v>2228</v>
      </c>
    </row>
    <row r="8" spans="1:6">
      <c r="A8" s="825"/>
      <c r="B8" s="128" t="s">
        <v>184</v>
      </c>
      <c r="C8" s="124" t="s">
        <v>28</v>
      </c>
      <c r="D8" s="442">
        <v>10053</v>
      </c>
      <c r="E8" s="118">
        <v>11138</v>
      </c>
      <c r="F8" s="130"/>
    </row>
    <row r="9" spans="1:6">
      <c r="A9" s="825"/>
      <c r="B9" s="128" t="s">
        <v>185</v>
      </c>
      <c r="C9" s="124" t="s">
        <v>28</v>
      </c>
      <c r="D9" s="442">
        <v>9064</v>
      </c>
      <c r="E9" s="118">
        <v>9983</v>
      </c>
      <c r="F9" s="130"/>
    </row>
    <row r="10" spans="1:6" ht="20.25" thickBot="1">
      <c r="A10" s="825"/>
      <c r="B10" s="128" t="s">
        <v>341</v>
      </c>
      <c r="C10" s="131" t="s">
        <v>28</v>
      </c>
      <c r="D10" s="443" t="s">
        <v>478</v>
      </c>
      <c r="E10" s="132" t="s">
        <v>479</v>
      </c>
      <c r="F10" s="133"/>
    </row>
    <row r="11" spans="1:6">
      <c r="A11" s="834"/>
      <c r="B11" s="134" t="s">
        <v>304</v>
      </c>
      <c r="C11" s="125" t="s">
        <v>186</v>
      </c>
      <c r="D11" s="444" t="s">
        <v>480</v>
      </c>
      <c r="E11" s="135" t="s">
        <v>481</v>
      </c>
      <c r="F11" s="136" t="s">
        <v>440</v>
      </c>
    </row>
    <row r="12" spans="1:6" ht="15.75" customHeight="1">
      <c r="A12" s="834"/>
      <c r="B12" s="137" t="s">
        <v>187</v>
      </c>
      <c r="C12" s="125" t="s">
        <v>181</v>
      </c>
      <c r="D12" s="444">
        <v>30</v>
      </c>
      <c r="E12" s="135">
        <v>30</v>
      </c>
      <c r="F12" s="130"/>
    </row>
    <row r="13" spans="1:6" ht="19.5" hidden="1">
      <c r="A13" s="834"/>
      <c r="B13" s="137" t="s">
        <v>188</v>
      </c>
      <c r="C13" s="125" t="s">
        <v>181</v>
      </c>
      <c r="D13" s="444">
        <v>0</v>
      </c>
      <c r="E13" s="135">
        <v>0</v>
      </c>
      <c r="F13" s="130"/>
    </row>
    <row r="14" spans="1:6">
      <c r="A14" s="834"/>
      <c r="B14" s="137" t="s">
        <v>189</v>
      </c>
      <c r="C14" s="125" t="s">
        <v>181</v>
      </c>
      <c r="D14" s="444">
        <v>2</v>
      </c>
      <c r="E14" s="135">
        <v>2</v>
      </c>
      <c r="F14" s="130"/>
    </row>
    <row r="15" spans="1:6">
      <c r="A15" s="834"/>
      <c r="B15" s="137" t="s">
        <v>190</v>
      </c>
      <c r="C15" s="125" t="s">
        <v>181</v>
      </c>
      <c r="D15" s="444">
        <v>6</v>
      </c>
      <c r="E15" s="135">
        <v>6</v>
      </c>
      <c r="F15" s="130"/>
    </row>
    <row r="16" spans="1:6">
      <c r="A16" s="834"/>
      <c r="B16" s="137" t="s">
        <v>191</v>
      </c>
      <c r="C16" s="125" t="s">
        <v>181</v>
      </c>
      <c r="D16" s="444">
        <v>1</v>
      </c>
      <c r="E16" s="135">
        <v>1</v>
      </c>
      <c r="F16" s="130"/>
    </row>
    <row r="17" spans="1:6" hidden="1">
      <c r="A17" s="834"/>
      <c r="B17" s="137" t="s">
        <v>192</v>
      </c>
      <c r="C17" s="125" t="s">
        <v>181</v>
      </c>
      <c r="D17" s="444">
        <v>1</v>
      </c>
      <c r="E17" s="135">
        <v>1</v>
      </c>
      <c r="F17" s="130"/>
    </row>
    <row r="18" spans="1:6" ht="17.25" thickBot="1">
      <c r="A18" s="834"/>
      <c r="B18" s="137" t="s">
        <v>193</v>
      </c>
      <c r="C18" s="125" t="s">
        <v>181</v>
      </c>
      <c r="D18" s="445">
        <v>3</v>
      </c>
      <c r="E18" s="138">
        <v>3</v>
      </c>
      <c r="F18" s="130"/>
    </row>
    <row r="19" spans="1:6">
      <c r="A19" s="834"/>
      <c r="B19" s="198" t="s">
        <v>194</v>
      </c>
      <c r="C19" s="311"/>
      <c r="D19" s="312"/>
      <c r="E19" s="312"/>
      <c r="F19" s="313"/>
    </row>
    <row r="20" spans="1:6" ht="21" customHeight="1">
      <c r="A20" s="834"/>
      <c r="B20" s="139" t="s">
        <v>195</v>
      </c>
      <c r="C20" s="125" t="s">
        <v>181</v>
      </c>
      <c r="D20" s="140">
        <v>1</v>
      </c>
      <c r="E20" s="140">
        <v>1</v>
      </c>
      <c r="F20" s="130"/>
    </row>
    <row r="21" spans="1:6" ht="17.25" thickBot="1">
      <c r="A21" s="834"/>
      <c r="B21" s="137" t="s">
        <v>196</v>
      </c>
      <c r="C21" s="125" t="s">
        <v>181</v>
      </c>
      <c r="D21" s="141" t="s">
        <v>197</v>
      </c>
      <c r="E21" s="142" t="s">
        <v>197</v>
      </c>
      <c r="F21" s="130"/>
    </row>
    <row r="22" spans="1:6">
      <c r="A22" s="834"/>
      <c r="B22" s="198" t="s">
        <v>198</v>
      </c>
      <c r="C22" s="311"/>
      <c r="D22" s="314"/>
      <c r="E22" s="314"/>
      <c r="F22" s="313"/>
    </row>
    <row r="23" spans="1:6" ht="33.75" customHeight="1" thickBot="1">
      <c r="A23" s="834"/>
      <c r="B23" s="143" t="s">
        <v>199</v>
      </c>
      <c r="C23" s="327" t="s">
        <v>181</v>
      </c>
      <c r="D23" s="142" t="s">
        <v>200</v>
      </c>
      <c r="E23" s="142" t="s">
        <v>200</v>
      </c>
      <c r="F23" s="130"/>
    </row>
    <row r="24" spans="1:6">
      <c r="A24" s="834"/>
      <c r="B24" s="198" t="s">
        <v>201</v>
      </c>
      <c r="C24" s="311"/>
      <c r="D24" s="312"/>
      <c r="E24" s="312"/>
      <c r="F24" s="313"/>
    </row>
    <row r="25" spans="1:6" ht="17.25" thickBot="1">
      <c r="A25" s="834"/>
      <c r="B25" s="144" t="s">
        <v>202</v>
      </c>
      <c r="C25" s="145" t="s">
        <v>181</v>
      </c>
      <c r="D25" s="146">
        <v>1</v>
      </c>
      <c r="E25" s="146">
        <v>1</v>
      </c>
      <c r="F25" s="133"/>
    </row>
    <row r="26" spans="1:6">
      <c r="A26" s="825"/>
      <c r="B26" s="147" t="s">
        <v>203</v>
      </c>
      <c r="C26" s="148"/>
      <c r="D26" s="149"/>
      <c r="E26" s="150"/>
      <c r="F26" s="151"/>
    </row>
    <row r="27" spans="1:6" ht="18" thickBot="1">
      <c r="A27" s="825"/>
      <c r="B27" s="216" t="s">
        <v>342</v>
      </c>
      <c r="C27" s="153" t="s">
        <v>181</v>
      </c>
      <c r="D27" s="154">
        <v>2</v>
      </c>
      <c r="E27" s="129">
        <v>0</v>
      </c>
      <c r="F27" s="155"/>
    </row>
    <row r="28" spans="1:6" ht="17.25" thickBot="1">
      <c r="A28" s="825"/>
      <c r="B28" s="156" t="s">
        <v>441</v>
      </c>
      <c r="C28" s="157" t="s">
        <v>181</v>
      </c>
      <c r="D28" s="157">
        <v>5</v>
      </c>
      <c r="E28" s="157">
        <v>5</v>
      </c>
      <c r="F28" s="157">
        <v>1</v>
      </c>
    </row>
    <row r="29" spans="1:6" ht="17.25" hidden="1" customHeight="1">
      <c r="A29" s="825"/>
      <c r="B29" s="158" t="s">
        <v>204</v>
      </c>
      <c r="C29" s="124" t="s">
        <v>186</v>
      </c>
      <c r="D29" s="159" t="s">
        <v>205</v>
      </c>
      <c r="E29" s="159" t="s">
        <v>205</v>
      </c>
      <c r="F29" s="124"/>
    </row>
    <row r="30" spans="1:6" ht="17.25" hidden="1" customHeight="1">
      <c r="A30" s="825"/>
      <c r="B30" s="158" t="s">
        <v>206</v>
      </c>
      <c r="C30" s="124" t="s">
        <v>186</v>
      </c>
      <c r="D30" s="159" t="s">
        <v>207</v>
      </c>
      <c r="E30" s="159" t="s">
        <v>207</v>
      </c>
      <c r="F30" s="124"/>
    </row>
    <row r="31" spans="1:6" ht="17.25" hidden="1" customHeight="1">
      <c r="A31" s="825"/>
      <c r="B31" s="158" t="s">
        <v>208</v>
      </c>
      <c r="C31" s="124" t="s">
        <v>186</v>
      </c>
      <c r="D31" s="159" t="s">
        <v>209</v>
      </c>
      <c r="E31" s="159" t="s">
        <v>209</v>
      </c>
      <c r="F31" s="124"/>
    </row>
    <row r="32" spans="1:6" ht="17.25" hidden="1" customHeight="1">
      <c r="A32" s="825"/>
      <c r="B32" s="158" t="s">
        <v>210</v>
      </c>
      <c r="C32" s="124" t="s">
        <v>186</v>
      </c>
      <c r="D32" s="159" t="s">
        <v>211</v>
      </c>
      <c r="E32" s="159" t="s">
        <v>211</v>
      </c>
      <c r="F32" s="124"/>
    </row>
    <row r="33" spans="1:6" ht="17.25" hidden="1" customHeight="1">
      <c r="A33" s="825"/>
      <c r="B33" s="158" t="s">
        <v>212</v>
      </c>
      <c r="C33" s="124" t="s">
        <v>186</v>
      </c>
      <c r="D33" s="159" t="s">
        <v>213</v>
      </c>
      <c r="E33" s="159" t="s">
        <v>213</v>
      </c>
      <c r="F33" s="124"/>
    </row>
    <row r="34" spans="1:6" ht="13.5" hidden="1" customHeight="1">
      <c r="A34" s="825"/>
      <c r="B34" s="158" t="s">
        <v>214</v>
      </c>
      <c r="C34" s="124" t="s">
        <v>186</v>
      </c>
      <c r="D34" s="159" t="s">
        <v>215</v>
      </c>
      <c r="E34" s="159" t="s">
        <v>215</v>
      </c>
      <c r="F34" s="124"/>
    </row>
    <row r="35" spans="1:6" ht="17.25" hidden="1" customHeight="1" thickBot="1">
      <c r="A35" s="825"/>
      <c r="B35" s="160" t="s">
        <v>216</v>
      </c>
      <c r="C35" s="131" t="s">
        <v>186</v>
      </c>
      <c r="D35" s="161" t="s">
        <v>217</v>
      </c>
      <c r="E35" s="161" t="s">
        <v>217</v>
      </c>
      <c r="F35" s="131"/>
    </row>
    <row r="36" spans="1:6">
      <c r="A36" s="825"/>
      <c r="B36" s="156" t="s">
        <v>218</v>
      </c>
      <c r="C36" s="125"/>
      <c r="D36" s="162"/>
      <c r="E36" s="162"/>
      <c r="F36" s="123">
        <v>1</v>
      </c>
    </row>
    <row r="37" spans="1:6">
      <c r="A37" s="825"/>
      <c r="B37" s="152" t="s">
        <v>219</v>
      </c>
      <c r="C37" s="125" t="s">
        <v>181</v>
      </c>
      <c r="D37" s="124">
        <v>1</v>
      </c>
      <c r="E37" s="124">
        <v>1</v>
      </c>
      <c r="F37" s="163"/>
    </row>
    <row r="38" spans="1:6" ht="18" thickBot="1">
      <c r="A38" s="826"/>
      <c r="B38" s="160" t="s">
        <v>442</v>
      </c>
      <c r="C38" s="125" t="s">
        <v>181</v>
      </c>
      <c r="D38" s="131">
        <v>6</v>
      </c>
      <c r="E38" s="131">
        <v>5</v>
      </c>
      <c r="F38" s="164"/>
    </row>
    <row r="39" spans="1:6">
      <c r="A39" s="824" t="s">
        <v>443</v>
      </c>
      <c r="B39" s="134" t="s">
        <v>309</v>
      </c>
      <c r="C39" s="123" t="s">
        <v>220</v>
      </c>
      <c r="D39" s="123" t="s">
        <v>310</v>
      </c>
      <c r="E39" s="123" t="s">
        <v>333</v>
      </c>
      <c r="F39" s="165" t="s">
        <v>330</v>
      </c>
    </row>
    <row r="40" spans="1:6">
      <c r="A40" s="825"/>
      <c r="B40" s="166" t="s">
        <v>221</v>
      </c>
      <c r="C40" s="124" t="s">
        <v>220</v>
      </c>
      <c r="D40" s="124" t="s">
        <v>311</v>
      </c>
      <c r="E40" s="124" t="s">
        <v>311</v>
      </c>
      <c r="F40" s="167"/>
    </row>
    <row r="41" spans="1:6" ht="17.25" thickBot="1">
      <c r="A41" s="825"/>
      <c r="B41" s="168" t="s">
        <v>222</v>
      </c>
      <c r="C41" s="131" t="s">
        <v>220</v>
      </c>
      <c r="D41" s="132" t="s">
        <v>307</v>
      </c>
      <c r="E41" s="132" t="s">
        <v>334</v>
      </c>
      <c r="F41" s="169"/>
    </row>
    <row r="42" spans="1:6">
      <c r="A42" s="825"/>
      <c r="B42" s="134" t="s">
        <v>312</v>
      </c>
      <c r="C42" s="170" t="s">
        <v>220</v>
      </c>
      <c r="D42" s="123" t="s">
        <v>313</v>
      </c>
      <c r="E42" s="123" t="s">
        <v>335</v>
      </c>
      <c r="F42" s="171" t="s">
        <v>316</v>
      </c>
    </row>
    <row r="43" spans="1:6">
      <c r="A43" s="825"/>
      <c r="B43" s="166" t="s">
        <v>223</v>
      </c>
      <c r="C43" s="153" t="s">
        <v>220</v>
      </c>
      <c r="D43" s="124" t="s">
        <v>224</v>
      </c>
      <c r="E43" s="124" t="s">
        <v>336</v>
      </c>
      <c r="F43" s="167"/>
    </row>
    <row r="44" spans="1:6">
      <c r="A44" s="825"/>
      <c r="B44" s="166" t="s">
        <v>225</v>
      </c>
      <c r="C44" s="153" t="s">
        <v>220</v>
      </c>
      <c r="D44" s="124" t="s">
        <v>314</v>
      </c>
      <c r="E44" s="124" t="s">
        <v>337</v>
      </c>
      <c r="F44" s="167"/>
    </row>
    <row r="45" spans="1:6" ht="17.25" thickBot="1">
      <c r="A45" s="825"/>
      <c r="B45" s="172" t="s">
        <v>226</v>
      </c>
      <c r="C45" s="173" t="s">
        <v>220</v>
      </c>
      <c r="D45" s="142" t="s">
        <v>315</v>
      </c>
      <c r="E45" s="142" t="s">
        <v>315</v>
      </c>
      <c r="F45" s="174"/>
    </row>
    <row r="46" spans="1:6">
      <c r="A46" s="825"/>
      <c r="B46" s="134" t="s">
        <v>227</v>
      </c>
      <c r="C46" s="123" t="s">
        <v>181</v>
      </c>
      <c r="D46" s="123">
        <v>3</v>
      </c>
      <c r="E46" s="123">
        <v>3</v>
      </c>
      <c r="F46" s="123">
        <v>19</v>
      </c>
    </row>
    <row r="47" spans="1:6" ht="13.5" customHeight="1">
      <c r="A47" s="825"/>
      <c r="B47" s="175" t="s">
        <v>31</v>
      </c>
      <c r="C47" s="124"/>
      <c r="D47" s="124"/>
      <c r="E47" s="124"/>
      <c r="F47" s="163"/>
    </row>
    <row r="48" spans="1:6">
      <c r="A48" s="825"/>
      <c r="B48" s="166" t="s">
        <v>228</v>
      </c>
      <c r="C48" s="124" t="s">
        <v>181</v>
      </c>
      <c r="D48" s="124">
        <v>1</v>
      </c>
      <c r="E48" s="124">
        <v>1</v>
      </c>
      <c r="F48" s="827" t="s">
        <v>229</v>
      </c>
    </row>
    <row r="49" spans="1:6">
      <c r="A49" s="825"/>
      <c r="B49" s="166" t="s">
        <v>348</v>
      </c>
      <c r="C49" s="124" t="s">
        <v>181</v>
      </c>
      <c r="D49" s="124">
        <v>1</v>
      </c>
      <c r="E49" s="124">
        <v>1</v>
      </c>
      <c r="F49" s="827"/>
    </row>
    <row r="50" spans="1:6" ht="17.25" thickBot="1">
      <c r="A50" s="825"/>
      <c r="B50" s="168" t="s">
        <v>230</v>
      </c>
      <c r="C50" s="131" t="s">
        <v>181</v>
      </c>
      <c r="D50" s="131">
        <v>1</v>
      </c>
      <c r="E50" s="131">
        <v>1</v>
      </c>
      <c r="F50" s="828"/>
    </row>
    <row r="51" spans="1:6" ht="17.25" thickBot="1">
      <c r="A51" s="825"/>
      <c r="B51" s="176" t="s">
        <v>231</v>
      </c>
      <c r="C51" s="177" t="s">
        <v>232</v>
      </c>
      <c r="D51" s="178">
        <v>1</v>
      </c>
      <c r="E51" s="178">
        <v>1</v>
      </c>
      <c r="F51" s="179"/>
    </row>
    <row r="52" spans="1:6" ht="17.25" thickBot="1">
      <c r="A52" s="825"/>
      <c r="B52" s="180" t="s">
        <v>233</v>
      </c>
      <c r="C52" s="157" t="s">
        <v>181</v>
      </c>
      <c r="D52" s="157">
        <v>1</v>
      </c>
      <c r="E52" s="157">
        <v>1</v>
      </c>
      <c r="F52" s="157">
        <v>2</v>
      </c>
    </row>
    <row r="53" spans="1:6" ht="17.25" thickBot="1">
      <c r="A53" s="825"/>
      <c r="B53" s="180" t="s">
        <v>234</v>
      </c>
      <c r="C53" s="157" t="s">
        <v>181</v>
      </c>
      <c r="D53" s="157">
        <v>1</v>
      </c>
      <c r="E53" s="157">
        <v>1</v>
      </c>
      <c r="F53" s="163"/>
    </row>
    <row r="54" spans="1:6" ht="17.25" thickBot="1">
      <c r="A54" s="825"/>
      <c r="B54" s="134" t="s">
        <v>235</v>
      </c>
      <c r="C54" s="123" t="s">
        <v>181</v>
      </c>
      <c r="D54" s="123">
        <v>1</v>
      </c>
      <c r="E54" s="123">
        <v>1</v>
      </c>
      <c r="F54" s="181"/>
    </row>
    <row r="55" spans="1:6" s="117" customFormat="1" ht="50.25" thickBot="1">
      <c r="A55" s="826"/>
      <c r="B55" s="182" t="s">
        <v>236</v>
      </c>
      <c r="C55" s="183" t="s">
        <v>181</v>
      </c>
      <c r="D55" s="184">
        <v>1</v>
      </c>
      <c r="E55" s="184">
        <v>1</v>
      </c>
      <c r="F55" s="185"/>
    </row>
    <row r="56" spans="1:6" ht="17.25" customHeight="1">
      <c r="A56" s="824" t="s">
        <v>237</v>
      </c>
      <c r="B56" s="186" t="s">
        <v>238</v>
      </c>
      <c r="C56" s="170" t="s">
        <v>181</v>
      </c>
      <c r="D56" s="184">
        <v>16</v>
      </c>
      <c r="E56" s="184">
        <v>16</v>
      </c>
      <c r="F56" s="184">
        <v>60</v>
      </c>
    </row>
    <row r="57" spans="1:6">
      <c r="A57" s="825"/>
      <c r="B57" s="187" t="s">
        <v>343</v>
      </c>
      <c r="C57" s="153" t="s">
        <v>186</v>
      </c>
      <c r="D57" s="140" t="s">
        <v>321</v>
      </c>
      <c r="E57" s="140" t="s">
        <v>321</v>
      </c>
      <c r="F57" s="188" t="s">
        <v>444</v>
      </c>
    </row>
    <row r="58" spans="1:6" ht="18.75" customHeight="1">
      <c r="A58" s="825"/>
      <c r="B58" s="189" t="s">
        <v>239</v>
      </c>
      <c r="C58" s="173" t="s">
        <v>240</v>
      </c>
      <c r="D58" s="188" t="s">
        <v>241</v>
      </c>
      <c r="E58" s="188" t="s">
        <v>241</v>
      </c>
      <c r="F58" s="188">
        <v>1</v>
      </c>
    </row>
    <row r="59" spans="1:6">
      <c r="A59" s="825"/>
      <c r="B59" s="190" t="s">
        <v>242</v>
      </c>
      <c r="C59" s="173" t="s">
        <v>181</v>
      </c>
      <c r="D59" s="188">
        <v>1</v>
      </c>
      <c r="E59" s="188">
        <v>1</v>
      </c>
      <c r="F59" s="191"/>
    </row>
    <row r="60" spans="1:6" ht="16.5" customHeight="1">
      <c r="A60" s="825"/>
      <c r="B60" s="190" t="s">
        <v>243</v>
      </c>
      <c r="C60" s="173" t="s">
        <v>181</v>
      </c>
      <c r="D60" s="188">
        <v>1</v>
      </c>
      <c r="E60" s="188">
        <v>1</v>
      </c>
      <c r="F60" s="188">
        <v>26</v>
      </c>
    </row>
    <row r="61" spans="1:6">
      <c r="A61" s="825"/>
      <c r="B61" s="192" t="s">
        <v>244</v>
      </c>
      <c r="C61" s="173" t="s">
        <v>181</v>
      </c>
      <c r="D61" s="188">
        <v>1</v>
      </c>
      <c r="E61" s="188">
        <v>1</v>
      </c>
      <c r="F61" s="191"/>
    </row>
    <row r="62" spans="1:6">
      <c r="A62" s="825"/>
      <c r="B62" s="192" t="s">
        <v>245</v>
      </c>
      <c r="C62" s="173" t="s">
        <v>181</v>
      </c>
      <c r="D62" s="188">
        <v>9</v>
      </c>
      <c r="E62" s="188">
        <v>9</v>
      </c>
      <c r="F62" s="191"/>
    </row>
    <row r="63" spans="1:6" ht="33">
      <c r="A63" s="825"/>
      <c r="B63" s="143" t="s">
        <v>246</v>
      </c>
      <c r="C63" s="173" t="s">
        <v>181</v>
      </c>
      <c r="D63" s="188">
        <v>1</v>
      </c>
      <c r="E63" s="188">
        <v>1</v>
      </c>
      <c r="F63" s="193">
        <v>1</v>
      </c>
    </row>
    <row r="64" spans="1:6">
      <c r="A64" s="825"/>
      <c r="B64" s="194" t="s">
        <v>247</v>
      </c>
      <c r="C64" s="173" t="s">
        <v>181</v>
      </c>
      <c r="D64" s="188">
        <v>1</v>
      </c>
      <c r="E64" s="188">
        <v>1</v>
      </c>
      <c r="F64" s="191"/>
    </row>
    <row r="65" spans="1:6">
      <c r="A65" s="825"/>
      <c r="B65" s="194" t="s">
        <v>322</v>
      </c>
      <c r="C65" s="173" t="s">
        <v>181</v>
      </c>
      <c r="D65" s="188">
        <v>0</v>
      </c>
      <c r="E65" s="188">
        <v>0</v>
      </c>
      <c r="F65" s="191"/>
    </row>
    <row r="66" spans="1:6">
      <c r="A66" s="825"/>
      <c r="B66" s="194" t="s">
        <v>248</v>
      </c>
      <c r="C66" s="173" t="s">
        <v>181</v>
      </c>
      <c r="D66" s="188">
        <v>1</v>
      </c>
      <c r="E66" s="188">
        <v>1</v>
      </c>
      <c r="F66" s="191"/>
    </row>
    <row r="67" spans="1:6">
      <c r="A67" s="825"/>
      <c r="B67" s="143" t="s">
        <v>249</v>
      </c>
      <c r="C67" s="173"/>
      <c r="D67" s="188" t="s">
        <v>250</v>
      </c>
      <c r="E67" s="188" t="s">
        <v>250</v>
      </c>
      <c r="F67" s="188">
        <v>1</v>
      </c>
    </row>
    <row r="68" spans="1:6">
      <c r="A68" s="825"/>
      <c r="B68" s="195" t="s">
        <v>251</v>
      </c>
      <c r="C68" s="173" t="s">
        <v>181</v>
      </c>
      <c r="D68" s="188">
        <v>1</v>
      </c>
      <c r="E68" s="188">
        <v>1</v>
      </c>
      <c r="F68" s="191"/>
    </row>
    <row r="69" spans="1:6" ht="33.75" thickBot="1">
      <c r="A69" s="825"/>
      <c r="B69" s="196" t="s">
        <v>252</v>
      </c>
      <c r="C69" s="173" t="s">
        <v>181</v>
      </c>
      <c r="D69" s="197" t="s">
        <v>253</v>
      </c>
      <c r="E69" s="197" t="s">
        <v>253</v>
      </c>
      <c r="F69" s="191"/>
    </row>
    <row r="70" spans="1:6">
      <c r="A70" s="824" t="s">
        <v>254</v>
      </c>
      <c r="B70" s="198" t="s">
        <v>255</v>
      </c>
      <c r="C70" s="123" t="s">
        <v>181</v>
      </c>
      <c r="D70" s="123" t="s">
        <v>256</v>
      </c>
      <c r="E70" s="123" t="s">
        <v>256</v>
      </c>
      <c r="F70" s="123">
        <v>45</v>
      </c>
    </row>
    <row r="71" spans="1:6">
      <c r="A71" s="825"/>
      <c r="B71" s="175" t="s">
        <v>257</v>
      </c>
      <c r="C71" s="124"/>
      <c r="D71" s="124">
        <v>17</v>
      </c>
      <c r="E71" s="124">
        <v>17</v>
      </c>
      <c r="F71" s="163"/>
    </row>
    <row r="72" spans="1:6">
      <c r="A72" s="825"/>
      <c r="B72" s="175" t="s">
        <v>258</v>
      </c>
      <c r="C72" s="124" t="s">
        <v>232</v>
      </c>
      <c r="D72" s="124">
        <v>3</v>
      </c>
      <c r="E72" s="124">
        <v>3</v>
      </c>
      <c r="F72" s="124">
        <v>1</v>
      </c>
    </row>
    <row r="73" spans="1:6">
      <c r="A73" s="825"/>
      <c r="B73" s="199" t="s">
        <v>259</v>
      </c>
      <c r="C73" s="124" t="s">
        <v>232</v>
      </c>
      <c r="D73" s="124">
        <v>4</v>
      </c>
      <c r="E73" s="124">
        <v>4</v>
      </c>
      <c r="F73" s="163"/>
    </row>
    <row r="74" spans="1:6" ht="17.25" customHeight="1">
      <c r="A74" s="825"/>
      <c r="B74" s="175" t="s">
        <v>305</v>
      </c>
      <c r="C74" s="124" t="s">
        <v>232</v>
      </c>
      <c r="D74" s="124">
        <v>1</v>
      </c>
      <c r="E74" s="124">
        <v>1</v>
      </c>
      <c r="F74" s="163"/>
    </row>
    <row r="75" spans="1:6">
      <c r="A75" s="825"/>
      <c r="B75" s="175" t="s">
        <v>260</v>
      </c>
      <c r="C75" s="124" t="s">
        <v>232</v>
      </c>
      <c r="D75" s="124">
        <v>1</v>
      </c>
      <c r="E75" s="124">
        <v>1</v>
      </c>
      <c r="F75" s="163"/>
    </row>
    <row r="76" spans="1:6" ht="15.75" customHeight="1" thickBot="1">
      <c r="A76" s="825"/>
      <c r="B76" s="200" t="s">
        <v>261</v>
      </c>
      <c r="C76" s="124" t="s">
        <v>232</v>
      </c>
      <c r="D76" s="124">
        <v>8</v>
      </c>
      <c r="E76" s="124">
        <v>8</v>
      </c>
      <c r="F76" s="163"/>
    </row>
    <row r="77" spans="1:6" ht="19.5">
      <c r="A77" s="825"/>
      <c r="B77" s="198" t="s">
        <v>262</v>
      </c>
      <c r="C77" s="123" t="s">
        <v>232</v>
      </c>
      <c r="D77" s="123">
        <v>9</v>
      </c>
      <c r="E77" s="123">
        <v>9</v>
      </c>
      <c r="F77" s="123">
        <v>1</v>
      </c>
    </row>
    <row r="78" spans="1:6" ht="19.5" customHeight="1" thickBot="1">
      <c r="A78" s="825"/>
      <c r="B78" s="175" t="s">
        <v>263</v>
      </c>
      <c r="C78" s="124" t="s">
        <v>28</v>
      </c>
      <c r="D78" s="118">
        <v>6566</v>
      </c>
      <c r="E78" s="118">
        <v>6226</v>
      </c>
      <c r="F78" s="118">
        <v>7620</v>
      </c>
    </row>
    <row r="79" spans="1:6" ht="19.5" customHeight="1">
      <c r="A79" s="829" t="s">
        <v>413</v>
      </c>
      <c r="B79" s="198" t="s">
        <v>414</v>
      </c>
      <c r="C79" s="201" t="s">
        <v>181</v>
      </c>
      <c r="D79" s="269">
        <v>3</v>
      </c>
      <c r="E79" s="270">
        <v>3</v>
      </c>
      <c r="F79" s="269"/>
    </row>
    <row r="80" spans="1:6" ht="19.5" customHeight="1">
      <c r="A80" s="830"/>
      <c r="B80" s="175" t="s">
        <v>31</v>
      </c>
      <c r="C80" s="271"/>
      <c r="D80" s="272"/>
      <c r="E80" s="273"/>
      <c r="F80" s="272"/>
    </row>
    <row r="81" spans="1:8" ht="19.5" customHeight="1">
      <c r="A81" s="830"/>
      <c r="B81" s="175" t="s">
        <v>415</v>
      </c>
      <c r="C81" s="271" t="s">
        <v>181</v>
      </c>
      <c r="D81" s="272">
        <v>1</v>
      </c>
      <c r="E81" s="273">
        <v>1</v>
      </c>
      <c r="F81" s="272"/>
    </row>
    <row r="82" spans="1:8" ht="19.5" customHeight="1">
      <c r="A82" s="830"/>
      <c r="B82" s="199" t="s">
        <v>416</v>
      </c>
      <c r="C82" s="271" t="s">
        <v>181</v>
      </c>
      <c r="D82" s="272">
        <v>1</v>
      </c>
      <c r="E82" s="273">
        <v>1</v>
      </c>
      <c r="F82" s="272"/>
    </row>
    <row r="83" spans="1:8" ht="19.5" customHeight="1" thickBot="1">
      <c r="A83" s="831"/>
      <c r="B83" s="175" t="s">
        <v>445</v>
      </c>
      <c r="C83" s="203" t="s">
        <v>181</v>
      </c>
      <c r="D83" s="274">
        <v>1</v>
      </c>
      <c r="E83" s="275">
        <v>1</v>
      </c>
      <c r="F83" s="274"/>
    </row>
    <row r="84" spans="1:8" ht="30" customHeight="1">
      <c r="A84" s="832" t="s">
        <v>42</v>
      </c>
      <c r="B84" s="328" t="s">
        <v>264</v>
      </c>
      <c r="C84" s="276" t="s">
        <v>181</v>
      </c>
      <c r="D84" s="277">
        <v>2</v>
      </c>
      <c r="E84" s="276">
        <v>2</v>
      </c>
      <c r="F84" s="277">
        <v>1</v>
      </c>
    </row>
    <row r="85" spans="1:8" ht="26.25" customHeight="1" thickBot="1">
      <c r="A85" s="833"/>
      <c r="B85" s="202" t="s">
        <v>265</v>
      </c>
      <c r="C85" s="203" t="s">
        <v>181</v>
      </c>
      <c r="D85" s="204">
        <v>1</v>
      </c>
      <c r="E85" s="203">
        <v>1</v>
      </c>
      <c r="F85" s="205"/>
    </row>
    <row r="86" spans="1:8" ht="36.75" customHeight="1">
      <c r="A86" s="114"/>
      <c r="B86" s="821" t="s">
        <v>462</v>
      </c>
      <c r="C86" s="821"/>
      <c r="D86" s="821"/>
      <c r="E86" s="821"/>
      <c r="F86" s="821"/>
    </row>
    <row r="87" spans="1:8" ht="39" customHeight="1">
      <c r="A87" s="114"/>
      <c r="B87" s="821" t="s">
        <v>417</v>
      </c>
      <c r="C87" s="821"/>
      <c r="D87" s="821"/>
      <c r="E87" s="821"/>
      <c r="F87" s="821"/>
    </row>
    <row r="88" spans="1:8" ht="38.25" customHeight="1">
      <c r="A88" s="114"/>
      <c r="B88" s="821" t="s">
        <v>446</v>
      </c>
      <c r="C88" s="821"/>
      <c r="D88" s="821"/>
      <c r="E88" s="821"/>
      <c r="F88" s="821"/>
    </row>
    <row r="89" spans="1:8">
      <c r="B89" s="206" t="s">
        <v>482</v>
      </c>
    </row>
    <row r="90" spans="1:8" ht="30" customHeight="1">
      <c r="A90" s="114"/>
      <c r="B90" s="822" t="s">
        <v>447</v>
      </c>
      <c r="C90" s="823"/>
      <c r="D90" s="823"/>
      <c r="E90" s="823"/>
      <c r="F90" s="823"/>
      <c r="G90" s="823"/>
      <c r="H90" s="823"/>
    </row>
  </sheetData>
  <mergeCells count="16">
    <mergeCell ref="A5:A38"/>
    <mergeCell ref="B1:F1"/>
    <mergeCell ref="E2:F2"/>
    <mergeCell ref="A3:A4"/>
    <mergeCell ref="B3:B4"/>
    <mergeCell ref="C3:E3"/>
    <mergeCell ref="B86:F86"/>
    <mergeCell ref="B87:F87"/>
    <mergeCell ref="B88:F88"/>
    <mergeCell ref="B90:H90"/>
    <mergeCell ref="A39:A55"/>
    <mergeCell ref="F48:F50"/>
    <mergeCell ref="A56:A69"/>
    <mergeCell ref="A70:A78"/>
    <mergeCell ref="A79:A83"/>
    <mergeCell ref="A84:A85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1" orientation="portrait" r:id="rId1"/>
  <headerFooter alignWithMargins="0">
    <oddFooter>&amp;C12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 enableFormatConditionsCalculation="0">
    <tabColor rgb="FF00B050"/>
  </sheetPr>
  <dimension ref="A1:O97"/>
  <sheetViews>
    <sheetView view="pageBreakPreview" zoomScale="60" zoomScaleNormal="60" workbookViewId="0">
      <selection activeCell="J8" sqref="J8"/>
    </sheetView>
  </sheetViews>
  <sheetFormatPr defaultColWidth="9.140625" defaultRowHeight="15.7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7" width="14.7109375" style="14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5" ht="27.75">
      <c r="A1" s="847" t="s">
        <v>393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</row>
    <row r="2" spans="1:15" ht="6" customHeight="1" thickBo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15"/>
    </row>
    <row r="3" spans="1:15" ht="40.5" customHeight="1" thickBot="1">
      <c r="A3" s="15"/>
      <c r="B3" s="848" t="s">
        <v>121</v>
      </c>
      <c r="C3" s="845" t="s">
        <v>267</v>
      </c>
      <c r="D3" s="846"/>
      <c r="E3" s="845" t="s">
        <v>273</v>
      </c>
      <c r="F3" s="846"/>
      <c r="G3" s="845" t="s">
        <v>268</v>
      </c>
      <c r="H3" s="846"/>
      <c r="I3" s="845" t="s">
        <v>269</v>
      </c>
      <c r="J3" s="846"/>
      <c r="K3" s="845" t="s">
        <v>270</v>
      </c>
      <c r="L3" s="846"/>
      <c r="M3" s="845" t="s">
        <v>271</v>
      </c>
      <c r="N3" s="846"/>
    </row>
    <row r="4" spans="1:15" ht="23.25" customHeight="1" thickBot="1">
      <c r="A4" s="15"/>
      <c r="B4" s="849"/>
      <c r="C4" s="333">
        <v>2013</v>
      </c>
      <c r="D4" s="334">
        <v>2014</v>
      </c>
      <c r="E4" s="333">
        <v>2013</v>
      </c>
      <c r="F4" s="334">
        <v>2014</v>
      </c>
      <c r="G4" s="333">
        <v>2013</v>
      </c>
      <c r="H4" s="334">
        <v>2014</v>
      </c>
      <c r="I4" s="333">
        <v>2013</v>
      </c>
      <c r="J4" s="334">
        <v>2014</v>
      </c>
      <c r="K4" s="333">
        <v>2013</v>
      </c>
      <c r="L4" s="334">
        <v>2014</v>
      </c>
      <c r="M4" s="333">
        <v>2013</v>
      </c>
      <c r="N4" s="334">
        <v>2014</v>
      </c>
    </row>
    <row r="5" spans="1:15" s="33" customFormat="1" ht="45" customHeight="1">
      <c r="A5" s="243"/>
      <c r="B5" s="335" t="s">
        <v>10</v>
      </c>
      <c r="C5" s="336">
        <v>8048.7713636363642</v>
      </c>
      <c r="D5" s="336">
        <v>7294.3281818181822</v>
      </c>
      <c r="E5" s="336">
        <v>17459.886363636364</v>
      </c>
      <c r="F5" s="337">
        <v>14076.37</v>
      </c>
      <c r="G5" s="336">
        <v>1636.57</v>
      </c>
      <c r="H5" s="336">
        <v>1423.18</v>
      </c>
      <c r="I5" s="336">
        <v>712.36</v>
      </c>
      <c r="J5" s="337">
        <v>734.14</v>
      </c>
      <c r="K5" s="336">
        <v>1669.91</v>
      </c>
      <c r="L5" s="336">
        <v>1244.8</v>
      </c>
      <c r="M5" s="338">
        <v>31.06</v>
      </c>
      <c r="N5" s="338">
        <v>19.91</v>
      </c>
    </row>
    <row r="6" spans="1:15" s="33" customFormat="1" ht="39" customHeight="1">
      <c r="A6" s="243"/>
      <c r="B6" s="339" t="s">
        <v>11</v>
      </c>
      <c r="C6" s="340">
        <v>8070.02</v>
      </c>
      <c r="D6" s="340">
        <v>7151.58</v>
      </c>
      <c r="E6" s="340">
        <v>17728.625</v>
      </c>
      <c r="F6" s="341">
        <v>14191.63</v>
      </c>
      <c r="G6" s="340">
        <v>1673.75</v>
      </c>
      <c r="H6" s="340">
        <v>1410.5</v>
      </c>
      <c r="I6" s="340">
        <v>751.93</v>
      </c>
      <c r="J6" s="341">
        <v>728.55</v>
      </c>
      <c r="K6" s="340">
        <v>1627.59</v>
      </c>
      <c r="L6" s="340">
        <v>1300.98</v>
      </c>
      <c r="M6" s="342">
        <v>30.33</v>
      </c>
      <c r="N6" s="342">
        <v>20.83</v>
      </c>
    </row>
    <row r="7" spans="1:15" s="33" customFormat="1" ht="39.75" customHeight="1">
      <c r="A7" s="243"/>
      <c r="B7" s="339" t="s">
        <v>12</v>
      </c>
      <c r="C7" s="340">
        <v>7662.24</v>
      </c>
      <c r="D7" s="340">
        <v>6667.56</v>
      </c>
      <c r="E7" s="340">
        <v>16725.13</v>
      </c>
      <c r="F7" s="341">
        <v>15656.79</v>
      </c>
      <c r="G7" s="340">
        <v>1583.3</v>
      </c>
      <c r="H7" s="340">
        <v>1451.62</v>
      </c>
      <c r="I7" s="340">
        <v>756.65</v>
      </c>
      <c r="J7" s="341">
        <v>773.07</v>
      </c>
      <c r="K7" s="340">
        <v>1592.86</v>
      </c>
      <c r="L7" s="340">
        <v>1336.08</v>
      </c>
      <c r="M7" s="342">
        <v>28.8</v>
      </c>
      <c r="N7" s="342">
        <v>20.74</v>
      </c>
    </row>
    <row r="8" spans="1:15" s="33" customFormat="1" ht="43.5" customHeight="1">
      <c r="A8" s="243"/>
      <c r="B8" s="339" t="s">
        <v>13</v>
      </c>
      <c r="C8" s="340">
        <v>7202.97</v>
      </c>
      <c r="D8" s="340">
        <v>6670.24</v>
      </c>
      <c r="E8" s="340">
        <v>15631.55</v>
      </c>
      <c r="F8" s="341">
        <v>17370.75</v>
      </c>
      <c r="G8" s="340">
        <v>1489.12</v>
      </c>
      <c r="H8" s="340">
        <v>1431.5</v>
      </c>
      <c r="I8" s="340">
        <v>703.05</v>
      </c>
      <c r="J8" s="341">
        <v>792.33</v>
      </c>
      <c r="K8" s="340">
        <v>1485.08</v>
      </c>
      <c r="L8" s="340">
        <v>1299</v>
      </c>
      <c r="M8" s="342">
        <v>25.2</v>
      </c>
      <c r="N8" s="342">
        <v>19.71</v>
      </c>
    </row>
    <row r="9" spans="1:15" s="33" customFormat="1" ht="41.25" customHeight="1">
      <c r="B9" s="339" t="s">
        <v>14</v>
      </c>
      <c r="C9" s="340">
        <v>7228.62</v>
      </c>
      <c r="D9" s="340">
        <v>6883.15</v>
      </c>
      <c r="E9" s="340">
        <v>14947.98</v>
      </c>
      <c r="F9" s="341">
        <v>19434.38</v>
      </c>
      <c r="G9" s="340">
        <v>1474.9</v>
      </c>
      <c r="H9" s="340">
        <v>1455.89</v>
      </c>
      <c r="I9" s="340">
        <v>720.19</v>
      </c>
      <c r="J9" s="341">
        <v>821.05</v>
      </c>
      <c r="K9" s="340">
        <v>1413.87</v>
      </c>
      <c r="L9" s="340">
        <v>1286.69</v>
      </c>
      <c r="M9" s="342">
        <v>23.01</v>
      </c>
      <c r="N9" s="342">
        <v>19.36</v>
      </c>
    </row>
    <row r="10" spans="1:15" s="33" customFormat="1" ht="41.25" customHeight="1">
      <c r="B10" s="339" t="s">
        <v>15</v>
      </c>
      <c r="C10" s="340">
        <v>7003.7150000000001</v>
      </c>
      <c r="D10" s="340"/>
      <c r="E10" s="340">
        <v>14266.875</v>
      </c>
      <c r="F10" s="341"/>
      <c r="G10" s="340">
        <v>1430.23</v>
      </c>
      <c r="H10" s="340"/>
      <c r="I10" s="340">
        <v>713.68</v>
      </c>
      <c r="J10" s="341"/>
      <c r="K10" s="340">
        <v>1342.36</v>
      </c>
      <c r="L10" s="340"/>
      <c r="M10" s="342">
        <v>21.11</v>
      </c>
      <c r="N10" s="342"/>
    </row>
    <row r="11" spans="1:15" s="33" customFormat="1" ht="47.25" customHeight="1">
      <c r="B11" s="343" t="s">
        <v>120</v>
      </c>
      <c r="C11" s="344">
        <v>6892.5091304347825</v>
      </c>
      <c r="D11" s="340"/>
      <c r="E11" s="344">
        <v>13702.174999999999</v>
      </c>
      <c r="F11" s="341"/>
      <c r="G11" s="344">
        <v>1401.48</v>
      </c>
      <c r="H11" s="340"/>
      <c r="I11" s="344">
        <v>718.02</v>
      </c>
      <c r="J11" s="341"/>
      <c r="K11" s="344">
        <v>1286.72</v>
      </c>
      <c r="L11" s="340"/>
      <c r="M11" s="345">
        <v>19.71</v>
      </c>
      <c r="N11" s="342"/>
    </row>
    <row r="12" spans="1:15" s="33" customFormat="1" ht="43.5" customHeight="1">
      <c r="B12" s="343" t="s">
        <v>128</v>
      </c>
      <c r="C12" s="344">
        <v>7181.88</v>
      </c>
      <c r="D12" s="340"/>
      <c r="E12" s="344">
        <v>14278.22</v>
      </c>
      <c r="F12" s="341"/>
      <c r="G12" s="344">
        <v>1494.1</v>
      </c>
      <c r="H12" s="340"/>
      <c r="I12" s="344">
        <v>740.57</v>
      </c>
      <c r="J12" s="341"/>
      <c r="K12" s="344">
        <v>1347.1</v>
      </c>
      <c r="L12" s="340"/>
      <c r="M12" s="345">
        <v>21.84</v>
      </c>
      <c r="N12" s="342"/>
    </row>
    <row r="13" spans="1:15" s="33" customFormat="1" ht="42.75" customHeight="1">
      <c r="B13" s="343" t="s">
        <v>134</v>
      </c>
      <c r="C13" s="344">
        <v>7161.11</v>
      </c>
      <c r="D13" s="344"/>
      <c r="E13" s="344">
        <v>13776.19</v>
      </c>
      <c r="F13" s="346"/>
      <c r="G13" s="344">
        <v>1456.86</v>
      </c>
      <c r="H13" s="344"/>
      <c r="I13" s="344">
        <v>709.14</v>
      </c>
      <c r="J13" s="346"/>
      <c r="K13" s="344">
        <v>1348.8</v>
      </c>
      <c r="L13" s="344"/>
      <c r="M13" s="345">
        <v>22.56</v>
      </c>
      <c r="N13" s="345"/>
    </row>
    <row r="14" spans="1:15" s="33" customFormat="1" ht="51.75" customHeight="1">
      <c r="B14" s="339" t="s">
        <v>135</v>
      </c>
      <c r="C14" s="340">
        <v>7188.38</v>
      </c>
      <c r="D14" s="340"/>
      <c r="E14" s="340">
        <v>14066.41</v>
      </c>
      <c r="F14" s="340"/>
      <c r="G14" s="340">
        <v>1413.48</v>
      </c>
      <c r="H14" s="340"/>
      <c r="I14" s="340">
        <v>724.61</v>
      </c>
      <c r="J14" s="340"/>
      <c r="K14" s="340"/>
      <c r="L14" s="340"/>
      <c r="M14" s="342">
        <v>21.92</v>
      </c>
      <c r="N14" s="340"/>
    </row>
    <row r="15" spans="1:15" s="33" customFormat="1" ht="45" customHeight="1">
      <c r="B15" s="339" t="s">
        <v>140</v>
      </c>
      <c r="C15" s="340">
        <v>7066.06</v>
      </c>
      <c r="D15" s="347"/>
      <c r="E15" s="340">
        <v>13725.12</v>
      </c>
      <c r="F15" s="348"/>
      <c r="G15" s="340">
        <v>1420.19</v>
      </c>
      <c r="H15" s="347"/>
      <c r="I15" s="340">
        <v>733.36</v>
      </c>
      <c r="J15" s="348"/>
      <c r="K15" s="340">
        <v>1276.45</v>
      </c>
      <c r="L15" s="347"/>
      <c r="M15" s="342">
        <v>20.77</v>
      </c>
      <c r="N15" s="349"/>
    </row>
    <row r="16" spans="1:15" s="33" customFormat="1" ht="51.75" customHeight="1" thickBot="1">
      <c r="B16" s="339" t="s">
        <v>141</v>
      </c>
      <c r="C16" s="340">
        <v>7202.5499999999993</v>
      </c>
      <c r="D16" s="340"/>
      <c r="E16" s="350">
        <v>13911.125</v>
      </c>
      <c r="F16" s="341"/>
      <c r="G16" s="340">
        <v>1357.1</v>
      </c>
      <c r="H16" s="340"/>
      <c r="I16" s="350">
        <v>718.2</v>
      </c>
      <c r="J16" s="341"/>
      <c r="K16" s="340">
        <v>1222.76</v>
      </c>
      <c r="L16" s="340"/>
      <c r="M16" s="342">
        <v>19.61</v>
      </c>
      <c r="N16" s="342"/>
    </row>
    <row r="17" spans="2:14" s="33" customFormat="1" ht="49.5" customHeight="1" thickBot="1">
      <c r="B17" s="351" t="s">
        <v>272</v>
      </c>
      <c r="C17" s="352">
        <f>AVERAGE(C5:C16)</f>
        <v>7325.7354578392624</v>
      </c>
      <c r="D17" s="352">
        <f>AVERAGE(D5:D16)</f>
        <v>6933.3716363636368</v>
      </c>
      <c r="E17" s="352">
        <f t="shared" ref="E17:L17" si="0">AVERAGE(E5:E16)</f>
        <v>15018.273863636365</v>
      </c>
      <c r="F17" s="352">
        <f t="shared" si="0"/>
        <v>16145.984</v>
      </c>
      <c r="G17" s="352">
        <f>AVERAGE(G5:G16)</f>
        <v>1485.9233333333332</v>
      </c>
      <c r="H17" s="352">
        <f>AVERAGE(H5:H16)</f>
        <v>1434.538</v>
      </c>
      <c r="I17" s="352">
        <f>AVERAGE(I5:I16)</f>
        <v>725.14666666666653</v>
      </c>
      <c r="J17" s="352">
        <f t="shared" si="0"/>
        <v>769.82800000000009</v>
      </c>
      <c r="K17" s="352">
        <f>AVERAGE(K5:K16)</f>
        <v>1419.409090909091</v>
      </c>
      <c r="L17" s="352">
        <f t="shared" si="0"/>
        <v>1293.5099999999998</v>
      </c>
      <c r="M17" s="353">
        <f>AVERAGE(M5:M16)</f>
        <v>23.826666666666668</v>
      </c>
      <c r="N17" s="353">
        <f>AVERAGE(N5:N16)</f>
        <v>20.11</v>
      </c>
    </row>
    <row r="18" spans="2:14" ht="30" customHeight="1"/>
    <row r="21" spans="2:14">
      <c r="F21" s="59"/>
    </row>
    <row r="57" ht="42.75" customHeight="1"/>
    <row r="96" spans="8:8" ht="26.25">
      <c r="H96" s="224">
        <v>14</v>
      </c>
    </row>
    <row r="97" spans="8:8" ht="26.25">
      <c r="H97" s="224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4" header="0.15748031496062992" footer="0.15748031496062992"/>
  <pageSetup paperSize="9" scale="40" fitToHeight="2" orientation="portrait" r:id="rId1"/>
  <headerFooter alignWithMargins="0"/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7" enableFormatConditionsCalculation="0">
    <tabColor rgb="FF00B050"/>
  </sheetPr>
  <dimension ref="B2:J19"/>
  <sheetViews>
    <sheetView view="pageBreakPreview" zoomScale="90" zoomScaleNormal="85" zoomScaleSheetLayoutView="90" workbookViewId="0">
      <selection activeCell="P7" sqref="P7"/>
    </sheetView>
  </sheetViews>
  <sheetFormatPr defaultColWidth="9.140625" defaultRowHeight="15.75"/>
  <cols>
    <col min="1" max="4" width="9.140625" style="4"/>
    <col min="5" max="7" width="9.140625" style="14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>
      <c r="B2" s="35"/>
      <c r="C2" s="13"/>
      <c r="D2" s="13"/>
      <c r="E2" s="13"/>
      <c r="F2" s="13"/>
      <c r="G2" s="13"/>
      <c r="H2" s="13"/>
      <c r="I2" s="13"/>
      <c r="J2" s="13"/>
    </row>
    <row r="3" spans="2:10" ht="15">
      <c r="B3" s="95"/>
      <c r="C3" s="95"/>
      <c r="D3" s="95"/>
      <c r="E3" s="95"/>
      <c r="F3" s="95"/>
      <c r="G3" s="95"/>
      <c r="H3" s="95"/>
      <c r="I3" s="21"/>
      <c r="J3" s="21"/>
    </row>
    <row r="4" spans="2:10" ht="14.25" customHeight="1">
      <c r="B4" s="96"/>
      <c r="C4" s="19"/>
      <c r="D4" s="19"/>
      <c r="E4" s="19"/>
      <c r="F4" s="19"/>
      <c r="G4" s="19"/>
      <c r="H4" s="19"/>
      <c r="I4" s="21"/>
      <c r="J4" s="21"/>
    </row>
    <row r="5" spans="2:10" ht="14.25">
      <c r="B5" s="96"/>
      <c r="C5" s="20"/>
      <c r="D5" s="20"/>
      <c r="E5" s="20"/>
      <c r="F5" s="20"/>
      <c r="G5" s="20"/>
      <c r="H5" s="20"/>
      <c r="I5" s="20"/>
      <c r="J5" s="20"/>
    </row>
    <row r="6" spans="2:10" ht="14.25">
      <c r="B6" s="96"/>
      <c r="C6" s="20"/>
      <c r="D6" s="20"/>
      <c r="E6" s="20"/>
      <c r="F6" s="20"/>
      <c r="G6" s="20"/>
      <c r="H6" s="20"/>
      <c r="I6" s="20"/>
      <c r="J6" s="20"/>
    </row>
    <row r="7" spans="2:10" ht="14.25">
      <c r="B7" s="96"/>
      <c r="C7" s="20"/>
      <c r="D7" s="20"/>
      <c r="E7" s="20"/>
      <c r="F7" s="20"/>
      <c r="G7" s="20"/>
      <c r="H7" s="20"/>
      <c r="I7" s="20"/>
      <c r="J7" s="20"/>
    </row>
    <row r="8" spans="2:10" ht="14.25">
      <c r="B8" s="96"/>
      <c r="C8" s="20"/>
      <c r="D8" s="20"/>
      <c r="E8" s="20"/>
      <c r="F8" s="20"/>
      <c r="G8" s="20"/>
      <c r="H8" s="20"/>
      <c r="I8" s="20"/>
      <c r="J8" s="20"/>
    </row>
    <row r="9" spans="2:10" ht="14.25">
      <c r="B9" s="96"/>
      <c r="C9" s="20"/>
      <c r="D9" s="20"/>
      <c r="E9" s="20"/>
      <c r="F9" s="20"/>
      <c r="G9" s="20"/>
      <c r="H9" s="20"/>
      <c r="I9" s="20"/>
      <c r="J9" s="20"/>
    </row>
    <row r="10" spans="2:10" ht="14.25">
      <c r="B10" s="96"/>
      <c r="C10" s="19"/>
      <c r="D10" s="19"/>
      <c r="E10" s="19"/>
      <c r="F10" s="19"/>
      <c r="G10" s="19"/>
      <c r="H10" s="20"/>
      <c r="I10" s="19"/>
      <c r="J10" s="19"/>
    </row>
    <row r="11" spans="2:10" ht="12.75">
      <c r="B11" s="97"/>
      <c r="C11" s="13"/>
      <c r="D11" s="13"/>
      <c r="E11" s="13"/>
      <c r="F11" s="13"/>
      <c r="G11" s="13"/>
      <c r="H11" s="13"/>
      <c r="I11" s="13"/>
      <c r="J11" s="13"/>
    </row>
    <row r="12" spans="2:10" ht="12.75">
      <c r="B12" s="98"/>
      <c r="C12" s="13"/>
      <c r="D12" s="13"/>
      <c r="E12" s="13"/>
      <c r="F12" s="13"/>
      <c r="G12" s="13"/>
      <c r="H12" s="13"/>
      <c r="I12" s="13"/>
      <c r="J12" s="13"/>
    </row>
    <row r="13" spans="2:10" ht="12.75">
      <c r="B13" s="99"/>
      <c r="C13" s="13"/>
      <c r="D13" s="13"/>
      <c r="E13" s="13"/>
      <c r="F13" s="13"/>
      <c r="G13" s="13"/>
      <c r="H13" s="13"/>
      <c r="I13" s="13"/>
      <c r="J13" s="13"/>
    </row>
    <row r="14" spans="2:10" ht="12.75">
      <c r="B14" s="13"/>
      <c r="C14" s="13"/>
      <c r="D14" s="13"/>
      <c r="E14" s="13"/>
      <c r="F14" s="13"/>
      <c r="G14" s="13"/>
      <c r="H14" s="13"/>
      <c r="I14" s="13"/>
      <c r="J14" s="13"/>
    </row>
    <row r="15" spans="2:10" ht="12.75">
      <c r="B15" s="99"/>
      <c r="C15" s="13"/>
      <c r="D15" s="13"/>
      <c r="E15" s="13"/>
      <c r="F15" s="13"/>
      <c r="G15" s="13"/>
      <c r="H15" s="13"/>
      <c r="I15" s="13"/>
      <c r="J15" s="13"/>
    </row>
    <row r="16" spans="2:10" ht="12.75">
      <c r="B16" s="99"/>
      <c r="C16" s="13"/>
      <c r="D16" s="13"/>
      <c r="E16" s="13"/>
      <c r="F16" s="13"/>
      <c r="G16" s="13"/>
      <c r="H16" s="13"/>
      <c r="I16" s="13"/>
      <c r="J16" s="13"/>
    </row>
    <row r="17" spans="2:10" ht="12.75">
      <c r="B17" s="15"/>
      <c r="C17" s="13"/>
      <c r="D17" s="13"/>
      <c r="E17" s="13"/>
      <c r="F17" s="13"/>
      <c r="G17" s="13"/>
      <c r="H17" s="13"/>
      <c r="I17" s="13"/>
      <c r="J17" s="13"/>
    </row>
    <row r="18" spans="2:10" ht="12.75">
      <c r="B18" s="15"/>
      <c r="C18" s="13"/>
      <c r="D18" s="13"/>
      <c r="E18" s="13"/>
      <c r="F18" s="13"/>
      <c r="G18" s="13"/>
      <c r="H18" s="13"/>
      <c r="I18" s="13"/>
      <c r="J18" s="13"/>
    </row>
    <row r="19" spans="2:10" ht="12.75">
      <c r="B19" s="100"/>
      <c r="C19" s="12"/>
      <c r="D19" s="12"/>
      <c r="E19" s="12"/>
      <c r="F19" s="12"/>
      <c r="G19" s="12"/>
      <c r="H19" s="12"/>
      <c r="I19" s="12"/>
      <c r="J19" s="12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 xml:space="preserve">&amp;C15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94"/>
  <sheetViews>
    <sheetView zoomScaleNormal="100" workbookViewId="0">
      <pane ySplit="4" topLeftCell="A50" activePane="bottomLeft" state="frozen"/>
      <selection sqref="A1:H1"/>
      <selection pane="bottomLeft" activeCell="H67" sqref="H67"/>
    </sheetView>
  </sheetViews>
  <sheetFormatPr defaultColWidth="9.140625" defaultRowHeight="15.75"/>
  <cols>
    <col min="1" max="1" width="58.5703125" style="2" customWidth="1"/>
    <col min="2" max="2" width="14.28515625" style="2" customWidth="1"/>
    <col min="3" max="3" width="15.28515625" style="2" customWidth="1"/>
    <col min="4" max="4" width="16.7109375" style="6" customWidth="1"/>
    <col min="5" max="5" width="15" style="6" customWidth="1"/>
    <col min="6" max="6" width="22.5703125" style="6" customWidth="1"/>
    <col min="7" max="7" width="12.5703125" style="2" customWidth="1"/>
    <col min="8" max="16384" width="9.140625" style="2"/>
  </cols>
  <sheetData>
    <row r="1" spans="1:6" ht="22.5">
      <c r="A1" s="795" t="s">
        <v>118</v>
      </c>
      <c r="B1" s="795"/>
      <c r="C1" s="795"/>
      <c r="D1" s="795"/>
      <c r="E1" s="795"/>
      <c r="F1" s="795"/>
    </row>
    <row r="2" spans="1:6" ht="23.25" thickBot="1">
      <c r="A2" s="447"/>
      <c r="B2" s="447"/>
      <c r="C2" s="447"/>
      <c r="D2" s="447"/>
      <c r="E2" s="447"/>
      <c r="F2" s="447"/>
    </row>
    <row r="3" spans="1:6" ht="19.5" thickBot="1">
      <c r="A3" s="711" t="s">
        <v>66</v>
      </c>
      <c r="B3" s="844" t="s">
        <v>418</v>
      </c>
      <c r="C3" s="851" t="s">
        <v>49</v>
      </c>
      <c r="D3" s="852"/>
      <c r="E3" s="853"/>
      <c r="F3" s="370" t="s">
        <v>50</v>
      </c>
    </row>
    <row r="4" spans="1:6" ht="28.5" customHeight="1" thickBot="1">
      <c r="A4" s="796"/>
      <c r="B4" s="850"/>
      <c r="C4" s="371" t="s">
        <v>525</v>
      </c>
      <c r="D4" s="372" t="s">
        <v>526</v>
      </c>
      <c r="E4" s="631" t="s">
        <v>56</v>
      </c>
      <c r="F4" s="373" t="s">
        <v>526</v>
      </c>
    </row>
    <row r="5" spans="1:6" ht="23.25" customHeight="1">
      <c r="A5" s="374" t="s">
        <v>36</v>
      </c>
      <c r="B5" s="375"/>
      <c r="C5" s="630"/>
      <c r="D5" s="630"/>
      <c r="E5" s="630"/>
      <c r="F5" s="630"/>
    </row>
    <row r="6" spans="1:6" ht="21.75" customHeight="1">
      <c r="A6" s="376" t="s">
        <v>70</v>
      </c>
      <c r="B6" s="9" t="s">
        <v>44</v>
      </c>
      <c r="C6" s="630">
        <v>50.4</v>
      </c>
      <c r="D6" s="630">
        <v>41.2</v>
      </c>
      <c r="E6" s="630">
        <f t="shared" ref="E6:E33" si="0">D6/C6*100</f>
        <v>81.746031746031761</v>
      </c>
      <c r="F6" s="630">
        <v>39.42</v>
      </c>
    </row>
    <row r="7" spans="1:6" ht="21.75" customHeight="1">
      <c r="A7" s="376" t="s">
        <v>488</v>
      </c>
      <c r="B7" s="9" t="s">
        <v>44</v>
      </c>
      <c r="C7" s="630">
        <v>69.2</v>
      </c>
      <c r="D7" s="630">
        <v>77.099999999999994</v>
      </c>
      <c r="E7" s="630">
        <f t="shared" si="0"/>
        <v>111.41618497109825</v>
      </c>
      <c r="F7" s="630">
        <v>64.22</v>
      </c>
    </row>
    <row r="8" spans="1:6" ht="21.75" customHeight="1">
      <c r="A8" s="376" t="s">
        <v>347</v>
      </c>
      <c r="B8" s="9" t="s">
        <v>44</v>
      </c>
      <c r="C8" s="630">
        <v>66</v>
      </c>
      <c r="D8" s="630">
        <v>73.2</v>
      </c>
      <c r="E8" s="630">
        <f t="shared" si="0"/>
        <v>110.90909090909091</v>
      </c>
      <c r="F8" s="630">
        <v>70.36</v>
      </c>
    </row>
    <row r="9" spans="1:6" ht="21.75" customHeight="1">
      <c r="A9" s="376" t="s">
        <v>71</v>
      </c>
      <c r="B9" s="9" t="s">
        <v>44</v>
      </c>
      <c r="C9" s="630">
        <v>98.2</v>
      </c>
      <c r="D9" s="630">
        <v>92.8</v>
      </c>
      <c r="E9" s="630">
        <f t="shared" si="0"/>
        <v>94.501018329938887</v>
      </c>
      <c r="F9" s="630">
        <v>88.57</v>
      </c>
    </row>
    <row r="10" spans="1:6" ht="21.75" customHeight="1">
      <c r="A10" s="376" t="s">
        <v>72</v>
      </c>
      <c r="B10" s="9" t="s">
        <v>44</v>
      </c>
      <c r="C10" s="630">
        <v>72.599999999999994</v>
      </c>
      <c r="D10" s="630">
        <v>75.3</v>
      </c>
      <c r="E10" s="630">
        <f t="shared" si="0"/>
        <v>103.71900826446281</v>
      </c>
      <c r="F10" s="630">
        <v>64.13</v>
      </c>
    </row>
    <row r="11" spans="1:6" ht="21.75" customHeight="1">
      <c r="A11" s="376" t="s">
        <v>73</v>
      </c>
      <c r="B11" s="9" t="s">
        <v>44</v>
      </c>
      <c r="C11" s="630">
        <v>76.2</v>
      </c>
      <c r="D11" s="630">
        <v>68.400000000000006</v>
      </c>
      <c r="E11" s="630">
        <f>D11/C11*100</f>
        <v>89.763779527559066</v>
      </c>
      <c r="F11" s="630">
        <v>55.76</v>
      </c>
    </row>
    <row r="12" spans="1:6" ht="21.75" customHeight="1">
      <c r="A12" s="376" t="s">
        <v>74</v>
      </c>
      <c r="B12" s="9" t="s">
        <v>44</v>
      </c>
      <c r="C12" s="630">
        <v>63.4</v>
      </c>
      <c r="D12" s="630">
        <v>96.8</v>
      </c>
      <c r="E12" s="630">
        <f t="shared" si="0"/>
        <v>152.6813880126183</v>
      </c>
      <c r="F12" s="630">
        <v>97.5</v>
      </c>
    </row>
    <row r="13" spans="1:6" ht="21.75" customHeight="1">
      <c r="A13" s="376" t="s">
        <v>553</v>
      </c>
      <c r="B13" s="9" t="s">
        <v>44</v>
      </c>
      <c r="C13" s="630">
        <v>52</v>
      </c>
      <c r="D13" s="630">
        <v>83.3</v>
      </c>
      <c r="E13" s="630">
        <f t="shared" si="0"/>
        <v>160.19230769230768</v>
      </c>
      <c r="F13" s="630">
        <v>94</v>
      </c>
    </row>
    <row r="14" spans="1:6" ht="21.75" customHeight="1">
      <c r="A14" s="376" t="s">
        <v>75</v>
      </c>
      <c r="B14" s="9" t="s">
        <v>44</v>
      </c>
      <c r="C14" s="630">
        <v>47.4</v>
      </c>
      <c r="D14" s="630">
        <v>137.6</v>
      </c>
      <c r="E14" s="630">
        <f>D14/C14*100</f>
        <v>290.29535864978902</v>
      </c>
      <c r="F14" s="630">
        <v>135</v>
      </c>
    </row>
    <row r="15" spans="1:6" ht="21.75" customHeight="1">
      <c r="A15" s="376" t="s">
        <v>489</v>
      </c>
      <c r="B15" s="9" t="s">
        <v>44</v>
      </c>
      <c r="C15" s="630">
        <v>249.3</v>
      </c>
      <c r="D15" s="630">
        <v>264.39999999999998</v>
      </c>
      <c r="E15" s="630">
        <f t="shared" si="0"/>
        <v>106.05695948656235</v>
      </c>
      <c r="F15" s="630">
        <v>308.93</v>
      </c>
    </row>
    <row r="16" spans="1:6" ht="21.75" customHeight="1">
      <c r="A16" s="376" t="s">
        <v>490</v>
      </c>
      <c r="B16" s="9" t="s">
        <v>44</v>
      </c>
      <c r="C16" s="630">
        <v>255.7</v>
      </c>
      <c r="D16" s="630">
        <v>287.10000000000002</v>
      </c>
      <c r="E16" s="630">
        <f t="shared" si="0"/>
        <v>112.28001564333205</v>
      </c>
      <c r="F16" s="630">
        <v>300.95</v>
      </c>
    </row>
    <row r="17" spans="1:10" ht="21.75" customHeight="1">
      <c r="A17" s="376" t="s">
        <v>491</v>
      </c>
      <c r="B17" s="9" t="s">
        <v>44</v>
      </c>
      <c r="C17" s="630">
        <v>113.6</v>
      </c>
      <c r="D17" s="630">
        <v>166.1</v>
      </c>
      <c r="E17" s="630">
        <f t="shared" si="0"/>
        <v>146.21478873239437</v>
      </c>
      <c r="F17" s="630">
        <v>158.84</v>
      </c>
    </row>
    <row r="18" spans="1:10" ht="21.75" customHeight="1">
      <c r="A18" s="376" t="s">
        <v>492</v>
      </c>
      <c r="B18" s="9" t="s">
        <v>44</v>
      </c>
      <c r="C18" s="630">
        <v>143.69999999999999</v>
      </c>
      <c r="D18" s="630">
        <v>171.2</v>
      </c>
      <c r="E18" s="630">
        <f t="shared" si="0"/>
        <v>119.13709116214335</v>
      </c>
      <c r="F18" s="630">
        <v>184.25</v>
      </c>
    </row>
    <row r="19" spans="1:10" ht="21.75" customHeight="1">
      <c r="A19" s="376" t="s">
        <v>493</v>
      </c>
      <c r="B19" s="9" t="s">
        <v>44</v>
      </c>
      <c r="C19" s="630">
        <v>110.1</v>
      </c>
      <c r="D19" s="630">
        <v>151</v>
      </c>
      <c r="E19" s="630">
        <f t="shared" si="0"/>
        <v>137.1480472297911</v>
      </c>
      <c r="F19" s="630">
        <v>132</v>
      </c>
    </row>
    <row r="20" spans="1:10" ht="21.75" customHeight="1">
      <c r="A20" s="376" t="s">
        <v>494</v>
      </c>
      <c r="B20" s="9" t="s">
        <v>44</v>
      </c>
      <c r="C20" s="630">
        <v>98.4</v>
      </c>
      <c r="D20" s="630">
        <v>111.9</v>
      </c>
      <c r="E20" s="630">
        <f t="shared" si="0"/>
        <v>113.71951219512195</v>
      </c>
      <c r="F20" s="630">
        <v>107.21</v>
      </c>
    </row>
    <row r="21" spans="1:10" ht="21.75" customHeight="1">
      <c r="A21" s="376" t="s">
        <v>76</v>
      </c>
      <c r="B21" s="9" t="s">
        <v>44</v>
      </c>
      <c r="C21" s="630">
        <v>318.39999999999998</v>
      </c>
      <c r="D21" s="630">
        <v>321.89999999999998</v>
      </c>
      <c r="E21" s="630">
        <f t="shared" si="0"/>
        <v>101.09924623115577</v>
      </c>
      <c r="F21" s="630">
        <v>330.58</v>
      </c>
    </row>
    <row r="22" spans="1:10" ht="21.75" customHeight="1">
      <c r="A22" s="376" t="s">
        <v>77</v>
      </c>
      <c r="B22" s="9" t="s">
        <v>44</v>
      </c>
      <c r="C22" s="630">
        <v>262.3</v>
      </c>
      <c r="D22" s="630">
        <v>258.8</v>
      </c>
      <c r="E22" s="630">
        <f t="shared" si="0"/>
        <v>98.665650019062141</v>
      </c>
      <c r="F22" s="630">
        <v>268</v>
      </c>
      <c r="J22" s="492"/>
    </row>
    <row r="23" spans="1:10" ht="21.75" customHeight="1">
      <c r="A23" s="376" t="s">
        <v>78</v>
      </c>
      <c r="B23" s="9" t="s">
        <v>44</v>
      </c>
      <c r="C23" s="630">
        <v>211</v>
      </c>
      <c r="D23" s="630">
        <v>211</v>
      </c>
      <c r="E23" s="630">
        <f t="shared" si="0"/>
        <v>100</v>
      </c>
      <c r="F23" s="630">
        <v>234.55</v>
      </c>
    </row>
    <row r="24" spans="1:10" ht="21.75" customHeight="1">
      <c r="A24" s="376" t="s">
        <v>79</v>
      </c>
      <c r="B24" s="9" t="s">
        <v>44</v>
      </c>
      <c r="C24" s="630">
        <v>254</v>
      </c>
      <c r="D24" s="630">
        <v>292.8</v>
      </c>
      <c r="E24" s="630">
        <f t="shared" si="0"/>
        <v>115.27559055118111</v>
      </c>
      <c r="F24" s="630">
        <v>322.44</v>
      </c>
    </row>
    <row r="25" spans="1:10" ht="21.75" customHeight="1">
      <c r="A25" s="376" t="s">
        <v>510</v>
      </c>
      <c r="B25" s="9" t="s">
        <v>44</v>
      </c>
      <c r="C25" s="630">
        <v>146.30000000000001</v>
      </c>
      <c r="D25" s="630">
        <v>137.6</v>
      </c>
      <c r="E25" s="630">
        <f t="shared" si="0"/>
        <v>94.05331510594668</v>
      </c>
      <c r="F25" s="630">
        <v>139.81</v>
      </c>
    </row>
    <row r="26" spans="1:10" ht="21.75" customHeight="1">
      <c r="A26" s="376" t="s">
        <v>80</v>
      </c>
      <c r="B26" s="9" t="s">
        <v>47</v>
      </c>
      <c r="C26" s="630">
        <v>63.6</v>
      </c>
      <c r="D26" s="630">
        <v>67.900000000000006</v>
      </c>
      <c r="E26" s="630">
        <f t="shared" si="0"/>
        <v>106.76100628930818</v>
      </c>
      <c r="F26" s="630">
        <v>65</v>
      </c>
    </row>
    <row r="27" spans="1:10" ht="21.75" customHeight="1">
      <c r="A27" s="376" t="s">
        <v>495</v>
      </c>
      <c r="B27" s="9" t="s">
        <v>45</v>
      </c>
      <c r="C27" s="630">
        <v>61.1</v>
      </c>
      <c r="D27" s="630">
        <v>72.7</v>
      </c>
      <c r="E27" s="630">
        <f t="shared" si="0"/>
        <v>118.98527004909984</v>
      </c>
      <c r="F27" s="630">
        <v>62.82</v>
      </c>
    </row>
    <row r="28" spans="1:10" ht="21.75" customHeight="1">
      <c r="A28" s="376" t="s">
        <v>81</v>
      </c>
      <c r="B28" s="9" t="s">
        <v>45</v>
      </c>
      <c r="C28" s="630">
        <v>82.7</v>
      </c>
      <c r="D28" s="630">
        <v>80.599999999999994</v>
      </c>
      <c r="E28" s="630">
        <f t="shared" si="0"/>
        <v>97.460701330108819</v>
      </c>
      <c r="F28" s="630">
        <v>101.57</v>
      </c>
    </row>
    <row r="29" spans="1:10" ht="21.75" customHeight="1">
      <c r="A29" s="376" t="s">
        <v>82</v>
      </c>
      <c r="B29" s="9" t="s">
        <v>46</v>
      </c>
      <c r="C29" s="630">
        <v>270.39999999999998</v>
      </c>
      <c r="D29" s="630">
        <v>294.89999999999998</v>
      </c>
      <c r="E29" s="630">
        <f t="shared" si="0"/>
        <v>109.06065088757397</v>
      </c>
      <c r="F29" s="630">
        <v>352.82</v>
      </c>
    </row>
    <row r="30" spans="1:10" ht="21.75" customHeight="1">
      <c r="A30" s="376" t="s">
        <v>83</v>
      </c>
      <c r="B30" s="9" t="s">
        <v>46</v>
      </c>
      <c r="C30" s="630">
        <v>310.10000000000002</v>
      </c>
      <c r="D30" s="630">
        <v>367.6</v>
      </c>
      <c r="E30" s="630">
        <f t="shared" si="0"/>
        <v>118.54240567558851</v>
      </c>
      <c r="F30" s="630">
        <v>417.61</v>
      </c>
    </row>
    <row r="31" spans="1:10" ht="21.75" customHeight="1">
      <c r="A31" s="376" t="s">
        <v>84</v>
      </c>
      <c r="B31" s="9" t="s">
        <v>46</v>
      </c>
      <c r="C31" s="630">
        <v>337.5</v>
      </c>
      <c r="D31" s="630">
        <v>424.6</v>
      </c>
      <c r="E31" s="630">
        <f t="shared" si="0"/>
        <v>125.80740740740741</v>
      </c>
      <c r="F31" s="630">
        <v>445.65</v>
      </c>
    </row>
    <row r="32" spans="1:10" ht="21.75" customHeight="1">
      <c r="A32" s="376" t="s">
        <v>85</v>
      </c>
      <c r="B32" s="9" t="s">
        <v>45</v>
      </c>
      <c r="C32" s="630">
        <v>102</v>
      </c>
      <c r="D32" s="630">
        <v>94.5</v>
      </c>
      <c r="E32" s="630">
        <f t="shared" si="0"/>
        <v>92.64705882352942</v>
      </c>
      <c r="F32" s="630">
        <v>90.19</v>
      </c>
    </row>
    <row r="33" spans="1:6" ht="21.75" customHeight="1">
      <c r="A33" s="376" t="s">
        <v>86</v>
      </c>
      <c r="B33" s="9" t="s">
        <v>45</v>
      </c>
      <c r="C33" s="630">
        <v>122.6</v>
      </c>
      <c r="D33" s="630">
        <v>127.5</v>
      </c>
      <c r="E33" s="630">
        <f t="shared" si="0"/>
        <v>103.99673735725938</v>
      </c>
      <c r="F33" s="630">
        <v>109.76</v>
      </c>
    </row>
    <row r="34" spans="1:6" ht="21.75" customHeight="1" thickBot="1">
      <c r="A34" s="223" t="s">
        <v>87</v>
      </c>
      <c r="B34" s="9" t="s">
        <v>45</v>
      </c>
      <c r="C34" s="630">
        <v>522.1</v>
      </c>
      <c r="D34" s="630">
        <v>561.5</v>
      </c>
      <c r="E34" s="630">
        <f>D34/C34*100</f>
        <v>107.54644704079676</v>
      </c>
      <c r="F34" s="630">
        <v>603.02</v>
      </c>
    </row>
    <row r="35" spans="1:6" ht="27" customHeight="1" thickBot="1">
      <c r="A35" s="377" t="s">
        <v>43</v>
      </c>
      <c r="B35" s="378"/>
      <c r="C35" s="240"/>
      <c r="D35" s="379"/>
      <c r="E35" s="240"/>
      <c r="F35" s="240"/>
    </row>
    <row r="36" spans="1:6" s="17" customFormat="1" ht="21.75" customHeight="1">
      <c r="A36" s="380" t="s">
        <v>88</v>
      </c>
      <c r="B36" s="381" t="s">
        <v>30</v>
      </c>
      <c r="C36" s="630">
        <v>600</v>
      </c>
      <c r="D36" s="630">
        <v>700</v>
      </c>
      <c r="E36" s="630">
        <f t="shared" ref="E36:E54" si="1">D36/C36*100</f>
        <v>116.66666666666667</v>
      </c>
      <c r="F36" s="630">
        <v>360</v>
      </c>
    </row>
    <row r="37" spans="1:6" s="17" customFormat="1" ht="21.75" customHeight="1">
      <c r="A37" s="380" t="s">
        <v>89</v>
      </c>
      <c r="B37" s="381" t="s">
        <v>30</v>
      </c>
      <c r="C37" s="630">
        <v>694.4</v>
      </c>
      <c r="D37" s="630">
        <v>761.1</v>
      </c>
      <c r="E37" s="630">
        <f t="shared" si="1"/>
        <v>109.6054147465438</v>
      </c>
      <c r="F37" s="630">
        <v>462.5</v>
      </c>
    </row>
    <row r="38" spans="1:6" s="17" customFormat="1" ht="21.75" customHeight="1">
      <c r="A38" s="380" t="s">
        <v>90</v>
      </c>
      <c r="B38" s="381" t="s">
        <v>30</v>
      </c>
      <c r="C38" s="630">
        <v>516.70000000000005</v>
      </c>
      <c r="D38" s="630">
        <v>550</v>
      </c>
      <c r="E38" s="630">
        <f t="shared" si="1"/>
        <v>106.44474550029031</v>
      </c>
      <c r="F38" s="630">
        <v>381.25</v>
      </c>
    </row>
    <row r="39" spans="1:6" s="17" customFormat="1" ht="16.5">
      <c r="A39" s="380" t="s">
        <v>91</v>
      </c>
      <c r="B39" s="381" t="s">
        <v>30</v>
      </c>
      <c r="C39" s="630">
        <v>2000</v>
      </c>
      <c r="D39" s="630">
        <v>2000</v>
      </c>
      <c r="E39" s="630">
        <f t="shared" si="1"/>
        <v>100</v>
      </c>
      <c r="F39" s="630">
        <v>1500</v>
      </c>
    </row>
    <row r="40" spans="1:6" s="17" customFormat="1" ht="16.5">
      <c r="A40" s="380" t="s">
        <v>92</v>
      </c>
      <c r="B40" s="381" t="s">
        <v>30</v>
      </c>
      <c r="C40" s="630">
        <v>2500</v>
      </c>
      <c r="D40" s="630">
        <v>2750</v>
      </c>
      <c r="E40" s="630">
        <f t="shared" si="1"/>
        <v>110.00000000000001</v>
      </c>
      <c r="F40" s="630">
        <v>2000</v>
      </c>
    </row>
    <row r="41" spans="1:6" s="17" customFormat="1" ht="33">
      <c r="A41" s="380" t="s">
        <v>552</v>
      </c>
      <c r="B41" s="381" t="s">
        <v>30</v>
      </c>
      <c r="C41" s="630">
        <v>400</v>
      </c>
      <c r="D41" s="630">
        <v>400</v>
      </c>
      <c r="E41" s="630">
        <f t="shared" si="1"/>
        <v>100</v>
      </c>
      <c r="F41" s="630">
        <v>337.5</v>
      </c>
    </row>
    <row r="42" spans="1:6" s="17" customFormat="1" ht="33">
      <c r="A42" s="380" t="s">
        <v>93</v>
      </c>
      <c r="B42" s="381" t="s">
        <v>30</v>
      </c>
      <c r="C42" s="630">
        <v>383.3</v>
      </c>
      <c r="D42" s="630">
        <v>383.3</v>
      </c>
      <c r="E42" s="630">
        <f t="shared" si="1"/>
        <v>100</v>
      </c>
      <c r="F42" s="630">
        <v>337.5</v>
      </c>
    </row>
    <row r="43" spans="1:6" s="17" customFormat="1" ht="16.5">
      <c r="A43" s="380" t="s">
        <v>94</v>
      </c>
      <c r="B43" s="381" t="s">
        <v>30</v>
      </c>
      <c r="C43" s="630">
        <v>850</v>
      </c>
      <c r="D43" s="630">
        <v>900</v>
      </c>
      <c r="E43" s="630">
        <f t="shared" si="1"/>
        <v>105.88235294117648</v>
      </c>
      <c r="F43" s="630" t="s">
        <v>113</v>
      </c>
    </row>
    <row r="44" spans="1:6" s="17" customFormat="1" ht="33">
      <c r="A44" s="380" t="s">
        <v>475</v>
      </c>
      <c r="B44" s="381" t="s">
        <v>30</v>
      </c>
      <c r="C44" s="630">
        <v>5233.3999999999996</v>
      </c>
      <c r="D44" s="630">
        <v>5233.3999999999996</v>
      </c>
      <c r="E44" s="630">
        <f>D44/C44*100</f>
        <v>100</v>
      </c>
      <c r="F44" s="630" t="s">
        <v>113</v>
      </c>
    </row>
    <row r="45" spans="1:6" s="17" customFormat="1" ht="33" customHeight="1">
      <c r="A45" s="380" t="s">
        <v>476</v>
      </c>
      <c r="B45" s="381" t="s">
        <v>30</v>
      </c>
      <c r="C45" s="630">
        <v>3976.5</v>
      </c>
      <c r="D45" s="630">
        <v>6750</v>
      </c>
      <c r="E45" s="630">
        <f t="shared" si="1"/>
        <v>169.74726518294983</v>
      </c>
      <c r="F45" s="630">
        <v>3700</v>
      </c>
    </row>
    <row r="46" spans="1:6" s="17" customFormat="1" ht="18" customHeight="1">
      <c r="A46" s="382" t="s">
        <v>95</v>
      </c>
      <c r="B46" s="381" t="s">
        <v>30</v>
      </c>
      <c r="C46" s="630">
        <v>130</v>
      </c>
      <c r="D46" s="630">
        <v>200</v>
      </c>
      <c r="E46" s="630">
        <f t="shared" si="1"/>
        <v>153.84615384615387</v>
      </c>
      <c r="F46" s="630">
        <v>88</v>
      </c>
    </row>
    <row r="47" spans="1:6" s="17" customFormat="1" ht="17.25" thickBot="1">
      <c r="A47" s="383" t="s">
        <v>175</v>
      </c>
      <c r="B47" s="384" t="s">
        <v>30</v>
      </c>
      <c r="C47" s="630">
        <v>266.7</v>
      </c>
      <c r="D47" s="630">
        <v>266.7</v>
      </c>
      <c r="E47" s="630">
        <f t="shared" si="1"/>
        <v>100</v>
      </c>
      <c r="F47" s="630">
        <v>300</v>
      </c>
    </row>
    <row r="48" spans="1:6" ht="27" customHeight="1" thickBot="1">
      <c r="A48" s="385" t="s">
        <v>69</v>
      </c>
      <c r="B48" s="378" t="s">
        <v>30</v>
      </c>
      <c r="C48" s="629">
        <v>359</v>
      </c>
      <c r="D48" s="329">
        <v>359</v>
      </c>
      <c r="E48" s="418">
        <f t="shared" si="1"/>
        <v>100</v>
      </c>
      <c r="F48" s="629">
        <v>359</v>
      </c>
    </row>
    <row r="49" spans="1:10" ht="53.25" customHeight="1" thickBot="1">
      <c r="A49" s="386" t="s">
        <v>96</v>
      </c>
      <c r="B49" s="378" t="s">
        <v>30</v>
      </c>
      <c r="C49" s="240">
        <v>5.8</v>
      </c>
      <c r="D49" s="379">
        <v>5.8</v>
      </c>
      <c r="E49" s="387">
        <f t="shared" si="1"/>
        <v>100</v>
      </c>
      <c r="F49" s="240">
        <v>5.8</v>
      </c>
    </row>
    <row r="50" spans="1:10" ht="56.25" customHeight="1" thickBot="1">
      <c r="A50" s="388" t="s">
        <v>97</v>
      </c>
      <c r="B50" s="378" t="s">
        <v>30</v>
      </c>
      <c r="C50" s="240">
        <v>7.6</v>
      </c>
      <c r="D50" s="379">
        <v>7.6</v>
      </c>
      <c r="E50" s="387">
        <f t="shared" si="1"/>
        <v>100</v>
      </c>
      <c r="F50" s="240">
        <v>7.6</v>
      </c>
    </row>
    <row r="51" spans="1:10" ht="24.75" customHeight="1" thickBot="1">
      <c r="A51" s="388" t="s">
        <v>98</v>
      </c>
      <c r="B51" s="378" t="s">
        <v>30</v>
      </c>
      <c r="C51" s="240">
        <v>85.9</v>
      </c>
      <c r="D51" s="379">
        <v>90.2</v>
      </c>
      <c r="E51" s="387">
        <f t="shared" si="1"/>
        <v>105.0058207217695</v>
      </c>
      <c r="F51" s="240">
        <v>90.2</v>
      </c>
    </row>
    <row r="52" spans="1:10" ht="36.75" customHeight="1" thickBot="1">
      <c r="A52" s="389" t="s">
        <v>99</v>
      </c>
      <c r="B52" s="378" t="s">
        <v>30</v>
      </c>
      <c r="C52" s="240">
        <v>2450</v>
      </c>
      <c r="D52" s="390">
        <v>2580</v>
      </c>
      <c r="E52" s="387">
        <f t="shared" si="1"/>
        <v>105.30612244897959</v>
      </c>
      <c r="F52" s="240" t="s">
        <v>113</v>
      </c>
    </row>
    <row r="53" spans="1:10" ht="35.25" customHeight="1" thickBot="1">
      <c r="A53" s="388" t="s">
        <v>100</v>
      </c>
      <c r="B53" s="378" t="s">
        <v>30</v>
      </c>
      <c r="C53" s="240">
        <v>1662.5</v>
      </c>
      <c r="D53" s="379">
        <v>2089.6</v>
      </c>
      <c r="E53" s="387">
        <f t="shared" si="1"/>
        <v>125.69022556390976</v>
      </c>
      <c r="F53" s="391" t="s">
        <v>113</v>
      </c>
    </row>
    <row r="54" spans="1:10" ht="49.5" customHeight="1" thickBot="1">
      <c r="A54" s="388" t="s">
        <v>148</v>
      </c>
      <c r="B54" s="378" t="s">
        <v>30</v>
      </c>
      <c r="C54" s="392">
        <v>136.4</v>
      </c>
      <c r="D54" s="493">
        <v>136.4</v>
      </c>
      <c r="E54" s="387">
        <f t="shared" si="1"/>
        <v>100</v>
      </c>
      <c r="F54" s="330">
        <v>79.2</v>
      </c>
    </row>
    <row r="55" spans="1:10" ht="16.5" customHeight="1" thickBot="1">
      <c r="A55" s="854" t="s">
        <v>157</v>
      </c>
      <c r="B55" s="393" t="s">
        <v>115</v>
      </c>
      <c r="C55" s="330">
        <v>5500</v>
      </c>
      <c r="D55" s="394">
        <v>9825</v>
      </c>
      <c r="E55" s="387">
        <f>D55/C55*100</f>
        <v>178.63636363636363</v>
      </c>
      <c r="F55" s="629" t="s">
        <v>113</v>
      </c>
    </row>
    <row r="56" spans="1:10" ht="25.5" customHeight="1" thickBot="1">
      <c r="A56" s="855"/>
      <c r="B56" s="393" t="s">
        <v>116</v>
      </c>
      <c r="C56" s="330">
        <v>28000</v>
      </c>
      <c r="D56" s="394">
        <v>28000</v>
      </c>
      <c r="E56" s="387">
        <f>D56/C56*100</f>
        <v>100</v>
      </c>
      <c r="F56" s="629" t="s">
        <v>113</v>
      </c>
    </row>
    <row r="57" spans="1:10" ht="18.75" customHeight="1" thickBot="1">
      <c r="A57" s="854" t="s">
        <v>158</v>
      </c>
      <c r="B57" s="393" t="s">
        <v>115</v>
      </c>
      <c r="C57" s="330">
        <v>6090</v>
      </c>
      <c r="D57" s="394">
        <v>9440</v>
      </c>
      <c r="E57" s="387">
        <f>D57/C57*100</f>
        <v>155.00821018062399</v>
      </c>
      <c r="F57" s="629" t="s">
        <v>113</v>
      </c>
    </row>
    <row r="58" spans="1:10" ht="23.25" customHeight="1" thickBot="1">
      <c r="A58" s="855"/>
      <c r="B58" s="393" t="s">
        <v>116</v>
      </c>
      <c r="C58" s="330">
        <v>75050</v>
      </c>
      <c r="D58" s="394">
        <v>50000</v>
      </c>
      <c r="E58" s="387">
        <f>D58/C58*100</f>
        <v>66.622251832111928</v>
      </c>
      <c r="F58" s="629" t="s">
        <v>113</v>
      </c>
    </row>
    <row r="59" spans="1:10" ht="39.75" customHeight="1" thickBot="1">
      <c r="A59" s="395" t="s">
        <v>324</v>
      </c>
      <c r="B59" s="396"/>
      <c r="C59" s="240"/>
      <c r="D59" s="379"/>
      <c r="E59" s="390"/>
      <c r="F59" s="240"/>
    </row>
    <row r="60" spans="1:10" ht="33">
      <c r="A60" s="397" t="s">
        <v>498</v>
      </c>
      <c r="B60" s="398" t="s">
        <v>52</v>
      </c>
      <c r="C60" s="331">
        <v>52.55</v>
      </c>
      <c r="D60" s="399">
        <v>59.91</v>
      </c>
      <c r="E60" s="1">
        <f>D60/C60*100</f>
        <v>114.0057088487155</v>
      </c>
      <c r="F60" s="331">
        <v>76.61</v>
      </c>
      <c r="J60" s="56"/>
    </row>
    <row r="61" spans="1:10" ht="24" customHeight="1">
      <c r="A61" s="400" t="s">
        <v>325</v>
      </c>
      <c r="B61" s="398" t="s">
        <v>53</v>
      </c>
      <c r="C61" s="409">
        <v>1.1599999999999999</v>
      </c>
      <c r="D61" s="401">
        <v>1.28</v>
      </c>
      <c r="E61" s="1">
        <f>D61/C61*100</f>
        <v>110.34482758620692</v>
      </c>
      <c r="F61" s="331">
        <v>1.28</v>
      </c>
    </row>
    <row r="62" spans="1:10" ht="24" customHeight="1">
      <c r="A62" s="400" t="s">
        <v>101</v>
      </c>
      <c r="B62" s="398" t="s">
        <v>149</v>
      </c>
      <c r="C62" s="331">
        <v>971.25</v>
      </c>
      <c r="D62" s="399">
        <v>1008.82</v>
      </c>
      <c r="E62" s="1">
        <f>D62/C62*100</f>
        <v>103.86821106821107</v>
      </c>
      <c r="F62" s="331">
        <v>1099.1400000000001</v>
      </c>
    </row>
    <row r="63" spans="1:10" ht="24" customHeight="1">
      <c r="A63" s="400" t="s">
        <v>102</v>
      </c>
      <c r="B63" s="398" t="s">
        <v>150</v>
      </c>
      <c r="C63" s="331">
        <v>58.28</v>
      </c>
      <c r="D63" s="399">
        <v>60.47</v>
      </c>
      <c r="E63" s="1">
        <f>D63/C63*100</f>
        <v>103.75772134522991</v>
      </c>
      <c r="F63" s="331">
        <v>67.400000000000006</v>
      </c>
    </row>
    <row r="64" spans="1:10" ht="24" customHeight="1" thickBot="1">
      <c r="A64" s="400" t="s">
        <v>103</v>
      </c>
      <c r="B64" s="398" t="s">
        <v>150</v>
      </c>
      <c r="C64" s="331">
        <v>43.12</v>
      </c>
      <c r="D64" s="399">
        <v>43.27</v>
      </c>
      <c r="E64" s="1">
        <f>D64/C64*100</f>
        <v>100.347866419295</v>
      </c>
      <c r="F64" s="331">
        <v>35.409999999999997</v>
      </c>
    </row>
    <row r="65" spans="1:6" ht="41.25" customHeight="1" thickBot="1">
      <c r="A65" s="402" t="s">
        <v>119</v>
      </c>
      <c r="B65" s="396" t="s">
        <v>30</v>
      </c>
      <c r="C65" s="240" t="s">
        <v>500</v>
      </c>
      <c r="D65" s="379" t="s">
        <v>500</v>
      </c>
      <c r="E65" s="240">
        <v>100</v>
      </c>
      <c r="F65" s="240">
        <v>20</v>
      </c>
    </row>
    <row r="66" spans="1:6" ht="22.5" customHeight="1">
      <c r="A66" s="403" t="s">
        <v>496</v>
      </c>
      <c r="B66" s="494"/>
      <c r="C66" s="406"/>
      <c r="D66" s="405"/>
      <c r="E66" s="406"/>
      <c r="F66" s="404"/>
    </row>
    <row r="67" spans="1:6" ht="16.5">
      <c r="A67" s="407" t="s">
        <v>497</v>
      </c>
      <c r="B67" s="495" t="s">
        <v>30</v>
      </c>
      <c r="C67" s="630">
        <v>27027.52</v>
      </c>
      <c r="D67" s="408">
        <v>31552.21</v>
      </c>
      <c r="E67" s="671">
        <f>D67/C67*100</f>
        <v>116.74104764329098</v>
      </c>
      <c r="F67" s="630">
        <v>22292.45</v>
      </c>
    </row>
    <row r="68" spans="1:6" ht="33">
      <c r="A68" s="397" t="s">
        <v>104</v>
      </c>
      <c r="B68" s="495" t="s">
        <v>30</v>
      </c>
      <c r="C68" s="630">
        <v>2275.59</v>
      </c>
      <c r="D68" s="408">
        <v>2286.42</v>
      </c>
      <c r="E68" s="671">
        <f>D68/C68*100</f>
        <v>100.47592053049979</v>
      </c>
      <c r="F68" s="630">
        <v>1333</v>
      </c>
    </row>
    <row r="69" spans="1:6" ht="33">
      <c r="A69" s="382" t="s">
        <v>105</v>
      </c>
      <c r="B69" s="495" t="s">
        <v>29</v>
      </c>
      <c r="C69" s="630">
        <f>C68/C67*100</f>
        <v>8.4195294277832371</v>
      </c>
      <c r="D69" s="408">
        <f>D68/D67*100</f>
        <v>7.2464654615318551</v>
      </c>
      <c r="E69" s="671">
        <f>D69/C69*100</f>
        <v>86.067345255894708</v>
      </c>
      <c r="F69" s="408">
        <f>F68/F67*100</f>
        <v>5.9796029597464617</v>
      </c>
    </row>
    <row r="70" spans="1:6" ht="34.5" customHeight="1" thickBot="1">
      <c r="A70" s="383" t="s">
        <v>171</v>
      </c>
      <c r="B70" s="496" t="s">
        <v>30</v>
      </c>
      <c r="C70" s="628">
        <v>2900</v>
      </c>
      <c r="D70" s="670">
        <v>2900</v>
      </c>
      <c r="E70" s="672">
        <f>D70/C70*100</f>
        <v>100</v>
      </c>
      <c r="F70" s="416" t="s">
        <v>344</v>
      </c>
    </row>
    <row r="71" spans="1:6" ht="16.5">
      <c r="A71" s="789" t="s">
        <v>499</v>
      </c>
      <c r="B71" s="789"/>
      <c r="C71" s="789"/>
      <c r="D71" s="789"/>
      <c r="E71" s="789"/>
      <c r="F71" s="789"/>
    </row>
    <row r="72" spans="1:6" ht="16.5">
      <c r="A72" s="446"/>
      <c r="B72" s="446"/>
      <c r="C72" s="446"/>
      <c r="D72" s="446"/>
      <c r="E72" s="446"/>
      <c r="F72" s="446"/>
    </row>
    <row r="73" spans="1:6" ht="16.5">
      <c r="A73" s="446"/>
      <c r="B73" s="446"/>
      <c r="C73" s="446"/>
      <c r="D73" s="446"/>
      <c r="E73" s="446"/>
      <c r="F73" s="446"/>
    </row>
    <row r="74" spans="1:6" ht="16.5">
      <c r="A74" s="446"/>
      <c r="B74" s="446"/>
      <c r="C74" s="446"/>
      <c r="D74" s="446"/>
      <c r="E74" s="446"/>
      <c r="F74" s="446"/>
    </row>
    <row r="75" spans="1:6" ht="16.5">
      <c r="A75" s="446"/>
      <c r="B75" s="446"/>
      <c r="C75" s="446"/>
      <c r="D75" s="446"/>
      <c r="E75" s="446"/>
      <c r="F75" s="446"/>
    </row>
    <row r="76" spans="1:6" ht="12.75">
      <c r="D76" s="2"/>
      <c r="E76" s="2"/>
      <c r="F76" s="2"/>
    </row>
    <row r="77" spans="1:6" ht="15.75" customHeight="1">
      <c r="A77" s="221"/>
      <c r="B77" s="222"/>
      <c r="C77" s="222"/>
      <c r="D77" s="222"/>
      <c r="E77" s="222"/>
      <c r="F77" s="222"/>
    </row>
    <row r="85" spans="4:6" ht="57.75" customHeight="1"/>
    <row r="87" spans="4:6" ht="12.75">
      <c r="D87" s="2"/>
      <c r="E87" s="2"/>
      <c r="F87" s="2"/>
    </row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4:6" ht="12.75">
      <c r="D94" s="2"/>
      <c r="E94" s="2"/>
      <c r="F94" s="2"/>
    </row>
  </sheetData>
  <mergeCells count="7">
    <mergeCell ref="A71:F71"/>
    <mergeCell ref="A1:F1"/>
    <mergeCell ref="A3:A4"/>
    <mergeCell ref="B3:B4"/>
    <mergeCell ref="C3:E3"/>
    <mergeCell ref="A55:A56"/>
    <mergeCell ref="A57:A5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&amp;C&amp;P+15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10</vt:i4>
      </vt:variant>
    </vt:vector>
  </HeadingPairs>
  <TitlesOfParts>
    <vt:vector size="21" baseType="lpstr">
      <vt:lpstr>диаграмма</vt:lpstr>
      <vt:lpstr>демогр</vt:lpstr>
      <vt:lpstr>труд рес</vt:lpstr>
      <vt:lpstr>занятость</vt:lpstr>
      <vt:lpstr>Ст.мин. набора прод.</vt:lpstr>
      <vt:lpstr>социнфрастр </vt:lpstr>
      <vt:lpstr>цены на металл</vt:lpstr>
      <vt:lpstr>цены на металл 2</vt:lpstr>
      <vt:lpstr>дин. цен  </vt:lpstr>
      <vt:lpstr>индекс потр цен </vt:lpstr>
      <vt:lpstr>Средние цены  </vt:lpstr>
      <vt:lpstr>'дин. цен  '!Заголовки_для_печати</vt:lpstr>
      <vt:lpstr>демогр!Область_печати</vt:lpstr>
      <vt:lpstr>'дин. цен  '!Область_печати</vt:lpstr>
      <vt:lpstr>занятость!Область_печати</vt:lpstr>
      <vt:lpstr>'индекс потр цен '!Область_печати</vt:lpstr>
      <vt:lpstr>'социнфрастр '!Область_печати</vt:lpstr>
      <vt:lpstr>'Ст.мин. набора прод.'!Область_печати</vt:lpstr>
      <vt:lpstr>'труд рес'!Область_печати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Sarmukov</cp:lastModifiedBy>
  <cp:lastPrinted>2014-07-24T10:11:57Z</cp:lastPrinted>
  <dcterms:created xsi:type="dcterms:W3CDTF">1996-09-27T09:22:49Z</dcterms:created>
  <dcterms:modified xsi:type="dcterms:W3CDTF">2014-07-31T06:39:40Z</dcterms:modified>
</cp:coreProperties>
</file>