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65" windowWidth="15120" windowHeight="7050" tabRatio="874" firstSheet="2" activeTab="2"/>
  </bookViews>
  <sheets>
    <sheet name="Пр.1_ЖУ жилые " sheetId="10" state="hidden" r:id="rId1"/>
    <sheet name="Cognos_Office_Connection_Cache" sheetId="22" state="veryHidden" r:id="rId2"/>
    <sheet name="ф.4" sheetId="24" r:id="rId3"/>
    <sheet name="Пр.2_ЖУ нежилые" sheetId="23" state="hidden" r:id="rId4"/>
    <sheet name="Пр.7, 7а_ТВСиК" sheetId="4" state="hidden" r:id="rId5"/>
    <sheet name="Пр.3_Капремонт" sheetId="19" state="hidden" r:id="rId6"/>
    <sheet name="Лист1 (2)" sheetId="9" state="hidden" r:id="rId7"/>
  </sheets>
  <externalReferences>
    <externalReference r:id="rId8"/>
    <externalReference r:id="rId9"/>
  </externalReferences>
  <definedNames>
    <definedName name="ID" localSheetId="1" hidden="1">"6f90775d-07b5-4895-93cb-0486124a0e38"</definedName>
    <definedName name="ID" localSheetId="6" hidden="1">"68db7561-f9b3-4689-8343-8b082b7e3a86"</definedName>
    <definedName name="ID" localSheetId="0" hidden="1">"b3b1211a-ae62-4b3b-ac50-a98c7d64250e"</definedName>
    <definedName name="ID" localSheetId="3" hidden="1">"b3b1211a-ae62-4b3b-ac50-a98c7d64250e"</definedName>
    <definedName name="ID" localSheetId="5" hidden="1">"762b1d2f-fe80-445e-acfa-bf8d80104086"</definedName>
    <definedName name="ID" localSheetId="4" hidden="1">"46771980-2201-4114-826c-af63a05f1baa"</definedName>
    <definedName name="ID" localSheetId="2" hidden="1">"b3b1211a-ae62-4b3b-ac50-a98c7d64250e"</definedName>
    <definedName name="_xlnm.Print_Area" localSheetId="0">'Пр.1_ЖУ жилые '!$A$4:$H$36</definedName>
    <definedName name="_xlnm.Print_Area" localSheetId="3">'Пр.2_ЖУ нежилые'!$A$4:$H$34</definedName>
    <definedName name="_xlnm.Print_Area" localSheetId="4">'Пр.7, 7а_ТВСиК'!$A$4:$R$69</definedName>
    <definedName name="Область_печати_ИМ" localSheetId="3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</definedNames>
  <calcPr calcId="152511"/>
</workbook>
</file>

<file path=xl/calcChain.xml><?xml version="1.0" encoding="utf-8"?>
<calcChain xmlns="http://schemas.openxmlformats.org/spreadsheetml/2006/main">
  <c r="H34" i="23" l="1"/>
  <c r="G34" i="23"/>
  <c r="F34" i="23"/>
  <c r="E34" i="23"/>
  <c r="D34" i="23"/>
  <c r="E33" i="23"/>
  <c r="D33" i="23"/>
  <c r="E32" i="23"/>
  <c r="D32" i="23"/>
  <c r="H31" i="23"/>
  <c r="G31" i="23"/>
  <c r="F31" i="23"/>
  <c r="E31" i="23"/>
  <c r="D31" i="23"/>
  <c r="H30" i="23"/>
  <c r="G30" i="23"/>
  <c r="F30" i="23"/>
  <c r="E30" i="23"/>
  <c r="D30" i="23"/>
  <c r="H29" i="23"/>
  <c r="G29" i="23"/>
  <c r="F29" i="23"/>
  <c r="E29" i="23"/>
  <c r="D29" i="23"/>
  <c r="H28" i="23"/>
  <c r="G28" i="23"/>
  <c r="F28" i="23"/>
  <c r="E28" i="23"/>
  <c r="D28" i="23"/>
  <c r="H18" i="23"/>
  <c r="G18" i="23"/>
  <c r="F18" i="23"/>
  <c r="E18" i="23"/>
  <c r="D18" i="23"/>
  <c r="E17" i="23"/>
  <c r="D17" i="23"/>
  <c r="E16" i="23"/>
  <c r="D16" i="23"/>
  <c r="H15" i="23"/>
  <c r="G15" i="23"/>
  <c r="F15" i="23"/>
  <c r="E15" i="23"/>
  <c r="D15" i="23"/>
  <c r="H14" i="23"/>
  <c r="G14" i="23"/>
  <c r="F14" i="23"/>
  <c r="E14" i="23"/>
  <c r="D14" i="23"/>
  <c r="H13" i="23"/>
  <c r="G13" i="23"/>
  <c r="F13" i="23"/>
  <c r="E13" i="23"/>
  <c r="D13" i="23"/>
  <c r="H12" i="23"/>
  <c r="G12" i="23"/>
  <c r="F12" i="23"/>
  <c r="E12" i="23"/>
  <c r="D12" i="23"/>
  <c r="H36" i="10"/>
  <c r="H33" i="10"/>
  <c r="H32" i="10"/>
  <c r="H31" i="10"/>
  <c r="H29" i="10"/>
  <c r="G36" i="10"/>
  <c r="G33" i="10"/>
  <c r="G32" i="10"/>
  <c r="G31" i="10"/>
  <c r="G29" i="10"/>
  <c r="F36" i="10"/>
  <c r="F33" i="10"/>
  <c r="F32" i="10"/>
  <c r="F31" i="10"/>
  <c r="F29" i="10"/>
  <c r="E36" i="10"/>
  <c r="E35" i="10"/>
  <c r="E34" i="10"/>
  <c r="E33" i="10"/>
  <c r="E32" i="10"/>
  <c r="E31" i="10"/>
  <c r="E29" i="10"/>
  <c r="D36" i="10"/>
  <c r="D35" i="10"/>
  <c r="D34" i="10"/>
  <c r="D33" i="10"/>
  <c r="D32" i="10"/>
  <c r="D31" i="10"/>
  <c r="D29" i="10"/>
  <c r="H19" i="10"/>
  <c r="H16" i="10"/>
  <c r="H15" i="10"/>
  <c r="H14" i="10"/>
  <c r="H12" i="10"/>
  <c r="G19" i="10"/>
  <c r="G16" i="10"/>
  <c r="G15" i="10"/>
  <c r="G14" i="10"/>
  <c r="G12" i="10"/>
  <c r="F19" i="10"/>
  <c r="F16" i="10"/>
  <c r="F15" i="10"/>
  <c r="F14" i="10"/>
  <c r="F12" i="10"/>
  <c r="E19" i="10"/>
  <c r="E18" i="10"/>
  <c r="E17" i="10"/>
  <c r="E16" i="10"/>
  <c r="E15" i="10"/>
  <c r="E14" i="10"/>
  <c r="E12" i="10"/>
  <c r="D19" i="10"/>
  <c r="D18" i="10"/>
  <c r="D17" i="10"/>
  <c r="D16" i="10"/>
  <c r="D15" i="10"/>
  <c r="D14" i="10"/>
  <c r="D12" i="10"/>
  <c r="D30" i="10"/>
  <c r="Q4" i="4" l="1"/>
  <c r="F68" i="4"/>
  <c r="G68" i="4" s="1"/>
  <c r="R68" i="4" s="1"/>
  <c r="F69" i="4"/>
  <c r="Q69" i="4" s="1"/>
  <c r="F65" i="4"/>
  <c r="G65" i="4" s="1"/>
  <c r="R65" i="4" s="1"/>
  <c r="F64" i="4"/>
  <c r="G64" i="4" s="1"/>
  <c r="R64" i="4" s="1"/>
  <c r="F61" i="4"/>
  <c r="G61" i="4" s="1"/>
  <c r="F60" i="4"/>
  <c r="H60" i="4" s="1"/>
  <c r="Q68" i="4"/>
  <c r="G60" i="4"/>
  <c r="I60" i="4" s="1"/>
  <c r="J10" i="4"/>
  <c r="H8" i="9"/>
  <c r="I8" i="9"/>
  <c r="H9" i="9"/>
  <c r="I9" i="9"/>
  <c r="H10" i="9"/>
  <c r="I10" i="9"/>
  <c r="H11" i="9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H23" i="9"/>
  <c r="I23" i="9"/>
  <c r="H24" i="9"/>
  <c r="I24" i="9"/>
  <c r="H25" i="9"/>
  <c r="I25" i="9"/>
  <c r="H26" i="9"/>
  <c r="I26" i="9"/>
  <c r="H27" i="9"/>
  <c r="I27" i="9"/>
  <c r="H28" i="9"/>
  <c r="I28" i="9"/>
  <c r="H29" i="9"/>
  <c r="I29" i="9"/>
  <c r="H30" i="9"/>
  <c r="I30" i="9"/>
  <c r="H31" i="9"/>
  <c r="I31" i="9"/>
  <c r="H32" i="9"/>
  <c r="I32" i="9"/>
  <c r="H33" i="9"/>
  <c r="I33" i="9"/>
  <c r="H34" i="9"/>
  <c r="I34" i="9"/>
  <c r="H35" i="9"/>
  <c r="I35" i="9"/>
  <c r="H36" i="9"/>
  <c r="I36" i="9"/>
  <c r="H37" i="9"/>
  <c r="I37" i="9"/>
  <c r="H38" i="9"/>
  <c r="I38" i="9"/>
  <c r="H39" i="9"/>
  <c r="I39" i="9"/>
  <c r="H40" i="9"/>
  <c r="I40" i="9"/>
  <c r="H41" i="9"/>
  <c r="I41" i="9"/>
  <c r="H42" i="9"/>
  <c r="I42" i="9"/>
  <c r="H43" i="9"/>
  <c r="I43" i="9"/>
  <c r="H44" i="9"/>
  <c r="I44" i="9"/>
  <c r="H45" i="9"/>
  <c r="I45" i="9"/>
  <c r="H46" i="9"/>
  <c r="I46" i="9"/>
  <c r="H47" i="9"/>
  <c r="I47" i="9"/>
  <c r="H48" i="9"/>
  <c r="I48" i="9"/>
  <c r="H49" i="9"/>
  <c r="I49" i="9"/>
  <c r="H50" i="9"/>
  <c r="I50" i="9"/>
  <c r="H51" i="9"/>
  <c r="I51" i="9"/>
  <c r="H52" i="9"/>
  <c r="I52" i="9"/>
  <c r="H53" i="9"/>
  <c r="I53" i="9"/>
  <c r="H54" i="9"/>
  <c r="I54" i="9"/>
  <c r="H55" i="9"/>
  <c r="I55" i="9"/>
  <c r="H56" i="9"/>
  <c r="I56" i="9"/>
  <c r="H57" i="9"/>
  <c r="I57" i="9"/>
  <c r="H58" i="9"/>
  <c r="I58" i="9"/>
  <c r="H63" i="9"/>
  <c r="I63" i="9"/>
  <c r="H64" i="9"/>
  <c r="I64" i="9"/>
  <c r="H65" i="9"/>
  <c r="I65" i="9"/>
  <c r="H66" i="9"/>
  <c r="I66" i="9"/>
  <c r="H67" i="9"/>
  <c r="I67" i="9"/>
  <c r="H68" i="9"/>
  <c r="I68" i="9"/>
  <c r="H69" i="9"/>
  <c r="I69" i="9"/>
  <c r="H70" i="9"/>
  <c r="I70" i="9"/>
  <c r="H71" i="9"/>
  <c r="I71" i="9"/>
  <c r="H72" i="9"/>
  <c r="I72" i="9"/>
  <c r="H73" i="9"/>
  <c r="I73" i="9"/>
  <c r="H74" i="9"/>
  <c r="I74" i="9"/>
  <c r="H75" i="9"/>
  <c r="I75" i="9"/>
  <c r="H76" i="9"/>
  <c r="I76" i="9"/>
  <c r="H77" i="9"/>
  <c r="I77" i="9"/>
  <c r="H78" i="9"/>
  <c r="I78" i="9"/>
  <c r="H79" i="9"/>
  <c r="I79" i="9"/>
  <c r="H81" i="9"/>
  <c r="I81" i="9"/>
  <c r="H82" i="9"/>
  <c r="I82" i="9"/>
  <c r="H83" i="9"/>
  <c r="I83" i="9"/>
  <c r="H84" i="9"/>
  <c r="I84" i="9"/>
  <c r="H85" i="9"/>
  <c r="I85" i="9"/>
  <c r="H10" i="4"/>
  <c r="I10" i="4"/>
  <c r="H11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H27" i="4"/>
  <c r="I27" i="4"/>
  <c r="H28" i="4"/>
  <c r="I28" i="4"/>
  <c r="H29" i="4"/>
  <c r="I29" i="4"/>
  <c r="H30" i="4"/>
  <c r="I30" i="4"/>
  <c r="H31" i="4"/>
  <c r="I31" i="4"/>
  <c r="H32" i="4"/>
  <c r="I32" i="4"/>
  <c r="H33" i="4"/>
  <c r="I33" i="4"/>
  <c r="H34" i="4"/>
  <c r="I34" i="4"/>
  <c r="H35" i="4"/>
  <c r="I35" i="4"/>
  <c r="H36" i="4"/>
  <c r="I36" i="4"/>
  <c r="H37" i="4"/>
  <c r="I37" i="4"/>
  <c r="H38" i="4"/>
  <c r="I38" i="4"/>
  <c r="H39" i="4"/>
  <c r="I39" i="4"/>
  <c r="H40" i="4"/>
  <c r="I40" i="4"/>
  <c r="H41" i="4"/>
  <c r="I41" i="4"/>
  <c r="H42" i="4"/>
  <c r="I42" i="4"/>
  <c r="H43" i="4"/>
  <c r="I43" i="4"/>
  <c r="H44" i="4"/>
  <c r="I44" i="4"/>
  <c r="H45" i="4"/>
  <c r="I45" i="4"/>
  <c r="H46" i="4"/>
  <c r="I46" i="4"/>
  <c r="H47" i="4"/>
  <c r="I47" i="4"/>
  <c r="H48" i="4"/>
  <c r="I48" i="4"/>
  <c r="H49" i="4"/>
  <c r="I49" i="4"/>
  <c r="H50" i="4"/>
  <c r="I50" i="4"/>
  <c r="H51" i="4"/>
  <c r="I51" i="4"/>
  <c r="H52" i="4"/>
  <c r="I52" i="4"/>
  <c r="H53" i="4"/>
  <c r="I53" i="4"/>
  <c r="H54" i="4"/>
  <c r="I54" i="4"/>
  <c r="H55" i="4"/>
  <c r="I55" i="4"/>
  <c r="H56" i="4"/>
  <c r="I56" i="4"/>
  <c r="H57" i="4"/>
  <c r="I57" i="4"/>
  <c r="I58" i="4"/>
  <c r="F59" i="4"/>
  <c r="Q59" i="4" s="1"/>
  <c r="F67" i="4"/>
  <c r="Q67" i="4" s="1"/>
  <c r="F63" i="4"/>
  <c r="F58" i="4"/>
  <c r="H58" i="4" s="1"/>
  <c r="Q65" i="4" l="1"/>
  <c r="G59" i="4"/>
  <c r="I59" i="4" s="1"/>
  <c r="H59" i="4"/>
  <c r="G69" i="4"/>
  <c r="R69" i="4" s="1"/>
  <c r="Q64" i="4"/>
  <c r="H61" i="4"/>
  <c r="Q61" i="4"/>
  <c r="R59" i="4"/>
  <c r="R60" i="4"/>
  <c r="Q60" i="4"/>
  <c r="F62" i="4"/>
  <c r="F66" i="4"/>
  <c r="R61" i="4"/>
  <c r="I61" i="4"/>
  <c r="Q63" i="4"/>
  <c r="G63" i="4"/>
  <c r="G67" i="4"/>
  <c r="R67" i="4" l="1"/>
  <c r="G66" i="4"/>
  <c r="R63" i="4"/>
  <c r="G62" i="4"/>
</calcChain>
</file>

<file path=xl/sharedStrings.xml><?xml version="1.0" encoding="utf-8"?>
<sst xmlns="http://schemas.openxmlformats.org/spreadsheetml/2006/main" count="844" uniqueCount="270">
  <si>
    <t>счетчик</t>
  </si>
  <si>
    <t>Установка счетчиков до Д40мм (с подготовкой документов, без стоимости счетчика)</t>
  </si>
  <si>
    <t>Пр. Госстроя России от 16.08.200г. №184</t>
  </si>
  <si>
    <t>1000 м3
здания</t>
  </si>
  <si>
    <t>Слив и наполнение системы водой с осмотром системы /по стояку/</t>
  </si>
  <si>
    <t>ГЭСНр 65-23-02</t>
  </si>
  <si>
    <t>Стоимость радиатора 14 секций:</t>
  </si>
  <si>
    <t>дополнительно</t>
  </si>
  <si>
    <t>37.1.</t>
  </si>
  <si>
    <t>Перенос радиатора 14 сек (замена радиаторов + смена трубопров-в)</t>
  </si>
  <si>
    <t>37</t>
  </si>
  <si>
    <t>Стоимость радиатора 10 секций:</t>
  </si>
  <si>
    <t>36.1.</t>
  </si>
  <si>
    <t>Перенос радиатора 10 сек (замена радиаторов + смена трубопров-в)</t>
  </si>
  <si>
    <t>36</t>
  </si>
  <si>
    <t>Стоимость радиатора 7 секций:</t>
  </si>
  <si>
    <t>35.1.</t>
  </si>
  <si>
    <t>Перенос радиатора 7 сек (замена радиаторов + смена трубопров-в)</t>
  </si>
  <si>
    <t>35</t>
  </si>
  <si>
    <t>секций</t>
  </si>
  <si>
    <t>34.1.</t>
  </si>
  <si>
    <t>шт.</t>
  </si>
  <si>
    <t>Замена радиатора 14 сек. (без стоимости радиатора)</t>
  </si>
  <si>
    <t>34</t>
  </si>
  <si>
    <t>33.1.</t>
  </si>
  <si>
    <t xml:space="preserve">Замена радиатора 10 сек. </t>
  </si>
  <si>
    <t>33</t>
  </si>
  <si>
    <t>32.1.</t>
  </si>
  <si>
    <t>Замена радиатора 7 сек. (без стоимости радиатора)</t>
  </si>
  <si>
    <t>Стоимость конвектора L=1000мм:</t>
  </si>
  <si>
    <t>31.1.</t>
  </si>
  <si>
    <t>Замена /или перенос/ конвектора (без стоимости конвектора)</t>
  </si>
  <si>
    <t>мп.</t>
  </si>
  <si>
    <t>Перенос подводок в/снабжения: Смена отдельных участков трубопроводов из стальных оцинкованных труб (диаметр труб, 25мм)</t>
  </si>
  <si>
    <t>ГЭСНр65-09-01</t>
  </si>
  <si>
    <t>30</t>
  </si>
  <si>
    <t xml:space="preserve">Замена трубопроводов канализации из чугунных труб на трубопроводы из полиэтиленовых труб (диаметр труб, 100мм) </t>
  </si>
  <si>
    <t>ГЭСН16-04-001-02</t>
  </si>
  <si>
    <t xml:space="preserve">Замена трубопроводов канализации из чугунных труб на трубопроводы из полиэтиленовых труб (диаметр труб, 50мм) </t>
  </si>
  <si>
    <t>ГЭСН16-04-001-01</t>
  </si>
  <si>
    <t>Смена отдельных участков трубопроводов из стальных водогазопроводных труб (диаметр труб, 100мм) /Канализации/</t>
  </si>
  <si>
    <t>ГЭСНр65-09-09</t>
  </si>
  <si>
    <t>Смена отдельных участков трубопроводов из стальных электросварных труб (диаметр труб, 50мм) /Кан.гребенка/ с учетом стоимости трубы</t>
  </si>
  <si>
    <t>ГЭСНр65-09-06</t>
  </si>
  <si>
    <t xml:space="preserve">Смена отдельных участков трубопроводов из стальных оцинкованных труб (диаметр труб, 32мм) </t>
  </si>
  <si>
    <t>ГЭСНр65-09-04</t>
  </si>
  <si>
    <t xml:space="preserve">Смена отдельных участков трубопроводов из стальных оцинкованных труб (диаметр труб, 25мм) </t>
  </si>
  <si>
    <t>ГЭСНр65-09-03</t>
  </si>
  <si>
    <t xml:space="preserve">Смена отдельных участков трубопроводов из стальных оцинкованных труб (диаметр труб, 20мм) </t>
  </si>
  <si>
    <t>ГЭСНр65-09-02</t>
  </si>
  <si>
    <t xml:space="preserve">Смена отдельных участков трубопроводов из стальных оцинкованных труб (диаметр труб, 15мм) </t>
  </si>
  <si>
    <t>Подключение стиральной машины</t>
  </si>
  <si>
    <t>Ремонт смывных бачков со сменой арматуры</t>
  </si>
  <si>
    <t>Пр.139 ч.2
п.2.2.1.2.- 9, ГЭСНр65-05-05/прим./</t>
  </si>
  <si>
    <t>Смена унифицированных головок /прим./ (кранов водоразборных и туалетных)</t>
  </si>
  <si>
    <t>ГЭСНр65-05-05</t>
  </si>
  <si>
    <t>Регулировка смывного бачка</t>
  </si>
  <si>
    <t>ГЭСНр65-06-26</t>
  </si>
  <si>
    <t>Смена шарового крана смывного бачка (без стоимости крана)</t>
  </si>
  <si>
    <t>ГЭСНр65-06-25</t>
  </si>
  <si>
    <t>Смена  умывальника (без стоимости сан. приборов)</t>
  </si>
  <si>
    <t>ГЭСНр65-06-24</t>
  </si>
  <si>
    <t>Смена  мойки (без стоимости сан. приборов)</t>
  </si>
  <si>
    <t>ГЭСНр65-06-19</t>
  </si>
  <si>
    <t>Смена ванны (без стоимости сан. приборов и без изготовления каркаса или креплений)</t>
  </si>
  <si>
    <t>ГЭСНр65-06-17</t>
  </si>
  <si>
    <t>Смена унитаза (без стоимости сан. приборов)</t>
  </si>
  <si>
    <t>ГЭСНр65-06-14</t>
  </si>
  <si>
    <t>Смена унитаза "Компакт" (без стоимости сан. приборов)</t>
  </si>
  <si>
    <t>ГЭСНр65-06-12</t>
  </si>
  <si>
    <t>Смена гибких подводок (без стоимости подводок)</t>
  </si>
  <si>
    <t>ГЭСНр65-06-10</t>
  </si>
  <si>
    <t>Смена смывного бачка (без стоимости сан. приборов)</t>
  </si>
  <si>
    <t>ГЭСНр65-06-09</t>
  </si>
  <si>
    <t>Смена выпусков к умывальникам и мойкам (без стоимости выпусков)</t>
  </si>
  <si>
    <t>ГЭСНр65-06-08</t>
  </si>
  <si>
    <t>Смена манжетов резиновых к унитазам (без стоимости манжетов)</t>
  </si>
  <si>
    <t>ГЭСНр65-06-06</t>
  </si>
  <si>
    <t>Смена сифона (ванновый) /прим./ (без стоимости сан. приборов) К=0,9</t>
  </si>
  <si>
    <t>ГЭСНр65-06-02/прим./</t>
  </si>
  <si>
    <t>Смена сифона (кухонный) (без стоимости сан. приборов)</t>
  </si>
  <si>
    <t>ГЭСНр65-06-03</t>
  </si>
  <si>
    <t>Смена смесителей без душевой сетки (без стоимости сан. приборов)</t>
  </si>
  <si>
    <t>ГЭСНр65-05-07</t>
  </si>
  <si>
    <t>Смена смесителей с душевой сеткой (без стоимости сан. приборов)</t>
  </si>
  <si>
    <t>ГЭСНр65-05-06</t>
  </si>
  <si>
    <t>Смена вентилей до Д32мм  (с учетом стоимости вентиля)</t>
  </si>
  <si>
    <t>ГЭСНр65-05-02</t>
  </si>
  <si>
    <t>3.3.</t>
  </si>
  <si>
    <t>Смена вентилей до Д32мм (без стоимости вентиля)</t>
  </si>
  <si>
    <t>3.2.</t>
  </si>
  <si>
    <t>Смена вентилей до Д20мм (с учетом стоимости вентиля)</t>
  </si>
  <si>
    <t>ГЭСНр65-05-01</t>
  </si>
  <si>
    <t>3.1.</t>
  </si>
  <si>
    <t>Смена вентилей до Д20мм (без стоимости вентиля)</t>
  </si>
  <si>
    <t>100 мп.</t>
  </si>
  <si>
    <t>Отогрев центральной канализации /прим. прочистка дворовой канализационной сети Д до 100мм/</t>
  </si>
  <si>
    <t>ГЭСНр 65-10-02</t>
  </si>
  <si>
    <t>мп</t>
  </si>
  <si>
    <t>Устранение засоров канализации (кан.гребенка)</t>
  </si>
  <si>
    <t>Пр.139 п.2.2.2.2.-32</t>
  </si>
  <si>
    <t>1</t>
  </si>
  <si>
    <t>Стоимость работ без   ст-ти материалов *  руб.коп.</t>
  </si>
  <si>
    <t xml:space="preserve">Стоимость работ с учетом ст-ти материалов, руб.коп. </t>
  </si>
  <si>
    <t>Кол-во</t>
  </si>
  <si>
    <t>Ед.изм.</t>
  </si>
  <si>
    <t>Наименование работ и затрат, наименование ресурсов</t>
  </si>
  <si>
    <t>Шифр норматива</t>
  </si>
  <si>
    <t>№</t>
  </si>
  <si>
    <t xml:space="preserve">1 подключение </t>
  </si>
  <si>
    <t xml:space="preserve">Подключение абонентов к электрическим сетям отключенных за неуплату (население) </t>
  </si>
  <si>
    <t>гэснМ 08-03-525-9</t>
  </si>
  <si>
    <t>1 счетчик</t>
  </si>
  <si>
    <t>ГЭСНм08-03-600-2</t>
  </si>
  <si>
    <t>1 патрон</t>
  </si>
  <si>
    <t>Замена стенного или потолочного патрона
 - при открытой арматуре</t>
  </si>
  <si>
    <t>Пр.139 ч.2
п.2.2.2.3.- 15</t>
  </si>
  <si>
    <t>1 щит</t>
  </si>
  <si>
    <t>§ Е23-7-22-2,3,4</t>
  </si>
  <si>
    <t>1 переклю-
чатель</t>
  </si>
  <si>
    <t>Замена пакетных переключателей распределительных устройств</t>
  </si>
  <si>
    <t>Пр.139 ч.2
п.2.2.2.3.- 10</t>
  </si>
  <si>
    <t>1 автомат</t>
  </si>
  <si>
    <t>§ Е23-7-7-2, ГЭСНр67-4</t>
  </si>
  <si>
    <t xml:space="preserve">1 шт. </t>
  </si>
  <si>
    <t>ГЭСНм08-02-593-3</t>
  </si>
  <si>
    <t>1 светильник</t>
  </si>
  <si>
    <t>Замена светильников (для люминесцентных ламп)</t>
  </si>
  <si>
    <t>Пр.139 ч.2
п.2.2.2.3.- 7</t>
  </si>
  <si>
    <t>1 светильник (бра)</t>
  </si>
  <si>
    <t>Замена светильников (для ламп накаливания)</t>
  </si>
  <si>
    <t>Пр.139 ч.2
п.2.2.2.3.- 6</t>
  </si>
  <si>
    <t>ГЭСНм08-02-591-9, § Е23-1-23-6</t>
  </si>
  <si>
    <t>ГЭСНм08-02-591-8</t>
  </si>
  <si>
    <t>ГЭСНм08-02-591-2, § Е23-1-23-6</t>
  </si>
  <si>
    <t>ГЭСНм08-02-591-1</t>
  </si>
  <si>
    <t xml:space="preserve">Замена вышедших из строя розеток </t>
  </si>
  <si>
    <t>Пр.139 ч.2
п.2.2.2.3.- 5б</t>
  </si>
  <si>
    <t>Замена вышедших из строя  выключателей</t>
  </si>
  <si>
    <t>Пр.139 ч.2
п.2.2.2.3.- 5а</t>
  </si>
  <si>
    <t>1 м борозды</t>
  </si>
  <si>
    <t>м</t>
  </si>
  <si>
    <t>Пробивка борозд для скрытой электропроводки</t>
  </si>
  <si>
    <t>§ Е20-1-218-2в /прим./</t>
  </si>
  <si>
    <t>1 м провода</t>
  </si>
  <si>
    <t>ГЭСНм08-02-403-2, § Е20-1-218-2б /прим./</t>
  </si>
  <si>
    <t>Монтаж открытой электропроводки</t>
  </si>
  <si>
    <t>Пр.139 ч.2
п.2.2.2.3.- 1</t>
  </si>
  <si>
    <t xml:space="preserve">Подключение абонентов к электрическим сетям отключенных за неуплату (прочие физ. и юр.лица) </t>
  </si>
  <si>
    <t>1 м2</t>
  </si>
  <si>
    <t>м2</t>
  </si>
  <si>
    <t xml:space="preserve">Цена на услугу по санитарной очистки помещения после умершего квартиросъемщика или выписанного по бланкам ГОМ </t>
  </si>
  <si>
    <t>Приказ Министерства строительства РФ № 11 от 15.11.1994г; Приказ Госстроя России  № 191 от 22.08.2000г</t>
  </si>
  <si>
    <t>Цена  за услугу по уборке крыльца не входящего в состав общего имущества многоквартирного дома</t>
  </si>
  <si>
    <t>Обоснование, приказ Госстроя РФ от  09.12.99г. № 139 (ч.1)</t>
  </si>
  <si>
    <t>Стоимость работ без  учета ст-ти материалов, руб., в т.ч.НДС 18%</t>
  </si>
  <si>
    <t>Стоимость работ с учетом ст-ти материалов, руб., в т.ч.НДС 18%</t>
  </si>
  <si>
    <t xml:space="preserve">1 выписка </t>
  </si>
  <si>
    <t>Предоставление выписки из домовой книги (для юр. лиц)</t>
  </si>
  <si>
    <t>Фактические расходы (на основание хронометража)</t>
  </si>
  <si>
    <t xml:space="preserve">Дополнительные тарифы </t>
  </si>
  <si>
    <t>Замена прибора учета (счетчика электроэнергии)1.Установка. 2.Присоединение. 3.Опробование.</t>
  </si>
  <si>
    <t>Замена квартирного щитка (сверление гнезд, установка, присоед.проводов, подготовка к включению)</t>
  </si>
  <si>
    <t>Замена автоматов (установка, присоед.проводов, подготовка к включению)</t>
  </si>
  <si>
    <t>Установка люстр (установка крюков, монтаж светильника, присоединение, ввертывание ламп, опробование на зажигание, заземление)</t>
  </si>
  <si>
    <t>Установка штепсельной розетки утопленного типа (пробивка гнезд, установка коробок , изготовление и установка конструкций под приборы, установка приборов, присоединение, опробование) с/у</t>
  </si>
  <si>
    <t>Установка штепсельной розетки неутопленного типа (установка коробок , изготовление и установка конструкций под приборы, установка приборов, присоединение, опробование на зажигание) о/у</t>
  </si>
  <si>
    <t>Установка выключателей утопленного типа (пробивка гнезд, установка коробок , изготовление и установка конструкций под приборы, установка приборов, присоединение, опробование на зажигание) с/у</t>
  </si>
  <si>
    <t>Установка выключателей не утопленного типа (установка коробок , изготовление и установка конструкций под приборы, установка приборов, присоединение, опробование на зажигание) о/у</t>
  </si>
  <si>
    <t>Монтаж скрытой электропроводки с пробивкой борозд (уст-во штробы, заготовка провода или кабеля, прокладка, установка коробок, соединение жил, прозвонка)</t>
  </si>
  <si>
    <t>Стоимость работ без  учета ст-ти материалов, руб.коп.</t>
  </si>
  <si>
    <t>Ремонт систем электроснабжения</t>
  </si>
  <si>
    <t>Сантехнические работы</t>
  </si>
  <si>
    <t>Стоимость работ без   ст-ти материалов *                                                                           руб., в т.ч.НДС 18%</t>
  </si>
  <si>
    <t>№ п/п</t>
  </si>
  <si>
    <t>Виды работ</t>
  </si>
  <si>
    <t>1.1.</t>
  </si>
  <si>
    <t xml:space="preserve">Единица измерения </t>
  </si>
  <si>
    <t xml:space="preserve">Наименование услуги </t>
  </si>
  <si>
    <t xml:space="preserve">Приложени №1 </t>
  </si>
  <si>
    <t>приказу Генерального директора</t>
  </si>
  <si>
    <t xml:space="preserve">№ _____ от "___"_______2012г. </t>
  </si>
  <si>
    <t xml:space="preserve">Приложение №6 </t>
  </si>
  <si>
    <t>к приказу Генерального директора</t>
  </si>
  <si>
    <t>шт</t>
  </si>
  <si>
    <t>в т.ч.</t>
  </si>
  <si>
    <t>Выдача технических условий на установку счетчика</t>
  </si>
  <si>
    <t>1 квартир.</t>
  </si>
  <si>
    <t>Установка счетчиков</t>
  </si>
  <si>
    <t>Принятие в эксплуатацию счетчика</t>
  </si>
  <si>
    <r>
      <t xml:space="preserve">Установка счетчиков до Д40мм </t>
    </r>
    <r>
      <rPr>
        <i/>
        <sz val="12"/>
        <rFont val="Times New Roman"/>
        <family val="1"/>
        <charset val="204"/>
      </rPr>
      <t>(с подготовкой документов, без учета стоимости счетчика)</t>
    </r>
  </si>
  <si>
    <t>*Приказ № 184 от 16.08.2000</t>
  </si>
  <si>
    <t>100 мп</t>
  </si>
  <si>
    <t>сек</t>
  </si>
  <si>
    <t>Замена радиатора 10 сек. (без стоимости радиатора)</t>
  </si>
  <si>
    <t xml:space="preserve">Установка счетчиков холодной  (горячей) воды с условным диаметром 15-20 мм с фильтром (стальные трубы)  </t>
  </si>
  <si>
    <t>Смена отдельных участков трубопроводов из стальных оцинкованных труб (диаметр труб, 15мм)</t>
  </si>
  <si>
    <t>Смена отдельных участков трубопроводов из стальных оцинкованных труб (диаметр труб, 20мм)</t>
  </si>
  <si>
    <t xml:space="preserve">Смена отдельных участков трубопроводов из стальных электросварных труб (диаметр труб, 50мм) /Кан.гребенка/ </t>
  </si>
  <si>
    <t xml:space="preserve">Замена трубопроводов канализации из чугунных труб на трубопроводы из полиэтиленовых труб (диаметр труб, 100мм)  </t>
  </si>
  <si>
    <r>
      <t xml:space="preserve">Установка счетчиков до Д40мм </t>
    </r>
    <r>
      <rPr>
        <i/>
        <sz val="11"/>
        <rFont val="Times New Roman"/>
        <family val="1"/>
        <charset val="204"/>
      </rPr>
      <t>(с подготовкой документов, без учета стоимости счетчика)</t>
    </r>
  </si>
  <si>
    <t>с НДС</t>
  </si>
  <si>
    <t>Тариф , руб.                                       (с учетом стоимости материалов)</t>
  </si>
  <si>
    <t xml:space="preserve">Тариф , руб.                                       (без  учета стоимости материалов)  </t>
  </si>
  <si>
    <t xml:space="preserve">Тарифы на   услуги по ремонту и обслуживанию санитарно-технического оборудования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льготной категории граждан (ветераны ВОВ, одиноко проживающие пенсионеры) </t>
  </si>
  <si>
    <t xml:space="preserve"> </t>
  </si>
  <si>
    <t xml:space="preserve">    </t>
  </si>
  <si>
    <t xml:space="preserve">Ставка платы собственников помещений в многоквартирных домах, направляемую на формирование резерва на проведение капитального ремонта общего имущества в многокварных домах при отсутствии решения общего собрания собствеников помещений в многоквартирном доме по вопросу установления такой платы </t>
  </si>
  <si>
    <t xml:space="preserve">Виды многоквартирных домов </t>
  </si>
  <si>
    <t>руб./кв.м.общей площ. в мес.</t>
  </si>
  <si>
    <t>Многоквартирные дома серии НК-12, 111-84, 111-112, К-69, индивидуальные проекты ("улучшенной планировки")</t>
  </si>
  <si>
    <t>Многоквартирные дома серии 1-447, 1-464 индивидуальные проекты ("сталинка", "хрущевка")</t>
  </si>
  <si>
    <t>Многоквартирные дома серии 1-464 Д-82 (общежития квартирного типа)</t>
  </si>
  <si>
    <t>Многоквартирные дома серии 1-447 (общежития общего типа типа)</t>
  </si>
  <si>
    <t xml:space="preserve">Тарифы на услуги по ремонту и обслуживанию санитарно-технического оборудования                                                                                                                                                                      (для физических лиц) 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</si>
  <si>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приказу №            от "__" _______2013г.</t>
  </si>
  <si>
    <t xml:space="preserve">Ставка платы </t>
  </si>
  <si>
    <t>Содержание и ремонт общего имущества</t>
  </si>
  <si>
    <t xml:space="preserve"> - жилищная услуга</t>
  </si>
  <si>
    <t xml:space="preserve"> - общедомовой прибор учета электроэнергии</t>
  </si>
  <si>
    <t xml:space="preserve"> - общедомовые приборы учета коммунальных ресурсов и электроэнергии</t>
  </si>
  <si>
    <t xml:space="preserve"> - АУТВР (автоматизированныый узел тепло-, водоресурсов)и общедомовой прибор учета электроэнергии</t>
  </si>
  <si>
    <t xml:space="preserve"> - автоматическое запирающее устройство (домофон)</t>
  </si>
  <si>
    <t xml:space="preserve"> - автоматическое запирающее устройство (кодовый замок)</t>
  </si>
  <si>
    <t>многокварные дома серииНК-12, 111-84, 111-112, К-69, индивидуальные проекты ("улучшенная планировка")</t>
  </si>
  <si>
    <t>многокварные дома серии 1-447, 1-464, индивидуальные проекты           ("сталинка", "хрущевка", "малоэтажные")</t>
  </si>
  <si>
    <t>многокварные дома серии 1-464 Д-82 ("дома гостиничного типа")</t>
  </si>
  <si>
    <t>многокварные дома серии 1-464 Д-82 ("общежития квартирного типа")</t>
  </si>
  <si>
    <t xml:space="preserve">многоквартирные дома серии 1-447 (общежития общего типа) </t>
  </si>
  <si>
    <t>Приложение 1                                                                                   к приказу №            от "__" _______20__г.</t>
  </si>
  <si>
    <t xml:space="preserve">руб/кв.м. общей пл. в месяц </t>
  </si>
  <si>
    <t xml:space="preserve">Цена за 1 кв.м общей площади в месяц </t>
  </si>
  <si>
    <t xml:space="preserve"> - телевизионная антенна колективного пользования (ТАКП)</t>
  </si>
  <si>
    <t xml:space="preserve"> - содержание вахты многоквартирного дома расположенного по адресу: ул. Орджоникидзе, д.4Б (собственность ОАО "Норильский горно-металлургический комбинат" им. А.П. Завенягина)</t>
  </si>
  <si>
    <t>Приложение 3                                                                                   к приказу №            от "__" _______201__г.</t>
  </si>
  <si>
    <t>многокварные дома серии НК-12, 111-84, 111-112, К-69, индивидуальные проекты ("улучшенная планировка")</t>
  </si>
  <si>
    <t>Приложение 2                                                                                   к приказу №            от "__" _______20__г.</t>
  </si>
  <si>
    <t>Цена платы на содержание и ремонт общего имущества многоквартирных домов</t>
  </si>
  <si>
    <t xml:space="preserve">для собственников жилых помещений муниципального жилищного фонда с 01.01.2016 г. </t>
  </si>
  <si>
    <t xml:space="preserve">для собственников жилых помещений муниципального жилищного фонда с 01.07.2016 г. </t>
  </si>
  <si>
    <t>Тариф на содержание и ремонт общего имущества многоквартирного дома</t>
  </si>
  <si>
    <t xml:space="preserve">для собственников и арендаторов нежилых помещений муниципального жилищного фонда с 01.01.2016 г. </t>
  </si>
  <si>
    <t xml:space="preserve">Тариф на содержание и ремонт общего имущества многоквартирного дома </t>
  </si>
  <si>
    <t xml:space="preserve">для собственников и арендаторов нежилых помещений муниципального жилищного фонда с 01.07.2016 г. </t>
  </si>
  <si>
    <t xml:space="preserve"> - при отсутствии общедомовых приборов учета, запирающих устройств и телевизионной антенны коллективного пользования</t>
  </si>
  <si>
    <t>1.2.</t>
  </si>
  <si>
    <t>1.3.</t>
  </si>
  <si>
    <t>1.4.</t>
  </si>
  <si>
    <t>1.5.</t>
  </si>
  <si>
    <t>1.6.</t>
  </si>
  <si>
    <t>1.7.</t>
  </si>
  <si>
    <t>в расчете на  1м2 с НДС</t>
  </si>
  <si>
    <t xml:space="preserve"> - содержание общедомового прибора учета электроэнергии</t>
  </si>
  <si>
    <t xml:space="preserve"> - содержание АУТВР (автоматизированный узел тепло-, водоресурсов) </t>
  </si>
  <si>
    <t xml:space="preserve"> - содержание общедомового прибора учета коммунальных ресурсов</t>
  </si>
  <si>
    <t>ООО "УК "Город" уведомляет своих потребителей об изменении тарифов на 2017 год</t>
  </si>
  <si>
    <t>Цены на содержание и ремонт жилого помещения на 2016 год согласно Постановления Администрации г. Норильска №659 от 30.12.2016</t>
  </si>
  <si>
    <t xml:space="preserve">многоквартирные дома серии 1-447 (коридорного типа) </t>
  </si>
  <si>
    <t xml:space="preserve"> - содержание  автоматического запирающего устройства (домофон)</t>
  </si>
  <si>
    <t xml:space="preserve"> - содержание  автоматического запирающего устройства (кодовый замок)</t>
  </si>
  <si>
    <t xml:space="preserve"> - содержание  телевизионной антенны коллективного пользования</t>
  </si>
  <si>
    <t>Ставка платы за пользование жилым помещением (платы за наем) муниципального жилищного фонда муниципального образования город Норильск</t>
  </si>
  <si>
    <r>
      <rPr>
        <i/>
        <sz val="9"/>
        <color theme="1"/>
        <rFont val="Calibri"/>
        <family val="2"/>
        <charset val="204"/>
        <scheme val="minor"/>
      </rPr>
      <t>(за исключением коммерческого найма)</t>
    </r>
    <r>
      <rPr>
        <b/>
        <sz val="9"/>
        <color theme="1"/>
        <rFont val="Calibri"/>
        <family val="2"/>
        <charset val="204"/>
        <scheme val="minor"/>
      </rPr>
      <t xml:space="preserve"> на 2017 год</t>
    </r>
  </si>
  <si>
    <t>Этажность многоквартирного дома</t>
  </si>
  <si>
    <t>Размер платы за пользование жилыми помещениями (платы за наем) для нанимателей жилых помещений по договорам социального найма или договорам найма жилого помещения муниципального жилищного фонда муниципального образования город Норильск за 1 кв.м. общей площади жилого помещения в месяц, руб.</t>
  </si>
  <si>
    <t>1.</t>
  </si>
  <si>
    <t>Многоквартирные дома от 3-х этажей и выше, не оборудованные лифтами</t>
  </si>
  <si>
    <t>2.</t>
  </si>
  <si>
    <t>Многоквартирные дома с лифтами</t>
  </si>
  <si>
    <t>Администрация ООО "УК "Город"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</si>
</sst>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7" formatCode="0.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indexed="12"/>
      <name val="Calibri"/>
      <family val="2"/>
      <charset val="204"/>
      <scheme val="minor"/>
    </font>
    <font>
      <b/>
      <sz val="11"/>
      <color rgb="FF329664"/>
      <name val="Calibri"/>
      <family val="2"/>
      <charset val="204"/>
      <scheme val="minor"/>
    </font>
    <font>
      <b/>
      <sz val="11"/>
      <color rgb="FF0000C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4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7" fillId="0" borderId="0"/>
    <xf numFmtId="0" fontId="9" fillId="0" borderId="2">
      <protection locked="0"/>
    </xf>
    <xf numFmtId="0" fontId="9" fillId="0" borderId="0">
      <protection locked="0"/>
    </xf>
    <xf numFmtId="0" fontId="9" fillId="0" borderId="0">
      <protection locked="0"/>
    </xf>
    <xf numFmtId="10" fontId="9" fillId="0" borderId="0">
      <protection locked="0"/>
    </xf>
    <xf numFmtId="10" fontId="9" fillId="0" borderId="0">
      <protection locked="0"/>
    </xf>
    <xf numFmtId="0" fontId="9" fillId="0" borderId="0">
      <protection locked="0"/>
    </xf>
    <xf numFmtId="0" fontId="9" fillId="0" borderId="2">
      <protection locked="0"/>
    </xf>
    <xf numFmtId="0" fontId="10" fillId="0" borderId="0">
      <protection locked="0"/>
    </xf>
    <xf numFmtId="0" fontId="10" fillId="0" borderId="0">
      <protection locked="0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>
      <protection locked="0"/>
    </xf>
    <xf numFmtId="9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" fillId="0" borderId="0"/>
    <xf numFmtId="0" fontId="1" fillId="5" borderId="1">
      <alignment horizontal="left" vertical="center"/>
    </xf>
    <xf numFmtId="0" fontId="19" fillId="6" borderId="1">
      <alignment horizontal="left" vertical="center"/>
    </xf>
    <xf numFmtId="0" fontId="19" fillId="7" borderId="1">
      <alignment horizontal="left" vertical="center"/>
    </xf>
    <xf numFmtId="0" fontId="28" fillId="5" borderId="1">
      <alignment horizontal="center" vertical="center"/>
    </xf>
    <xf numFmtId="0" fontId="1" fillId="5" borderId="1">
      <alignment horizontal="center" vertical="center"/>
    </xf>
    <xf numFmtId="0" fontId="19" fillId="6" borderId="1">
      <alignment horizontal="center" vertical="center"/>
    </xf>
    <xf numFmtId="0" fontId="19" fillId="7" borderId="1">
      <alignment horizontal="center" vertical="center"/>
    </xf>
    <xf numFmtId="0" fontId="28" fillId="5" borderId="1">
      <alignment horizontal="center" vertical="center"/>
    </xf>
    <xf numFmtId="0" fontId="29" fillId="0" borderId="1">
      <alignment horizontal="right" vertical="center"/>
    </xf>
    <xf numFmtId="0" fontId="29" fillId="8" borderId="1">
      <alignment horizontal="right" vertical="center"/>
    </xf>
    <xf numFmtId="0" fontId="29" fillId="0" borderId="1">
      <alignment horizontal="center" vertical="center"/>
    </xf>
    <xf numFmtId="0" fontId="28" fillId="6" borderId="1"/>
    <xf numFmtId="0" fontId="28" fillId="0" borderId="1">
      <alignment horizontal="center" vertical="center" wrapText="1"/>
    </xf>
    <xf numFmtId="0" fontId="28" fillId="7" borderId="1"/>
    <xf numFmtId="0" fontId="1" fillId="0" borderId="1">
      <alignment horizontal="left" vertical="center"/>
    </xf>
    <xf numFmtId="0" fontId="1" fillId="0" borderId="1">
      <alignment horizontal="left" vertical="top"/>
    </xf>
    <xf numFmtId="0" fontId="1" fillId="5" borderId="1">
      <alignment horizontal="center" vertical="center"/>
    </xf>
    <xf numFmtId="0" fontId="1" fillId="5" borderId="1">
      <alignment horizontal="left" vertical="center"/>
    </xf>
    <xf numFmtId="0" fontId="29" fillId="0" borderId="1">
      <alignment horizontal="right" vertical="center"/>
    </xf>
    <xf numFmtId="0" fontId="29" fillId="0" borderId="1">
      <alignment horizontal="right" vertical="center"/>
    </xf>
    <xf numFmtId="0" fontId="30" fillId="5" borderId="1">
      <alignment horizontal="left" vertical="center" indent="1"/>
    </xf>
    <xf numFmtId="0" fontId="1" fillId="9" borderId="1"/>
    <xf numFmtId="0" fontId="31" fillId="0" borderId="1"/>
    <xf numFmtId="0" fontId="32" fillId="0" borderId="1"/>
    <xf numFmtId="0" fontId="29" fillId="10" borderId="1"/>
    <xf numFmtId="0" fontId="29" fillId="11" borderId="1"/>
    <xf numFmtId="0" fontId="1" fillId="0" borderId="0"/>
  </cellStyleXfs>
  <cellXfs count="164">
    <xf numFmtId="0" fontId="0" fillId="0" borderId="0" xfId="0"/>
    <xf numFmtId="165" fontId="1" fillId="0" borderId="0" xfId="1" applyFont="1"/>
    <xf numFmtId="2" fontId="3" fillId="0" borderId="1" xfId="2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49" fontId="3" fillId="0" borderId="1" xfId="2" applyNumberFormat="1" applyFont="1" applyFill="1" applyBorder="1" applyAlignment="1">
      <alignment horizontal="center" vertical="center"/>
    </xf>
    <xf numFmtId="166" fontId="5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 wrapText="1"/>
    </xf>
    <xf numFmtId="1" fontId="3" fillId="0" borderId="1" xfId="2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 wrapText="1"/>
    </xf>
    <xf numFmtId="0" fontId="11" fillId="0" borderId="0" xfId="0" applyFont="1"/>
    <xf numFmtId="0" fontId="5" fillId="0" borderId="1" xfId="2" applyFont="1" applyFill="1" applyBorder="1" applyAlignment="1">
      <alignment vertical="center" wrapText="1"/>
    </xf>
    <xf numFmtId="0" fontId="12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7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5" fontId="5" fillId="0" borderId="1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165" fontId="11" fillId="0" borderId="1" xfId="1" applyFont="1" applyFill="1" applyBorder="1" applyAlignment="1">
      <alignment horizontal="center" vertical="center"/>
    </xf>
    <xf numFmtId="165" fontId="11" fillId="0" borderId="1" xfId="1" applyFont="1" applyFill="1" applyBorder="1" applyAlignment="1">
      <alignment horizontal="center" vertical="center" wrapText="1"/>
    </xf>
    <xf numFmtId="165" fontId="0" fillId="0" borderId="0" xfId="0" applyNumberFormat="1"/>
    <xf numFmtId="0" fontId="20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1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65" fontId="26" fillId="0" borderId="1" xfId="1" applyFont="1" applyFill="1" applyBorder="1" applyAlignment="1">
      <alignment horizontal="center" vertical="center"/>
    </xf>
    <xf numFmtId="165" fontId="26" fillId="0" borderId="1" xfId="1" applyFont="1" applyFill="1" applyBorder="1" applyAlignment="1">
      <alignment horizontal="center" vertical="center" wrapText="1"/>
    </xf>
    <xf numFmtId="2" fontId="18" fillId="0" borderId="1" xfId="2" applyNumberFormat="1" applyFont="1" applyFill="1" applyBorder="1" applyAlignment="1">
      <alignment horizontal="center" vertical="center"/>
    </xf>
    <xf numFmtId="0" fontId="25" fillId="0" borderId="0" xfId="0" applyFont="1"/>
    <xf numFmtId="165" fontId="5" fillId="0" borderId="1" xfId="17" applyFont="1" applyFill="1" applyBorder="1" applyAlignment="1">
      <alignment horizontal="center" vertical="center"/>
    </xf>
    <xf numFmtId="0" fontId="19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0" xfId="0" applyNumberFormat="1" applyFill="1"/>
    <xf numFmtId="0" fontId="11" fillId="0" borderId="0" xfId="0" applyFont="1" applyAlignment="1">
      <alignment horizontal="right"/>
    </xf>
    <xf numFmtId="0" fontId="8" fillId="0" borderId="0" xfId="3" applyFont="1" applyFill="1" applyAlignment="1">
      <alignment vertical="center" wrapText="1"/>
    </xf>
    <xf numFmtId="165" fontId="11" fillId="0" borderId="1" xfId="1" applyFont="1" applyBorder="1"/>
    <xf numFmtId="165" fontId="26" fillId="0" borderId="1" xfId="1" applyFont="1" applyBorder="1"/>
    <xf numFmtId="165" fontId="25" fillId="0" borderId="1" xfId="1" applyFont="1" applyBorder="1"/>
    <xf numFmtId="0" fontId="26" fillId="0" borderId="0" xfId="0" applyFont="1" applyAlignment="1">
      <alignment horizontal="right"/>
    </xf>
    <xf numFmtId="0" fontId="17" fillId="0" borderId="1" xfId="0" applyFont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65" fontId="21" fillId="0" borderId="1" xfId="1" applyFont="1" applyFill="1" applyBorder="1" applyAlignment="1">
      <alignment horizontal="center" vertical="center" wrapText="1"/>
    </xf>
    <xf numFmtId="165" fontId="8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165" fontId="22" fillId="0" borderId="1" xfId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9" fontId="22" fillId="0" borderId="1" xfId="16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1" fillId="4" borderId="5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165" fontId="22" fillId="0" borderId="10" xfId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65" fontId="27" fillId="0" borderId="0" xfId="0" applyNumberFormat="1" applyFont="1" applyBorder="1" applyAlignment="1">
      <alignment vertical="center"/>
    </xf>
    <xf numFmtId="9" fontId="27" fillId="0" borderId="0" xfId="16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165" fontId="21" fillId="4" borderId="8" xfId="1" applyFont="1" applyFill="1" applyBorder="1" applyAlignment="1">
      <alignment horizontal="center" vertical="center" wrapText="1"/>
    </xf>
    <xf numFmtId="165" fontId="21" fillId="4" borderId="6" xfId="1" applyFont="1" applyFill="1" applyBorder="1" applyAlignment="1">
      <alignment horizontal="center" vertical="center" wrapText="1"/>
    </xf>
    <xf numFmtId="165" fontId="21" fillId="4" borderId="9" xfId="1" applyFont="1" applyFill="1" applyBorder="1" applyAlignment="1">
      <alignment horizontal="center" vertical="center" wrapText="1"/>
    </xf>
    <xf numFmtId="165" fontId="21" fillId="4" borderId="5" xfId="1" applyFont="1" applyFill="1" applyBorder="1" applyAlignment="1">
      <alignment horizontal="center" vertical="center" wrapText="1"/>
    </xf>
    <xf numFmtId="165" fontId="21" fillId="4" borderId="4" xfId="1" applyFont="1" applyFill="1" applyBorder="1" applyAlignment="1">
      <alignment horizontal="center" vertical="center" wrapText="1"/>
    </xf>
    <xf numFmtId="165" fontId="21" fillId="4" borderId="3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right" vertical="center" wrapText="1"/>
    </xf>
    <xf numFmtId="165" fontId="3" fillId="4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0" fontId="22" fillId="0" borderId="7" xfId="3" applyFont="1" applyFill="1" applyBorder="1" applyAlignment="1">
      <alignment horizontal="right" vertical="center" wrapText="1"/>
    </xf>
    <xf numFmtId="165" fontId="16" fillId="4" borderId="5" xfId="1" applyFont="1" applyFill="1" applyBorder="1" applyAlignment="1">
      <alignment horizontal="center" vertical="center" wrapText="1"/>
    </xf>
    <xf numFmtId="165" fontId="16" fillId="4" borderId="4" xfId="1" applyFont="1" applyFill="1" applyBorder="1" applyAlignment="1">
      <alignment horizontal="center" vertical="center" wrapText="1"/>
    </xf>
    <xf numFmtId="165" fontId="16" fillId="4" borderId="3" xfId="1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9" fontId="3" fillId="3" borderId="8" xfId="2" applyNumberFormat="1" applyFont="1" applyFill="1" applyBorder="1" applyAlignment="1">
      <alignment horizontal="center" vertical="center" wrapText="1"/>
    </xf>
    <xf numFmtId="49" fontId="3" fillId="3" borderId="6" xfId="2" applyNumberFormat="1" applyFont="1" applyFill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/>
    </xf>
    <xf numFmtId="0" fontId="34" fillId="0" borderId="0" xfId="46" applyFont="1" applyAlignment="1">
      <alignment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7" fillId="4" borderId="1" xfId="0" applyFont="1" applyFill="1" applyBorder="1" applyAlignment="1">
      <alignment horizontal="center" vertical="center" wrapText="1"/>
    </xf>
    <xf numFmtId="165" fontId="37" fillId="4" borderId="8" xfId="1" applyFont="1" applyFill="1" applyBorder="1" applyAlignment="1">
      <alignment horizontal="center" vertical="center" wrapText="1"/>
    </xf>
    <xf numFmtId="165" fontId="37" fillId="4" borderId="6" xfId="1" applyFont="1" applyFill="1" applyBorder="1" applyAlignment="1">
      <alignment horizontal="center" vertical="center" wrapText="1"/>
    </xf>
    <xf numFmtId="165" fontId="37" fillId="4" borderId="9" xfId="1" applyFont="1" applyFill="1" applyBorder="1" applyAlignment="1">
      <alignment horizontal="center" vertical="center" wrapText="1"/>
    </xf>
    <xf numFmtId="165" fontId="37" fillId="4" borderId="5" xfId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/>
    </xf>
    <xf numFmtId="165" fontId="37" fillId="0" borderId="1" xfId="1" applyFont="1" applyFill="1" applyBorder="1" applyAlignment="1">
      <alignment horizontal="center" vertical="center" wrapText="1"/>
    </xf>
    <xf numFmtId="165" fontId="38" fillId="0" borderId="1" xfId="1" applyFont="1" applyFill="1" applyBorder="1" applyAlignment="1">
      <alignment vertical="center"/>
    </xf>
    <xf numFmtId="49" fontId="33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0" fillId="0" borderId="1" xfId="46" applyFont="1" applyBorder="1" applyAlignment="1">
      <alignment horizontal="center" vertical="center" wrapText="1"/>
    </xf>
    <xf numFmtId="0" fontId="40" fillId="0" borderId="1" xfId="46" applyFont="1" applyBorder="1" applyAlignment="1">
      <alignment horizontal="center" vertical="center"/>
    </xf>
    <xf numFmtId="0" fontId="40" fillId="0" borderId="8" xfId="46" applyFont="1" applyBorder="1" applyAlignment="1">
      <alignment horizontal="center" vertical="center" wrapText="1"/>
    </xf>
    <xf numFmtId="0" fontId="40" fillId="0" borderId="6" xfId="46" applyFont="1" applyBorder="1" applyAlignment="1">
      <alignment horizontal="center" vertical="center" wrapText="1"/>
    </xf>
    <xf numFmtId="0" fontId="40" fillId="0" borderId="9" xfId="46" applyFont="1" applyBorder="1" applyAlignment="1">
      <alignment horizontal="center" vertical="center" wrapText="1"/>
    </xf>
    <xf numFmtId="0" fontId="40" fillId="0" borderId="0" xfId="46" applyFont="1" applyAlignment="1">
      <alignment horizontal="center" vertical="center"/>
    </xf>
    <xf numFmtId="0" fontId="34" fillId="0" borderId="11" xfId="46" applyFont="1" applyBorder="1" applyAlignment="1">
      <alignment horizontal="center" vertical="center"/>
    </xf>
    <xf numFmtId="0" fontId="34" fillId="0" borderId="11" xfId="46" applyFont="1" applyBorder="1" applyAlignment="1">
      <alignment horizontal="left" vertical="center" wrapText="1"/>
    </xf>
    <xf numFmtId="2" fontId="34" fillId="0" borderId="12" xfId="46" applyNumberFormat="1" applyFont="1" applyBorder="1" applyAlignment="1">
      <alignment horizontal="center" vertical="center"/>
    </xf>
    <xf numFmtId="2" fontId="34" fillId="0" borderId="13" xfId="46" applyNumberFormat="1" applyFont="1" applyBorder="1" applyAlignment="1">
      <alignment horizontal="center" vertical="center"/>
    </xf>
    <xf numFmtId="2" fontId="34" fillId="0" borderId="14" xfId="46" applyNumberFormat="1" applyFont="1" applyBorder="1" applyAlignment="1">
      <alignment horizontal="center" vertical="center"/>
    </xf>
    <xf numFmtId="0" fontId="34" fillId="0" borderId="3" xfId="46" applyFont="1" applyBorder="1" applyAlignment="1">
      <alignment horizontal="center" vertical="center"/>
    </xf>
    <xf numFmtId="0" fontId="34" fillId="0" borderId="3" xfId="46" applyFont="1" applyBorder="1" applyAlignment="1">
      <alignment horizontal="left" vertical="center" wrapText="1"/>
    </xf>
    <xf numFmtId="2" fontId="34" fillId="0" borderId="15" xfId="46" applyNumberFormat="1" applyFont="1" applyBorder="1" applyAlignment="1">
      <alignment horizontal="center" vertical="center"/>
    </xf>
    <xf numFmtId="2" fontId="34" fillId="0" borderId="16" xfId="46" applyNumberFormat="1" applyFont="1" applyBorder="1" applyAlignment="1">
      <alignment horizontal="center" vertical="center"/>
    </xf>
    <xf numFmtId="2" fontId="34" fillId="0" borderId="17" xfId="46" applyNumberFormat="1" applyFont="1" applyBorder="1" applyAlignment="1">
      <alignment horizontal="center" vertical="center"/>
    </xf>
    <xf numFmtId="0" fontId="41" fillId="0" borderId="0" xfId="46" applyFont="1" applyAlignment="1">
      <alignment horizontal="left" vertical="center"/>
    </xf>
  </cellXfs>
  <cellStyles count="47">
    <cellStyle name="?’ћѓћ‚›‰" xfId="4"/>
    <cellStyle name="”?ќђќ‘ћ‚›‰" xfId="5"/>
    <cellStyle name="”?љ‘?ђћ‚ђќќ›‰" xfId="6"/>
    <cellStyle name="”€ќђќ‘ћ‚›‰" xfId="7"/>
    <cellStyle name="”€љ‘€ђћ‚ђќќ›‰" xfId="8"/>
    <cellStyle name="„…ќ…†ќ›‰" xfId="9"/>
    <cellStyle name="€’ћѓћ‚›‰" xfId="10"/>
    <cellStyle name="‡ђѓћ‹ћ‚ћљ1" xfId="11"/>
    <cellStyle name="‡ђѓћ‹ћ‚ћљ2" xfId="12"/>
    <cellStyle name="Calculated Column - IBM Cognos" xfId="38"/>
    <cellStyle name="Calculated Column Name - IBM Cognos" xfId="36"/>
    <cellStyle name="Calculated Row - IBM Cognos" xfId="39"/>
    <cellStyle name="Calculated Row Name - IBM Cognos" xfId="37"/>
    <cellStyle name="Column Name - IBM Cognos" xfId="24"/>
    <cellStyle name="Column Template - IBM Cognos" xfId="27"/>
    <cellStyle name="Differs From Base - IBM Cognos" xfId="45"/>
    <cellStyle name="Group Name - IBM Cognos" xfId="35"/>
    <cellStyle name="Hold Values - IBM Cognos" xfId="41"/>
    <cellStyle name="List Name - IBM Cognos" xfId="34"/>
    <cellStyle name="Locked - IBM Cognos" xfId="44"/>
    <cellStyle name="Measure - IBM Cognos" xfId="28"/>
    <cellStyle name="Measure Header - IBM Cognos" xfId="29"/>
    <cellStyle name="Measure Name - IBM Cognos" xfId="30"/>
    <cellStyle name="Measure Summary - IBM Cognos" xfId="31"/>
    <cellStyle name="Measure Summary TM1 - IBM Cognos" xfId="33"/>
    <cellStyle name="Measure Template - IBM Cognos" xfId="32"/>
    <cellStyle name="More - IBM Cognos" xfId="40"/>
    <cellStyle name="Pending Change - IBM Cognos" xfId="42"/>
    <cellStyle name="Row Name - IBM Cognos" xfId="20"/>
    <cellStyle name="Row Template - IBM Cognos" xfId="23"/>
    <cellStyle name="Summary Column Name - IBM Cognos" xfId="25"/>
    <cellStyle name="Summary Column Name TM1 - IBM Cognos" xfId="26"/>
    <cellStyle name="Summary Row Name - IBM Cognos" xfId="21"/>
    <cellStyle name="Summary Row Name TM1 - IBM Cognos" xfId="22"/>
    <cellStyle name="Unsaved Change - IBM Cognos" xfId="43"/>
    <cellStyle name="Обычный" xfId="0" builtinId="0"/>
    <cellStyle name="Обычный 2" xfId="2"/>
    <cellStyle name="Обычный 3" xfId="46"/>
    <cellStyle name="Обычный 7" xfId="19"/>
    <cellStyle name="Обычный_Приложение_3-07-10 исходный" xfId="3"/>
    <cellStyle name="Процентный" xfId="16" builtinId="5"/>
    <cellStyle name="Процентный 2" xfId="18"/>
    <cellStyle name="Тысячи [0]_325-345 (2)" xfId="13"/>
    <cellStyle name="Тысячи_325-345 (2)" xfId="14"/>
    <cellStyle name="Финансовый" xfId="1" builtinId="3"/>
    <cellStyle name="Финансовый 2" xfId="17"/>
    <cellStyle name="Џђћ–…ќ’ќ›‰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5;&#1069;&#1054;\&#1044;&#1086;&#1082;&#1091;&#1084;&#1077;&#1085;&#1090;&#1099;%20&#1055;&#1069;&#1054;\&#1054;&#1090;&#1095;&#1077;&#1090;&#1085;&#1086;&#1089;&#1090;&#1100;%202016\&#1056;&#1072;&#1089;&#1095;&#1077;&#1090;%202016\&#1043;&#1086;&#1090;&#1086;&#1074;&#1086;\&#1058;&#1072;&#1088;&#1080;&#1092;&#1099;\&#1087;&#1088;&#1080;&#1083;.%20&#1082;%20&#1087;&#1086;&#1089;&#1090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5;&#1069;&#1054;\&#1044;&#1086;&#1082;&#1091;&#1084;&#1077;&#1085;&#1090;&#1099;%20&#1055;&#1069;&#1054;\3%20&#1055;&#1083;&#1072;&#1090;&#1085;&#1099;&#1077;%20&#1091;&#1089;&#1083;&#1091;&#1075;&#1080;\&#1058;&#1072;&#1088;&#1080;&#1092;&#1099;,%20&#1089;&#1084;&#1077;&#1090;&#1099;,%20&#1082;&#1072;&#1083;&#1100;&#1082;&#1091;&#1083;&#1103;&#1094;&#1080;&#1080;%202012%20&#1075;\&#1053;&#1046;&#1069;&#1050;%20&#1074;&#1086;&#1076;&#1086;&#1089;&#1095;&#1077;&#1090;&#1095;&#1080;&#1082;&#1080;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 с 01.01.16"/>
      <sheetName val="ЖУ с 01.07.16 "/>
      <sheetName val="плата за наем с 01.01.16 "/>
    </sheetNames>
    <sheetDataSet>
      <sheetData sheetId="0">
        <row r="15">
          <cell r="D15">
            <v>55.47</v>
          </cell>
        </row>
        <row r="16">
          <cell r="E16">
            <v>3.9999999999999147E-2</v>
          </cell>
        </row>
        <row r="17">
          <cell r="E17">
            <v>0.84000000000000341</v>
          </cell>
        </row>
        <row r="18">
          <cell r="E18">
            <v>1.2999999999999972</v>
          </cell>
        </row>
        <row r="19">
          <cell r="E19">
            <v>1.9500000000000028</v>
          </cell>
        </row>
        <row r="20">
          <cell r="E20">
            <v>0.54999999999999716</v>
          </cell>
        </row>
        <row r="21">
          <cell r="E21">
            <v>0.89999999999999858</v>
          </cell>
        </row>
        <row r="23">
          <cell r="D23">
            <v>45.02</v>
          </cell>
        </row>
        <row r="24">
          <cell r="E24">
            <v>3.9999999999999147E-2</v>
          </cell>
        </row>
        <row r="25">
          <cell r="E25">
            <v>0.96000000000000085</v>
          </cell>
        </row>
        <row r="26">
          <cell r="E26">
            <v>1.4200000000000017</v>
          </cell>
        </row>
        <row r="27">
          <cell r="E27">
            <v>1.9500000000000028</v>
          </cell>
        </row>
        <row r="28">
          <cell r="E28">
            <v>0.54999999999999716</v>
          </cell>
        </row>
        <row r="29">
          <cell r="E29">
            <v>0.89999999999999858</v>
          </cell>
        </row>
        <row r="31">
          <cell r="D31">
            <v>75.819999999999993</v>
          </cell>
        </row>
        <row r="32">
          <cell r="E32">
            <v>4.0000000000006253E-2</v>
          </cell>
        </row>
        <row r="33">
          <cell r="E33">
            <v>0.5</v>
          </cell>
        </row>
        <row r="34">
          <cell r="E34">
            <v>0.54000000000000625</v>
          </cell>
        </row>
        <row r="35">
          <cell r="E35">
            <v>0.90000000000000568</v>
          </cell>
        </row>
        <row r="37">
          <cell r="D37">
            <v>80.67</v>
          </cell>
        </row>
        <row r="38">
          <cell r="E38">
            <v>4.0000000000006253E-2</v>
          </cell>
        </row>
        <row r="39">
          <cell r="E39">
            <v>0.5</v>
          </cell>
        </row>
        <row r="40">
          <cell r="E40">
            <v>0.54000000000000625</v>
          </cell>
        </row>
        <row r="41">
          <cell r="E41">
            <v>0.90000000000000568</v>
          </cell>
        </row>
        <row r="43">
          <cell r="D43">
            <v>117.22</v>
          </cell>
        </row>
        <row r="44">
          <cell r="E44">
            <v>4.0000000000006253E-2</v>
          </cell>
        </row>
        <row r="45">
          <cell r="E45">
            <v>0.87000000000000455</v>
          </cell>
        </row>
        <row r="46">
          <cell r="E46">
            <v>1.3299999999999983</v>
          </cell>
        </row>
        <row r="47">
          <cell r="E47">
            <v>0.90000000000000568</v>
          </cell>
        </row>
      </sheetData>
      <sheetData sheetId="1">
        <row r="16">
          <cell r="D16">
            <v>60.14</v>
          </cell>
        </row>
        <row r="17">
          <cell r="E17">
            <v>3.9999999999999147E-2</v>
          </cell>
        </row>
        <row r="18">
          <cell r="E18">
            <v>0.84000000000000341</v>
          </cell>
        </row>
        <row r="19">
          <cell r="E19">
            <v>1.2999999999999972</v>
          </cell>
        </row>
        <row r="20">
          <cell r="E20">
            <v>1.9500000000000028</v>
          </cell>
        </row>
        <row r="21">
          <cell r="E21">
            <v>0.54999999999999716</v>
          </cell>
        </row>
        <row r="22">
          <cell r="E22">
            <v>0.95000000000000284</v>
          </cell>
        </row>
        <row r="24">
          <cell r="D24">
            <v>48.8</v>
          </cell>
        </row>
        <row r="25">
          <cell r="E25">
            <v>3.9999999999999147E-2</v>
          </cell>
        </row>
        <row r="26">
          <cell r="E26">
            <v>0.96000000000000085</v>
          </cell>
        </row>
        <row r="27">
          <cell r="E27">
            <v>1.4299999999999997</v>
          </cell>
        </row>
        <row r="28">
          <cell r="E28">
            <v>1.9500000000000028</v>
          </cell>
        </row>
        <row r="29">
          <cell r="E29">
            <v>0.54999999999999716</v>
          </cell>
        </row>
        <row r="30">
          <cell r="E30">
            <v>0.95000000000000284</v>
          </cell>
        </row>
        <row r="32">
          <cell r="D32">
            <v>82.22</v>
          </cell>
        </row>
        <row r="33">
          <cell r="E33">
            <v>4.0000000000006253E-2</v>
          </cell>
        </row>
        <row r="34">
          <cell r="E34">
            <v>0.5</v>
          </cell>
        </row>
        <row r="35">
          <cell r="E35">
            <v>0.54000000000000625</v>
          </cell>
        </row>
        <row r="36">
          <cell r="E36">
            <v>0.95000000000000284</v>
          </cell>
        </row>
        <row r="38">
          <cell r="D38">
            <v>87.45</v>
          </cell>
        </row>
        <row r="39">
          <cell r="E39">
            <v>4.0000000000006253E-2</v>
          </cell>
        </row>
        <row r="40">
          <cell r="E40">
            <v>0.5</v>
          </cell>
        </row>
        <row r="41">
          <cell r="E41">
            <v>0.54000000000000625</v>
          </cell>
        </row>
        <row r="42">
          <cell r="E42">
            <v>0.95000000000000284</v>
          </cell>
        </row>
        <row r="44">
          <cell r="D44">
            <v>117.22</v>
          </cell>
        </row>
        <row r="45">
          <cell r="E45">
            <v>4.0000000000006253E-2</v>
          </cell>
        </row>
        <row r="46">
          <cell r="E46">
            <v>0.87000000000000455</v>
          </cell>
        </row>
        <row r="47">
          <cell r="E47">
            <v>1.3299999999999983</v>
          </cell>
        </row>
        <row r="48">
          <cell r="E48">
            <v>0.95000000000000284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четчики (калькул)"/>
      <sheetName val="счетчики"/>
    </sheetNames>
    <sheetDataSet>
      <sheetData sheetId="0"/>
      <sheetData sheetId="1">
        <row r="14">
          <cell r="H14">
            <v>3331.57</v>
          </cell>
        </row>
        <row r="15">
          <cell r="H15">
            <v>1095.45</v>
          </cell>
        </row>
        <row r="16">
          <cell r="H16">
            <v>1607.6</v>
          </cell>
        </row>
        <row r="18">
          <cell r="H18">
            <v>628.52</v>
          </cell>
        </row>
        <row r="21">
          <cell r="H21">
            <v>1095.45</v>
          </cell>
        </row>
        <row r="22">
          <cell r="H22">
            <v>3215.15</v>
          </cell>
        </row>
        <row r="24">
          <cell r="H24">
            <v>628.52</v>
          </cell>
        </row>
        <row r="28">
          <cell r="H28">
            <v>6430.33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103"/>
  <sheetViews>
    <sheetView view="pageBreakPreview" topLeftCell="A22" zoomScale="85" zoomScaleNormal="100" zoomScaleSheetLayoutView="85" workbookViewId="0">
      <selection activeCell="D15" sqref="D15"/>
    </sheetView>
  </sheetViews>
  <sheetFormatPr defaultRowHeight="15" outlineLevelCol="1" x14ac:dyDescent="0.25"/>
  <cols>
    <col min="1" max="1" width="5.7109375" style="87" customWidth="1"/>
    <col min="2" max="2" width="52.42578125" style="87" customWidth="1"/>
    <col min="3" max="3" width="15.7109375" style="96" customWidth="1"/>
    <col min="4" max="4" width="20.28515625" style="87" customWidth="1"/>
    <col min="5" max="5" width="18.140625" style="87" customWidth="1"/>
    <col min="6" max="6" width="16.7109375" style="87" customWidth="1"/>
    <col min="7" max="7" width="18.28515625" style="87" customWidth="1"/>
    <col min="8" max="8" width="18" style="87" customWidth="1"/>
    <col min="9" max="9" width="11.7109375" style="87" customWidth="1" outlineLevel="1"/>
    <col min="10" max="10" width="11.42578125" style="87" bestFit="1" customWidth="1"/>
    <col min="11" max="16384" width="9.140625" style="87"/>
  </cols>
  <sheetData>
    <row r="1" spans="1:15" hidden="1" x14ac:dyDescent="0.25">
      <c r="H1" s="88"/>
    </row>
    <row r="2" spans="1:15" hidden="1" x14ac:dyDescent="0.25">
      <c r="H2" s="88"/>
    </row>
    <row r="3" spans="1:15" hidden="1" x14ac:dyDescent="0.25">
      <c r="H3" s="88"/>
    </row>
    <row r="4" spans="1:15" ht="34.5" customHeight="1" x14ac:dyDescent="0.25">
      <c r="F4" s="110" t="s">
        <v>229</v>
      </c>
      <c r="G4" s="110"/>
      <c r="H4" s="110"/>
    </row>
    <row r="5" spans="1:15" ht="15" customHeight="1" x14ac:dyDescent="0.25">
      <c r="F5" s="94"/>
      <c r="G5" s="94"/>
      <c r="H5" s="94"/>
    </row>
    <row r="6" spans="1:15" s="89" customFormat="1" ht="15" customHeight="1" x14ac:dyDescent="0.25">
      <c r="A6" s="102" t="s">
        <v>237</v>
      </c>
      <c r="B6" s="102"/>
      <c r="C6" s="102"/>
      <c r="D6" s="102"/>
      <c r="E6" s="102"/>
      <c r="F6" s="102"/>
      <c r="G6" s="102"/>
      <c r="H6" s="102"/>
    </row>
    <row r="7" spans="1:15" s="89" customFormat="1" ht="15" customHeight="1" x14ac:dyDescent="0.25">
      <c r="A7" s="102" t="s">
        <v>238</v>
      </c>
      <c r="B7" s="102"/>
      <c r="C7" s="102"/>
      <c r="D7" s="102"/>
      <c r="E7" s="102"/>
      <c r="F7" s="102"/>
      <c r="G7" s="102"/>
      <c r="H7" s="102"/>
    </row>
    <row r="8" spans="1:15" s="89" customFormat="1" ht="15" customHeight="1" x14ac:dyDescent="0.25">
      <c r="H8" s="97" t="s">
        <v>201</v>
      </c>
    </row>
    <row r="9" spans="1:15" s="90" customFormat="1" ht="20.25" customHeight="1" x14ac:dyDescent="0.25">
      <c r="A9" s="103" t="s">
        <v>174</v>
      </c>
      <c r="B9" s="103" t="s">
        <v>175</v>
      </c>
      <c r="C9" s="103" t="s">
        <v>177</v>
      </c>
      <c r="D9" s="104" t="s">
        <v>231</v>
      </c>
      <c r="E9" s="105"/>
      <c r="F9" s="105"/>
      <c r="G9" s="105"/>
      <c r="H9" s="106"/>
    </row>
    <row r="10" spans="1:15" s="90" customFormat="1" ht="130.5" customHeight="1" x14ac:dyDescent="0.25">
      <c r="A10" s="103"/>
      <c r="B10" s="103"/>
      <c r="C10" s="103"/>
      <c r="D10" s="93" t="s">
        <v>235</v>
      </c>
      <c r="E10" s="93" t="s">
        <v>225</v>
      </c>
      <c r="F10" s="93" t="s">
        <v>226</v>
      </c>
      <c r="G10" s="93" t="s">
        <v>227</v>
      </c>
      <c r="H10" s="93" t="s">
        <v>228</v>
      </c>
    </row>
    <row r="11" spans="1:15" s="89" customFormat="1" ht="15.75" x14ac:dyDescent="0.25">
      <c r="A11" s="77">
        <v>1</v>
      </c>
      <c r="B11" s="86" t="s">
        <v>217</v>
      </c>
      <c r="C11" s="77"/>
      <c r="D11" s="79"/>
      <c r="E11" s="80"/>
      <c r="F11" s="80"/>
      <c r="G11" s="81"/>
      <c r="H11" s="80"/>
      <c r="I11" s="98"/>
      <c r="J11" s="99"/>
    </row>
    <row r="12" spans="1:15" s="91" customFormat="1" ht="36" customHeight="1" x14ac:dyDescent="0.25">
      <c r="A12" s="77" t="s">
        <v>176</v>
      </c>
      <c r="B12" s="82" t="s">
        <v>218</v>
      </c>
      <c r="C12" s="50" t="s">
        <v>230</v>
      </c>
      <c r="D12" s="83">
        <f>'[1]ЖУ с 01.01.16'!$D$15</f>
        <v>55.47</v>
      </c>
      <c r="E12" s="83">
        <f>'[1]ЖУ с 01.01.16'!$D$23</f>
        <v>45.02</v>
      </c>
      <c r="F12" s="83">
        <f>'[1]ЖУ с 01.01.16'!$D$31</f>
        <v>75.819999999999993</v>
      </c>
      <c r="G12" s="83">
        <f>'[1]ЖУ с 01.01.16'!$D$37</f>
        <v>80.67</v>
      </c>
      <c r="H12" s="83">
        <f>'[1]ЖУ с 01.01.16'!$D$43</f>
        <v>117.22</v>
      </c>
      <c r="I12" s="95"/>
      <c r="J12" s="100"/>
      <c r="O12" s="91" t="s">
        <v>205</v>
      </c>
    </row>
    <row r="13" spans="1:15" s="91" customFormat="1" ht="84.95" customHeight="1" x14ac:dyDescent="0.25">
      <c r="A13" s="77">
        <v>2</v>
      </c>
      <c r="B13" s="82" t="s">
        <v>233</v>
      </c>
      <c r="C13" s="50" t="s">
        <v>230</v>
      </c>
      <c r="D13" s="83">
        <v>17.079999999999998</v>
      </c>
      <c r="E13" s="83"/>
      <c r="F13" s="83"/>
      <c r="G13" s="83"/>
      <c r="H13" s="83"/>
      <c r="I13" s="95"/>
      <c r="J13" s="100"/>
    </row>
    <row r="14" spans="1:15" s="91" customFormat="1" ht="36" customHeight="1" x14ac:dyDescent="0.25">
      <c r="A14" s="78">
        <v>3</v>
      </c>
      <c r="B14" s="84" t="s">
        <v>219</v>
      </c>
      <c r="C14" s="50" t="s">
        <v>230</v>
      </c>
      <c r="D14" s="83">
        <f>'[1]ЖУ с 01.01.16'!$E$16</f>
        <v>3.9999999999999147E-2</v>
      </c>
      <c r="E14" s="83">
        <f>'[1]ЖУ с 01.01.16'!$E$24</f>
        <v>3.9999999999999147E-2</v>
      </c>
      <c r="F14" s="83">
        <f>'[1]ЖУ с 01.01.16'!$E$32</f>
        <v>4.0000000000006253E-2</v>
      </c>
      <c r="G14" s="83">
        <f>'[1]ЖУ с 01.01.16'!$E$38</f>
        <v>4.0000000000006253E-2</v>
      </c>
      <c r="H14" s="83">
        <f>'[1]ЖУ с 01.01.16'!$E$44</f>
        <v>4.0000000000006253E-2</v>
      </c>
      <c r="I14" s="101"/>
    </row>
    <row r="15" spans="1:15" s="91" customFormat="1" ht="36" customHeight="1" x14ac:dyDescent="0.25">
      <c r="A15" s="78">
        <v>4</v>
      </c>
      <c r="B15" s="85" t="s">
        <v>220</v>
      </c>
      <c r="C15" s="50" t="s">
        <v>230</v>
      </c>
      <c r="D15" s="83">
        <f>'[1]ЖУ с 01.01.16'!$E$17</f>
        <v>0.84000000000000341</v>
      </c>
      <c r="E15" s="83">
        <f>'[1]ЖУ с 01.01.16'!$E$25</f>
        <v>0.96000000000000085</v>
      </c>
      <c r="F15" s="83">
        <f>'[1]ЖУ с 01.01.16'!$E$33</f>
        <v>0.5</v>
      </c>
      <c r="G15" s="83">
        <f>'[1]ЖУ с 01.01.16'!$E$39</f>
        <v>0.5</v>
      </c>
      <c r="H15" s="83">
        <f>'[1]ЖУ с 01.01.16'!$E$45</f>
        <v>0.87000000000000455</v>
      </c>
    </row>
    <row r="16" spans="1:15" s="91" customFormat="1" ht="51.75" customHeight="1" x14ac:dyDescent="0.25">
      <c r="A16" s="78">
        <v>5</v>
      </c>
      <c r="B16" s="82" t="s">
        <v>221</v>
      </c>
      <c r="C16" s="50" t="s">
        <v>230</v>
      </c>
      <c r="D16" s="83">
        <f>'[1]ЖУ с 01.01.16'!$E$18</f>
        <v>1.2999999999999972</v>
      </c>
      <c r="E16" s="83">
        <f>'[1]ЖУ с 01.01.16'!$E$26</f>
        <v>1.4200000000000017</v>
      </c>
      <c r="F16" s="83">
        <f>'[1]ЖУ с 01.01.16'!$E$34</f>
        <v>0.54000000000000625</v>
      </c>
      <c r="G16" s="83">
        <f>'[1]ЖУ с 01.01.16'!$E$40</f>
        <v>0.54000000000000625</v>
      </c>
      <c r="H16" s="83">
        <f>'[1]ЖУ с 01.01.16'!$E$46</f>
        <v>1.3299999999999983</v>
      </c>
    </row>
    <row r="17" spans="1:15" s="91" customFormat="1" ht="36" customHeight="1" x14ac:dyDescent="0.25">
      <c r="A17" s="78">
        <v>6</v>
      </c>
      <c r="B17" s="82" t="s">
        <v>222</v>
      </c>
      <c r="C17" s="50" t="s">
        <v>230</v>
      </c>
      <c r="D17" s="83">
        <f>'[1]ЖУ с 01.01.16'!$E$19</f>
        <v>1.9500000000000028</v>
      </c>
      <c r="E17" s="83">
        <f>'[1]ЖУ с 01.01.16'!$E$27</f>
        <v>1.9500000000000028</v>
      </c>
      <c r="F17" s="83">
        <v>0</v>
      </c>
      <c r="G17" s="83">
        <v>0</v>
      </c>
      <c r="H17" s="83">
        <v>0</v>
      </c>
    </row>
    <row r="18" spans="1:15" s="91" customFormat="1" ht="36" customHeight="1" x14ac:dyDescent="0.25">
      <c r="A18" s="78">
        <v>7</v>
      </c>
      <c r="B18" s="82" t="s">
        <v>223</v>
      </c>
      <c r="C18" s="50" t="s">
        <v>230</v>
      </c>
      <c r="D18" s="83">
        <f>'[1]ЖУ с 01.01.16'!$E$20</f>
        <v>0.54999999999999716</v>
      </c>
      <c r="E18" s="83">
        <f>'[1]ЖУ с 01.01.16'!$E$28</f>
        <v>0.54999999999999716</v>
      </c>
      <c r="F18" s="83">
        <v>0</v>
      </c>
      <c r="G18" s="83">
        <v>0</v>
      </c>
      <c r="H18" s="83">
        <v>0</v>
      </c>
    </row>
    <row r="19" spans="1:15" s="91" customFormat="1" ht="36" customHeight="1" x14ac:dyDescent="0.25">
      <c r="A19" s="78">
        <v>8</v>
      </c>
      <c r="B19" s="82" t="s">
        <v>232</v>
      </c>
      <c r="C19" s="50" t="s">
        <v>230</v>
      </c>
      <c r="D19" s="83">
        <f>'[1]ЖУ с 01.01.16'!$E$21</f>
        <v>0.89999999999999858</v>
      </c>
      <c r="E19" s="83">
        <f>'[1]ЖУ с 01.01.16'!$E$29</f>
        <v>0.89999999999999858</v>
      </c>
      <c r="F19" s="83">
        <f>'[1]ЖУ с 01.01.16'!$E$35</f>
        <v>0.90000000000000568</v>
      </c>
      <c r="G19" s="83">
        <f>'[1]ЖУ с 01.01.16'!$E$41</f>
        <v>0.90000000000000568</v>
      </c>
      <c r="H19" s="83">
        <f>'[1]ЖУ с 01.01.16'!$E$47</f>
        <v>0.90000000000000568</v>
      </c>
    </row>
    <row r="20" spans="1:15" s="89" customFormat="1" ht="15" customHeight="1" x14ac:dyDescent="0.25"/>
    <row r="21" spans="1:15" s="89" customFormat="1" ht="15" customHeight="1" x14ac:dyDescent="0.25">
      <c r="A21" s="102" t="s">
        <v>237</v>
      </c>
      <c r="B21" s="102"/>
      <c r="C21" s="102"/>
      <c r="D21" s="102"/>
      <c r="E21" s="102"/>
      <c r="F21" s="102"/>
      <c r="G21" s="102"/>
      <c r="H21" s="102"/>
      <c r="J21" s="89" t="s">
        <v>206</v>
      </c>
    </row>
    <row r="22" spans="1:15" s="89" customFormat="1" ht="15" customHeight="1" x14ac:dyDescent="0.25">
      <c r="A22" s="102" t="s">
        <v>239</v>
      </c>
      <c r="B22" s="102"/>
      <c r="C22" s="102"/>
      <c r="D22" s="102"/>
      <c r="E22" s="102"/>
      <c r="F22" s="102"/>
      <c r="G22" s="102"/>
      <c r="H22" s="102"/>
    </row>
    <row r="23" spans="1:15" s="89" customFormat="1" ht="15" customHeight="1" x14ac:dyDescent="0.25">
      <c r="H23" s="97" t="s">
        <v>201</v>
      </c>
    </row>
    <row r="24" spans="1:15" s="90" customFormat="1" ht="20.25" customHeight="1" x14ac:dyDescent="0.25">
      <c r="A24" s="103" t="s">
        <v>174</v>
      </c>
      <c r="B24" s="103" t="s">
        <v>175</v>
      </c>
      <c r="C24" s="103" t="s">
        <v>177</v>
      </c>
      <c r="D24" s="104" t="s">
        <v>231</v>
      </c>
      <c r="E24" s="105"/>
      <c r="F24" s="105"/>
      <c r="G24" s="105"/>
      <c r="H24" s="106"/>
    </row>
    <row r="25" spans="1:15" s="90" customFormat="1" ht="51" customHeight="1" x14ac:dyDescent="0.25">
      <c r="A25" s="103"/>
      <c r="B25" s="103"/>
      <c r="C25" s="103"/>
      <c r="D25" s="107" t="s">
        <v>224</v>
      </c>
      <c r="E25" s="107" t="s">
        <v>225</v>
      </c>
      <c r="F25" s="107" t="s">
        <v>226</v>
      </c>
      <c r="G25" s="107" t="s">
        <v>227</v>
      </c>
      <c r="H25" s="107" t="s">
        <v>228</v>
      </c>
    </row>
    <row r="26" spans="1:15" s="90" customFormat="1" ht="51" customHeight="1" x14ac:dyDescent="0.25">
      <c r="A26" s="103"/>
      <c r="B26" s="103"/>
      <c r="C26" s="103"/>
      <c r="D26" s="108"/>
      <c r="E26" s="108"/>
      <c r="F26" s="108"/>
      <c r="G26" s="108"/>
      <c r="H26" s="108"/>
    </row>
    <row r="27" spans="1:15" s="90" customFormat="1" ht="48" customHeight="1" x14ac:dyDescent="0.25">
      <c r="A27" s="103"/>
      <c r="B27" s="103"/>
      <c r="C27" s="103"/>
      <c r="D27" s="109"/>
      <c r="E27" s="109"/>
      <c r="F27" s="109"/>
      <c r="G27" s="109"/>
      <c r="H27" s="109"/>
    </row>
    <row r="28" spans="1:15" s="89" customFormat="1" ht="15.75" x14ac:dyDescent="0.25">
      <c r="A28" s="77">
        <v>1</v>
      </c>
      <c r="B28" s="86" t="s">
        <v>217</v>
      </c>
      <c r="C28" s="77"/>
      <c r="D28" s="79"/>
      <c r="E28" s="80"/>
      <c r="F28" s="80"/>
      <c r="G28" s="81"/>
      <c r="H28" s="80"/>
      <c r="I28" s="98"/>
      <c r="J28" s="99"/>
    </row>
    <row r="29" spans="1:15" s="91" customFormat="1" ht="36" customHeight="1" x14ac:dyDescent="0.25">
      <c r="A29" s="77" t="s">
        <v>176</v>
      </c>
      <c r="B29" s="82" t="s">
        <v>218</v>
      </c>
      <c r="C29" s="50" t="s">
        <v>230</v>
      </c>
      <c r="D29" s="83">
        <f>'[1]ЖУ с 01.07.16 '!$D$16</f>
        <v>60.14</v>
      </c>
      <c r="E29" s="83">
        <f>'[1]ЖУ с 01.07.16 '!$D$24</f>
        <v>48.8</v>
      </c>
      <c r="F29" s="83">
        <f>'[1]ЖУ с 01.07.16 '!$D$32</f>
        <v>82.22</v>
      </c>
      <c r="G29" s="83">
        <f>'[1]ЖУ с 01.07.16 '!$D$38</f>
        <v>87.45</v>
      </c>
      <c r="H29" s="83">
        <f>'[1]ЖУ с 01.07.16 '!$D$44</f>
        <v>117.22</v>
      </c>
      <c r="I29" s="95"/>
      <c r="J29" s="100"/>
      <c r="O29" s="91" t="s">
        <v>205</v>
      </c>
    </row>
    <row r="30" spans="1:15" s="91" customFormat="1" ht="84.95" customHeight="1" x14ac:dyDescent="0.25">
      <c r="A30" s="77">
        <v>2</v>
      </c>
      <c r="B30" s="82" t="s">
        <v>233</v>
      </c>
      <c r="C30" s="50" t="s">
        <v>230</v>
      </c>
      <c r="D30" s="83">
        <f>17.08*1.058</f>
        <v>18.070639999999997</v>
      </c>
      <c r="E30" s="83"/>
      <c r="F30" s="83"/>
      <c r="G30" s="83"/>
      <c r="H30" s="83"/>
      <c r="I30" s="95"/>
      <c r="J30" s="100"/>
    </row>
    <row r="31" spans="1:15" s="91" customFormat="1" ht="36" customHeight="1" x14ac:dyDescent="0.25">
      <c r="A31" s="78">
        <v>3</v>
      </c>
      <c r="B31" s="84" t="s">
        <v>219</v>
      </c>
      <c r="C31" s="50" t="s">
        <v>230</v>
      </c>
      <c r="D31" s="83">
        <f>'[1]ЖУ с 01.07.16 '!$E$17</f>
        <v>3.9999999999999147E-2</v>
      </c>
      <c r="E31" s="83">
        <f>'[1]ЖУ с 01.07.16 '!$E$25</f>
        <v>3.9999999999999147E-2</v>
      </c>
      <c r="F31" s="83">
        <f>'[1]ЖУ с 01.07.16 '!$E$33</f>
        <v>4.0000000000006253E-2</v>
      </c>
      <c r="G31" s="83">
        <f>'[1]ЖУ с 01.07.16 '!$E$39</f>
        <v>4.0000000000006253E-2</v>
      </c>
      <c r="H31" s="83">
        <f>'[1]ЖУ с 01.07.16 '!$E$45</f>
        <v>4.0000000000006253E-2</v>
      </c>
      <c r="I31" s="101"/>
    </row>
    <row r="32" spans="1:15" s="91" customFormat="1" ht="36" customHeight="1" x14ac:dyDescent="0.25">
      <c r="A32" s="78">
        <v>4</v>
      </c>
      <c r="B32" s="85" t="s">
        <v>220</v>
      </c>
      <c r="C32" s="50" t="s">
        <v>230</v>
      </c>
      <c r="D32" s="83">
        <f>'[1]ЖУ с 01.07.16 '!$E$18</f>
        <v>0.84000000000000341</v>
      </c>
      <c r="E32" s="83">
        <f>'[1]ЖУ с 01.07.16 '!$E$26</f>
        <v>0.96000000000000085</v>
      </c>
      <c r="F32" s="83">
        <f>'[1]ЖУ с 01.07.16 '!$E$34</f>
        <v>0.5</v>
      </c>
      <c r="G32" s="83">
        <f>'[1]ЖУ с 01.07.16 '!$E$40</f>
        <v>0.5</v>
      </c>
      <c r="H32" s="83">
        <f>'[1]ЖУ с 01.07.16 '!$E$46</f>
        <v>0.87000000000000455</v>
      </c>
    </row>
    <row r="33" spans="1:8" s="91" customFormat="1" ht="51.75" customHeight="1" x14ac:dyDescent="0.25">
      <c r="A33" s="78">
        <v>5</v>
      </c>
      <c r="B33" s="82" t="s">
        <v>221</v>
      </c>
      <c r="C33" s="50" t="s">
        <v>230</v>
      </c>
      <c r="D33" s="83">
        <f>'[1]ЖУ с 01.07.16 '!$E$19</f>
        <v>1.2999999999999972</v>
      </c>
      <c r="E33" s="83">
        <f>'[1]ЖУ с 01.07.16 '!$E$27</f>
        <v>1.4299999999999997</v>
      </c>
      <c r="F33" s="83">
        <f>'[1]ЖУ с 01.07.16 '!$E$35</f>
        <v>0.54000000000000625</v>
      </c>
      <c r="G33" s="83">
        <f>'[1]ЖУ с 01.07.16 '!$E$41</f>
        <v>0.54000000000000625</v>
      </c>
      <c r="H33" s="83">
        <f>'[1]ЖУ с 01.07.16 '!$E$47</f>
        <v>1.3299999999999983</v>
      </c>
    </row>
    <row r="34" spans="1:8" s="91" customFormat="1" ht="36" customHeight="1" x14ac:dyDescent="0.25">
      <c r="A34" s="78">
        <v>6</v>
      </c>
      <c r="B34" s="82" t="s">
        <v>222</v>
      </c>
      <c r="C34" s="50" t="s">
        <v>230</v>
      </c>
      <c r="D34" s="83">
        <f>'[1]ЖУ с 01.07.16 '!$E$20</f>
        <v>1.9500000000000028</v>
      </c>
      <c r="E34" s="83">
        <f>'[1]ЖУ с 01.07.16 '!$E$28</f>
        <v>1.9500000000000028</v>
      </c>
      <c r="F34" s="83">
        <v>0</v>
      </c>
      <c r="G34" s="83">
        <v>0</v>
      </c>
      <c r="H34" s="83">
        <v>0</v>
      </c>
    </row>
    <row r="35" spans="1:8" s="91" customFormat="1" ht="36" customHeight="1" x14ac:dyDescent="0.25">
      <c r="A35" s="78">
        <v>7</v>
      </c>
      <c r="B35" s="82" t="s">
        <v>223</v>
      </c>
      <c r="C35" s="50" t="s">
        <v>230</v>
      </c>
      <c r="D35" s="83">
        <f>'[1]ЖУ с 01.07.16 '!$E$21</f>
        <v>0.54999999999999716</v>
      </c>
      <c r="E35" s="83">
        <f>'[1]ЖУ с 01.07.16 '!$E$29</f>
        <v>0.54999999999999716</v>
      </c>
      <c r="F35" s="83">
        <v>0</v>
      </c>
      <c r="G35" s="83">
        <v>0</v>
      </c>
      <c r="H35" s="83">
        <v>0</v>
      </c>
    </row>
    <row r="36" spans="1:8" s="91" customFormat="1" ht="36" customHeight="1" x14ac:dyDescent="0.25">
      <c r="A36" s="78">
        <v>8</v>
      </c>
      <c r="B36" s="82" t="s">
        <v>232</v>
      </c>
      <c r="C36" s="50" t="s">
        <v>230</v>
      </c>
      <c r="D36" s="83">
        <f>'[1]ЖУ с 01.07.16 '!$E$22</f>
        <v>0.95000000000000284</v>
      </c>
      <c r="E36" s="83">
        <f>'[1]ЖУ с 01.07.16 '!$E$30</f>
        <v>0.95000000000000284</v>
      </c>
      <c r="F36" s="83">
        <f>'[1]ЖУ с 01.07.16 '!$E$36</f>
        <v>0.95000000000000284</v>
      </c>
      <c r="G36" s="83">
        <f>'[1]ЖУ с 01.07.16 '!$E$42</f>
        <v>0.95000000000000284</v>
      </c>
      <c r="H36" s="83">
        <f>'[1]ЖУ с 01.07.16 '!$E$48</f>
        <v>0.95000000000000284</v>
      </c>
    </row>
    <row r="81" spans="3:3" x14ac:dyDescent="0.25">
      <c r="C81" s="87"/>
    </row>
    <row r="82" spans="3:3" x14ac:dyDescent="0.25">
      <c r="C82" s="87"/>
    </row>
    <row r="83" spans="3:3" x14ac:dyDescent="0.25">
      <c r="C83" s="87"/>
    </row>
    <row r="84" spans="3:3" x14ac:dyDescent="0.25">
      <c r="C84" s="87"/>
    </row>
    <row r="85" spans="3:3" x14ac:dyDescent="0.25">
      <c r="C85" s="87"/>
    </row>
    <row r="86" spans="3:3" x14ac:dyDescent="0.25">
      <c r="C86" s="87"/>
    </row>
    <row r="87" spans="3:3" x14ac:dyDescent="0.25">
      <c r="C87" s="87"/>
    </row>
    <row r="88" spans="3:3" x14ac:dyDescent="0.25">
      <c r="C88" s="87"/>
    </row>
    <row r="89" spans="3:3" x14ac:dyDescent="0.25">
      <c r="C89" s="87"/>
    </row>
    <row r="90" spans="3:3" x14ac:dyDescent="0.25">
      <c r="C90" s="87"/>
    </row>
    <row r="91" spans="3:3" x14ac:dyDescent="0.25">
      <c r="C91" s="87"/>
    </row>
    <row r="92" spans="3:3" x14ac:dyDescent="0.25">
      <c r="C92" s="87"/>
    </row>
    <row r="93" spans="3:3" x14ac:dyDescent="0.25">
      <c r="C93" s="87"/>
    </row>
    <row r="94" spans="3:3" x14ac:dyDescent="0.25">
      <c r="C94" s="87"/>
    </row>
    <row r="95" spans="3:3" x14ac:dyDescent="0.25">
      <c r="C95" s="87"/>
    </row>
    <row r="96" spans="3:3" x14ac:dyDescent="0.25">
      <c r="C96" s="87"/>
    </row>
    <row r="97" spans="3:3" x14ac:dyDescent="0.25">
      <c r="C97" s="87"/>
    </row>
    <row r="98" spans="3:3" x14ac:dyDescent="0.25">
      <c r="C98" s="87"/>
    </row>
    <row r="99" spans="3:3" x14ac:dyDescent="0.25">
      <c r="C99" s="87"/>
    </row>
    <row r="100" spans="3:3" x14ac:dyDescent="0.25">
      <c r="C100" s="87"/>
    </row>
    <row r="101" spans="3:3" x14ac:dyDescent="0.25">
      <c r="C101" s="87"/>
    </row>
    <row r="102" spans="3:3" x14ac:dyDescent="0.25">
      <c r="C102" s="87"/>
    </row>
    <row r="103" spans="3:3" x14ac:dyDescent="0.25">
      <c r="C103" s="87"/>
    </row>
  </sheetData>
  <mergeCells count="18">
    <mergeCell ref="F4:H4"/>
    <mergeCell ref="D9:H9"/>
    <mergeCell ref="A6:H6"/>
    <mergeCell ref="A9:A10"/>
    <mergeCell ref="B9:B10"/>
    <mergeCell ref="C9:C10"/>
    <mergeCell ref="A7:H7"/>
    <mergeCell ref="A21:H21"/>
    <mergeCell ref="A24:A27"/>
    <mergeCell ref="B24:B27"/>
    <mergeCell ref="C24:C27"/>
    <mergeCell ref="D24:H24"/>
    <mergeCell ref="D25:D27"/>
    <mergeCell ref="E25:E27"/>
    <mergeCell ref="F25:F27"/>
    <mergeCell ref="G25:G27"/>
    <mergeCell ref="H25:H27"/>
    <mergeCell ref="A22:H22"/>
  </mergeCells>
  <printOptions horizontalCentered="1"/>
  <pageMargins left="0.59055118110236227" right="0.19685039370078741" top="0.31496062992125984" bottom="0.19685039370078741" header="0.31496062992125984" footer="0.31496062992125984"/>
  <pageSetup paperSize="9" scale="55" orientation="portrait" r:id="rId1"/>
  <colBreaks count="1" manualBreakCount="1">
    <brk id="8" min="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LastTupleSet_COR_Mappings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4"/>
  <sheetViews>
    <sheetView tabSelected="1" topLeftCell="A4" zoomScale="85" zoomScaleNormal="85" zoomScaleSheetLayoutView="85" workbookViewId="0">
      <pane xSplit="3" ySplit="9" topLeftCell="D13" activePane="bottomRight" state="frozen"/>
      <selection activeCell="A4" sqref="A4"/>
      <selection pane="topRight" activeCell="D4" sqref="D4"/>
      <selection pane="bottomLeft" activeCell="A13" sqref="A13"/>
      <selection pane="bottomRight" activeCell="N13" sqref="N13"/>
    </sheetView>
  </sheetViews>
  <sheetFormatPr defaultRowHeight="15" x14ac:dyDescent="0.25"/>
  <cols>
    <col min="1" max="1" width="5.7109375" style="87" customWidth="1"/>
    <col min="2" max="2" width="52.42578125" style="87" customWidth="1"/>
    <col min="3" max="3" width="14" style="96" customWidth="1"/>
    <col min="4" max="5" width="11.140625" style="87" customWidth="1"/>
    <col min="6" max="6" width="10.28515625" style="87" customWidth="1"/>
    <col min="7" max="7" width="12.85546875" style="87" customWidth="1"/>
    <col min="8" max="16384" width="9.140625" style="87"/>
  </cols>
  <sheetData>
    <row r="1" spans="1:8" ht="15" hidden="1" customHeight="1" x14ac:dyDescent="0.25">
      <c r="A1" s="130" t="s">
        <v>255</v>
      </c>
      <c r="B1" s="130"/>
      <c r="C1" s="130"/>
      <c r="D1" s="130"/>
      <c r="E1" s="130"/>
      <c r="F1" s="130"/>
      <c r="G1" s="130"/>
    </row>
    <row r="2" spans="1:8" ht="15" hidden="1" customHeight="1" x14ac:dyDescent="0.25">
      <c r="A2" s="130"/>
      <c r="B2" s="130"/>
      <c r="C2" s="130"/>
      <c r="D2" s="130"/>
      <c r="E2" s="130"/>
      <c r="F2" s="130"/>
      <c r="G2" s="130"/>
    </row>
    <row r="3" spans="1:8" ht="15" hidden="1" customHeight="1" x14ac:dyDescent="0.25">
      <c r="A3" s="130"/>
      <c r="B3" s="130"/>
      <c r="C3" s="130"/>
      <c r="D3" s="130"/>
      <c r="E3" s="130"/>
      <c r="F3" s="130"/>
      <c r="G3" s="130"/>
    </row>
    <row r="4" spans="1:8" s="131" customFormat="1" ht="12" x14ac:dyDescent="0.25">
      <c r="A4" s="130"/>
      <c r="B4" s="130"/>
      <c r="C4" s="130"/>
      <c r="D4" s="130"/>
      <c r="E4" s="130"/>
      <c r="F4" s="130"/>
      <c r="G4" s="130"/>
    </row>
    <row r="5" spans="1:8" s="131" customFormat="1" ht="12" x14ac:dyDescent="0.25">
      <c r="A5" s="132" t="s">
        <v>256</v>
      </c>
      <c r="B5" s="132"/>
      <c r="C5" s="132"/>
      <c r="D5" s="132"/>
      <c r="E5" s="132"/>
      <c r="F5" s="132"/>
      <c r="G5" s="132"/>
    </row>
    <row r="6" spans="1:8" s="89" customFormat="1" ht="15" customHeight="1" x14ac:dyDescent="0.25">
      <c r="A6" s="133"/>
      <c r="B6" s="134"/>
      <c r="C6" s="134"/>
      <c r="D6" s="134"/>
      <c r="E6" s="134"/>
      <c r="F6" s="134"/>
      <c r="G6" s="135" t="s">
        <v>251</v>
      </c>
    </row>
    <row r="7" spans="1:8" s="90" customFormat="1" ht="20.25" customHeight="1" x14ac:dyDescent="0.25">
      <c r="A7" s="136" t="s">
        <v>174</v>
      </c>
      <c r="B7" s="136" t="s">
        <v>175</v>
      </c>
      <c r="C7" s="136" t="s">
        <v>177</v>
      </c>
      <c r="D7" s="137" t="s">
        <v>231</v>
      </c>
      <c r="E7" s="138"/>
      <c r="F7" s="138"/>
      <c r="G7" s="139"/>
    </row>
    <row r="8" spans="1:8" s="90" customFormat="1" ht="130.5" customHeight="1" x14ac:dyDescent="0.25">
      <c r="A8" s="136"/>
      <c r="B8" s="136"/>
      <c r="C8" s="136"/>
      <c r="D8" s="140" t="s">
        <v>235</v>
      </c>
      <c r="E8" s="140" t="s">
        <v>225</v>
      </c>
      <c r="F8" s="140" t="s">
        <v>226</v>
      </c>
      <c r="G8" s="140" t="s">
        <v>257</v>
      </c>
    </row>
    <row r="9" spans="1:8" s="89" customFormat="1" ht="15.75" x14ac:dyDescent="0.25">
      <c r="A9" s="141">
        <v>1</v>
      </c>
      <c r="B9" s="142" t="s">
        <v>217</v>
      </c>
      <c r="C9" s="141"/>
      <c r="D9" s="143"/>
      <c r="E9" s="144"/>
      <c r="F9" s="144"/>
      <c r="G9" s="144"/>
    </row>
    <row r="10" spans="1:8" s="91" customFormat="1" ht="47.25" x14ac:dyDescent="0.25">
      <c r="A10" s="77" t="s">
        <v>176</v>
      </c>
      <c r="B10" s="82" t="s">
        <v>244</v>
      </c>
      <c r="C10" s="50" t="s">
        <v>230</v>
      </c>
      <c r="D10" s="83">
        <v>60.14</v>
      </c>
      <c r="E10" s="83">
        <v>48.8</v>
      </c>
      <c r="F10" s="83">
        <v>82.22</v>
      </c>
      <c r="G10" s="83">
        <v>117.22</v>
      </c>
      <c r="H10" s="92"/>
    </row>
    <row r="11" spans="1:8" s="91" customFormat="1" ht="54.75" customHeight="1" x14ac:dyDescent="0.25">
      <c r="A11" s="77" t="s">
        <v>245</v>
      </c>
      <c r="B11" s="82" t="s">
        <v>252</v>
      </c>
      <c r="C11" s="50" t="s">
        <v>230</v>
      </c>
      <c r="D11" s="83">
        <v>0.04</v>
      </c>
      <c r="E11" s="83">
        <v>0.04</v>
      </c>
      <c r="F11" s="83">
        <v>0.04</v>
      </c>
      <c r="G11" s="83">
        <v>0.04</v>
      </c>
    </row>
    <row r="12" spans="1:8" s="91" customFormat="1" ht="51.75" customHeight="1" x14ac:dyDescent="0.25">
      <c r="A12" s="78" t="s">
        <v>246</v>
      </c>
      <c r="B12" s="84" t="s">
        <v>254</v>
      </c>
      <c r="C12" s="50" t="s">
        <v>230</v>
      </c>
      <c r="D12" s="83">
        <v>0.8</v>
      </c>
      <c r="E12" s="83">
        <v>0.92</v>
      </c>
      <c r="F12" s="83">
        <v>0.46</v>
      </c>
      <c r="G12" s="83">
        <v>0.83</v>
      </c>
    </row>
    <row r="13" spans="1:8" s="91" customFormat="1" ht="43.5" customHeight="1" x14ac:dyDescent="0.25">
      <c r="A13" s="78" t="s">
        <v>247</v>
      </c>
      <c r="B13" s="85" t="s">
        <v>253</v>
      </c>
      <c r="C13" s="50" t="s">
        <v>230</v>
      </c>
      <c r="D13" s="83">
        <v>1.26</v>
      </c>
      <c r="E13" s="83">
        <v>1.39</v>
      </c>
      <c r="F13" s="83">
        <v>0.5</v>
      </c>
      <c r="G13" s="83">
        <v>1.29</v>
      </c>
    </row>
    <row r="14" spans="1:8" s="91" customFormat="1" ht="38.25" customHeight="1" x14ac:dyDescent="0.25">
      <c r="A14" s="78" t="s">
        <v>248</v>
      </c>
      <c r="B14" s="82" t="s">
        <v>258</v>
      </c>
      <c r="C14" s="50" t="s">
        <v>230</v>
      </c>
      <c r="D14" s="83">
        <v>1.95</v>
      </c>
      <c r="E14" s="83">
        <v>1.95</v>
      </c>
      <c r="F14" s="83">
        <v>0</v>
      </c>
      <c r="G14" s="83">
        <v>0</v>
      </c>
    </row>
    <row r="15" spans="1:8" s="91" customFormat="1" ht="35.25" customHeight="1" x14ac:dyDescent="0.25">
      <c r="A15" s="78" t="s">
        <v>249</v>
      </c>
      <c r="B15" s="82" t="s">
        <v>259</v>
      </c>
      <c r="C15" s="50" t="s">
        <v>230</v>
      </c>
      <c r="D15" s="83">
        <v>0.55000000000000004</v>
      </c>
      <c r="E15" s="83">
        <v>0.55000000000000004</v>
      </c>
      <c r="F15" s="83">
        <v>0</v>
      </c>
      <c r="G15" s="83">
        <v>0</v>
      </c>
    </row>
    <row r="16" spans="1:8" s="91" customFormat="1" ht="36" customHeight="1" x14ac:dyDescent="0.25">
      <c r="A16" s="78" t="s">
        <v>250</v>
      </c>
      <c r="B16" s="82" t="s">
        <v>260</v>
      </c>
      <c r="C16" s="50" t="s">
        <v>230</v>
      </c>
      <c r="D16" s="83">
        <v>0.95</v>
      </c>
      <c r="E16" s="83">
        <v>0.95</v>
      </c>
      <c r="F16" s="83">
        <v>0.95</v>
      </c>
      <c r="G16" s="83">
        <v>0.95</v>
      </c>
    </row>
    <row r="18" spans="1:8" s="146" customFormat="1" ht="12" customHeight="1" x14ac:dyDescent="0.25">
      <c r="A18" s="145" t="s">
        <v>261</v>
      </c>
      <c r="B18" s="145"/>
      <c r="C18" s="145"/>
      <c r="D18" s="145"/>
      <c r="E18" s="145"/>
      <c r="F18" s="145"/>
      <c r="G18" s="145"/>
    </row>
    <row r="19" spans="1:8" s="146" customFormat="1" ht="12" x14ac:dyDescent="0.25">
      <c r="A19" s="130" t="s">
        <v>262</v>
      </c>
      <c r="B19" s="130"/>
      <c r="C19" s="130"/>
      <c r="D19" s="130"/>
      <c r="E19" s="130"/>
      <c r="F19" s="130"/>
      <c r="G19" s="130"/>
    </row>
    <row r="20" spans="1:8" s="131" customFormat="1" ht="12" x14ac:dyDescent="0.25"/>
    <row r="21" spans="1:8" s="152" customFormat="1" ht="12" x14ac:dyDescent="0.25">
      <c r="A21" s="147" t="s">
        <v>174</v>
      </c>
      <c r="B21" s="148" t="s">
        <v>263</v>
      </c>
      <c r="C21" s="149" t="s">
        <v>264</v>
      </c>
      <c r="D21" s="150"/>
      <c r="E21" s="150"/>
      <c r="F21" s="150"/>
      <c r="G21" s="151"/>
    </row>
    <row r="22" spans="1:8" s="131" customFormat="1" ht="24" x14ac:dyDescent="0.25">
      <c r="A22" s="153" t="s">
        <v>265</v>
      </c>
      <c r="B22" s="154" t="s">
        <v>266</v>
      </c>
      <c r="C22" s="155">
        <v>9.8699999999999992</v>
      </c>
      <c r="D22" s="156"/>
      <c r="E22" s="156"/>
      <c r="F22" s="156"/>
      <c r="G22" s="157"/>
    </row>
    <row r="23" spans="1:8" s="131" customFormat="1" ht="24" customHeight="1" x14ac:dyDescent="0.25">
      <c r="A23" s="158" t="s">
        <v>267</v>
      </c>
      <c r="B23" s="159" t="s">
        <v>268</v>
      </c>
      <c r="C23" s="160">
        <v>10.29</v>
      </c>
      <c r="D23" s="161"/>
      <c r="E23" s="161"/>
      <c r="F23" s="161"/>
      <c r="G23" s="162"/>
    </row>
    <row r="24" spans="1:8" x14ac:dyDescent="0.25">
      <c r="A24" s="163" t="s">
        <v>269</v>
      </c>
      <c r="B24" s="163"/>
      <c r="C24" s="163"/>
      <c r="D24" s="163"/>
      <c r="E24" s="163"/>
      <c r="F24" s="163"/>
      <c r="G24" s="163"/>
      <c r="H24" s="163"/>
    </row>
  </sheetData>
  <mergeCells count="12">
    <mergeCell ref="A18:G18"/>
    <mergeCell ref="A19:G19"/>
    <mergeCell ref="C21:G21"/>
    <mergeCell ref="C22:G22"/>
    <mergeCell ref="C23:G23"/>
    <mergeCell ref="A1:G4"/>
    <mergeCell ref="A5:G5"/>
    <mergeCell ref="A7:A8"/>
    <mergeCell ref="B7:B8"/>
    <mergeCell ref="C7:C8"/>
    <mergeCell ref="D7:G7"/>
    <mergeCell ref="A24:H24"/>
  </mergeCells>
  <printOptions horizontalCentered="1"/>
  <pageMargins left="0.59055118110236227" right="0.19685039370078741" top="0.31496062992125984" bottom="0.19685039370078741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01"/>
  <sheetViews>
    <sheetView view="pageBreakPreview" topLeftCell="A13" zoomScale="85" zoomScaleNormal="100" zoomScaleSheetLayoutView="85" workbookViewId="0">
      <selection activeCell="A21" sqref="A21:H21"/>
    </sheetView>
  </sheetViews>
  <sheetFormatPr defaultRowHeight="15" outlineLevelCol="1" x14ac:dyDescent="0.25"/>
  <cols>
    <col min="1" max="1" width="5.7109375" style="87" customWidth="1"/>
    <col min="2" max="2" width="52.42578125" style="87" customWidth="1"/>
    <col min="3" max="3" width="15.7109375" style="96" customWidth="1"/>
    <col min="4" max="4" width="20.28515625" style="87" customWidth="1"/>
    <col min="5" max="5" width="18.140625" style="87" customWidth="1"/>
    <col min="6" max="6" width="16.7109375" style="87" customWidth="1"/>
    <col min="7" max="7" width="18.28515625" style="87" customWidth="1"/>
    <col min="8" max="8" width="18" style="87" customWidth="1"/>
    <col min="9" max="9" width="11.7109375" style="87" customWidth="1" outlineLevel="1"/>
    <col min="10" max="10" width="11.42578125" style="87" bestFit="1" customWidth="1"/>
    <col min="11" max="16384" width="9.140625" style="87"/>
  </cols>
  <sheetData>
    <row r="1" spans="1:15" hidden="1" x14ac:dyDescent="0.25">
      <c r="H1" s="88"/>
    </row>
    <row r="2" spans="1:15" hidden="1" x14ac:dyDescent="0.25">
      <c r="H2" s="88"/>
    </row>
    <row r="3" spans="1:15" hidden="1" x14ac:dyDescent="0.25">
      <c r="H3" s="88"/>
    </row>
    <row r="4" spans="1:15" ht="34.5" customHeight="1" x14ac:dyDescent="0.25">
      <c r="F4" s="110" t="s">
        <v>236</v>
      </c>
      <c r="G4" s="110"/>
      <c r="H4" s="110"/>
    </row>
    <row r="5" spans="1:15" ht="15" customHeight="1" x14ac:dyDescent="0.25">
      <c r="F5" s="94"/>
      <c r="G5" s="94"/>
      <c r="H5" s="94"/>
    </row>
    <row r="6" spans="1:15" s="89" customFormat="1" ht="15" customHeight="1" x14ac:dyDescent="0.25">
      <c r="A6" s="102" t="s">
        <v>240</v>
      </c>
      <c r="B6" s="102"/>
      <c r="C6" s="102"/>
      <c r="D6" s="102"/>
      <c r="E6" s="102"/>
      <c r="F6" s="102"/>
      <c r="G6" s="102"/>
      <c r="H6" s="102"/>
    </row>
    <row r="7" spans="1:15" s="89" customFormat="1" ht="15" customHeight="1" x14ac:dyDescent="0.25">
      <c r="A7" s="102" t="s">
        <v>241</v>
      </c>
      <c r="B7" s="102"/>
      <c r="C7" s="102"/>
      <c r="D7" s="102"/>
      <c r="E7" s="102"/>
      <c r="F7" s="102"/>
      <c r="G7" s="102"/>
      <c r="H7" s="102"/>
    </row>
    <row r="8" spans="1:15" s="89" customFormat="1" ht="15" customHeight="1" x14ac:dyDescent="0.25">
      <c r="H8" s="97" t="s">
        <v>201</v>
      </c>
    </row>
    <row r="9" spans="1:15" s="90" customFormat="1" ht="20.25" customHeight="1" x14ac:dyDescent="0.25">
      <c r="A9" s="103" t="s">
        <v>174</v>
      </c>
      <c r="B9" s="103" t="s">
        <v>175</v>
      </c>
      <c r="C9" s="103" t="s">
        <v>177</v>
      </c>
      <c r="D9" s="104" t="s">
        <v>231</v>
      </c>
      <c r="E9" s="105"/>
      <c r="F9" s="105"/>
      <c r="G9" s="105"/>
      <c r="H9" s="106"/>
    </row>
    <row r="10" spans="1:15" s="90" customFormat="1" ht="130.5" customHeight="1" x14ac:dyDescent="0.25">
      <c r="A10" s="103"/>
      <c r="B10" s="103"/>
      <c r="C10" s="103"/>
      <c r="D10" s="93" t="s">
        <v>235</v>
      </c>
      <c r="E10" s="93" t="s">
        <v>225</v>
      </c>
      <c r="F10" s="93" t="s">
        <v>226</v>
      </c>
      <c r="G10" s="93" t="s">
        <v>227</v>
      </c>
      <c r="H10" s="93" t="s">
        <v>228</v>
      </c>
    </row>
    <row r="11" spans="1:15" s="89" customFormat="1" ht="15.75" x14ac:dyDescent="0.25">
      <c r="A11" s="77">
        <v>1</v>
      </c>
      <c r="B11" s="86" t="s">
        <v>217</v>
      </c>
      <c r="C11" s="77"/>
      <c r="D11" s="79"/>
      <c r="E11" s="80"/>
      <c r="F11" s="80"/>
      <c r="G11" s="81"/>
      <c r="H11" s="80"/>
      <c r="I11" s="98"/>
      <c r="J11" s="99"/>
    </row>
    <row r="12" spans="1:15" s="91" customFormat="1" ht="36" customHeight="1" x14ac:dyDescent="0.25">
      <c r="A12" s="77" t="s">
        <v>176</v>
      </c>
      <c r="B12" s="82" t="s">
        <v>218</v>
      </c>
      <c r="C12" s="50" t="s">
        <v>230</v>
      </c>
      <c r="D12" s="83">
        <f>'[1]ЖУ с 01.01.16'!$D$15</f>
        <v>55.47</v>
      </c>
      <c r="E12" s="83">
        <f>'[1]ЖУ с 01.01.16'!$D$23</f>
        <v>45.02</v>
      </c>
      <c r="F12" s="83">
        <f>'[1]ЖУ с 01.01.16'!$D$31</f>
        <v>75.819999999999993</v>
      </c>
      <c r="G12" s="83">
        <f>'[1]ЖУ с 01.01.16'!$D$37</f>
        <v>80.67</v>
      </c>
      <c r="H12" s="83">
        <f>'[1]ЖУ с 01.01.16'!$D$43</f>
        <v>117.22</v>
      </c>
      <c r="I12" s="95"/>
      <c r="J12" s="100"/>
      <c r="O12" s="91" t="s">
        <v>205</v>
      </c>
    </row>
    <row r="13" spans="1:15" s="91" customFormat="1" ht="36" customHeight="1" x14ac:dyDescent="0.25">
      <c r="A13" s="78">
        <v>2</v>
      </c>
      <c r="B13" s="84" t="s">
        <v>219</v>
      </c>
      <c r="C13" s="50" t="s">
        <v>230</v>
      </c>
      <c r="D13" s="83">
        <f>'[1]ЖУ с 01.01.16'!$E$16</f>
        <v>3.9999999999999147E-2</v>
      </c>
      <c r="E13" s="83">
        <f>'[1]ЖУ с 01.01.16'!$E$24</f>
        <v>3.9999999999999147E-2</v>
      </c>
      <c r="F13" s="83">
        <f>'[1]ЖУ с 01.01.16'!$E$32</f>
        <v>4.0000000000006253E-2</v>
      </c>
      <c r="G13" s="83">
        <f>'[1]ЖУ с 01.01.16'!$E$38</f>
        <v>4.0000000000006253E-2</v>
      </c>
      <c r="H13" s="83">
        <f>'[1]ЖУ с 01.01.16'!$E$44</f>
        <v>4.0000000000006253E-2</v>
      </c>
      <c r="I13" s="101"/>
    </row>
    <row r="14" spans="1:15" s="91" customFormat="1" ht="36" customHeight="1" x14ac:dyDescent="0.25">
      <c r="A14" s="78">
        <v>3</v>
      </c>
      <c r="B14" s="85" t="s">
        <v>220</v>
      </c>
      <c r="C14" s="50" t="s">
        <v>230</v>
      </c>
      <c r="D14" s="83">
        <f>'[1]ЖУ с 01.01.16'!$E$17</f>
        <v>0.84000000000000341</v>
      </c>
      <c r="E14" s="83">
        <f>'[1]ЖУ с 01.01.16'!$E$25</f>
        <v>0.96000000000000085</v>
      </c>
      <c r="F14" s="83">
        <f>'[1]ЖУ с 01.01.16'!$E$33</f>
        <v>0.5</v>
      </c>
      <c r="G14" s="83">
        <f>'[1]ЖУ с 01.01.16'!$E$39</f>
        <v>0.5</v>
      </c>
      <c r="H14" s="83">
        <f>'[1]ЖУ с 01.01.16'!$E$45</f>
        <v>0.87000000000000455</v>
      </c>
    </row>
    <row r="15" spans="1:15" s="91" customFormat="1" ht="51.75" customHeight="1" x14ac:dyDescent="0.25">
      <c r="A15" s="78">
        <v>4</v>
      </c>
      <c r="B15" s="82" t="s">
        <v>221</v>
      </c>
      <c r="C15" s="50" t="s">
        <v>230</v>
      </c>
      <c r="D15" s="83">
        <f>'[1]ЖУ с 01.01.16'!$E$18</f>
        <v>1.2999999999999972</v>
      </c>
      <c r="E15" s="83">
        <f>'[1]ЖУ с 01.01.16'!$E$26</f>
        <v>1.4200000000000017</v>
      </c>
      <c r="F15" s="83">
        <f>'[1]ЖУ с 01.01.16'!$E$34</f>
        <v>0.54000000000000625</v>
      </c>
      <c r="G15" s="83">
        <f>'[1]ЖУ с 01.01.16'!$E$40</f>
        <v>0.54000000000000625</v>
      </c>
      <c r="H15" s="83">
        <f>'[1]ЖУ с 01.01.16'!$E$46</f>
        <v>1.3299999999999983</v>
      </c>
    </row>
    <row r="16" spans="1:15" s="91" customFormat="1" ht="36" customHeight="1" x14ac:dyDescent="0.25">
      <c r="A16" s="78">
        <v>5</v>
      </c>
      <c r="B16" s="82" t="s">
        <v>222</v>
      </c>
      <c r="C16" s="50" t="s">
        <v>230</v>
      </c>
      <c r="D16" s="83">
        <f>'[1]ЖУ с 01.01.16'!$E$19</f>
        <v>1.9500000000000028</v>
      </c>
      <c r="E16" s="83">
        <f>'[1]ЖУ с 01.01.16'!$E$27</f>
        <v>1.9500000000000028</v>
      </c>
      <c r="F16" s="83">
        <v>0</v>
      </c>
      <c r="G16" s="83">
        <v>0</v>
      </c>
      <c r="H16" s="83">
        <v>0</v>
      </c>
    </row>
    <row r="17" spans="1:15" s="91" customFormat="1" ht="36" customHeight="1" x14ac:dyDescent="0.25">
      <c r="A17" s="78">
        <v>6</v>
      </c>
      <c r="B17" s="82" t="s">
        <v>223</v>
      </c>
      <c r="C17" s="50" t="s">
        <v>230</v>
      </c>
      <c r="D17" s="83">
        <f>'[1]ЖУ с 01.01.16'!$E$20</f>
        <v>0.54999999999999716</v>
      </c>
      <c r="E17" s="83">
        <f>'[1]ЖУ с 01.01.16'!$E$28</f>
        <v>0.54999999999999716</v>
      </c>
      <c r="F17" s="83">
        <v>0</v>
      </c>
      <c r="G17" s="83">
        <v>0</v>
      </c>
      <c r="H17" s="83">
        <v>0</v>
      </c>
    </row>
    <row r="18" spans="1:15" s="91" customFormat="1" ht="36" customHeight="1" x14ac:dyDescent="0.25">
      <c r="A18" s="78">
        <v>7</v>
      </c>
      <c r="B18" s="82" t="s">
        <v>232</v>
      </c>
      <c r="C18" s="50" t="s">
        <v>230</v>
      </c>
      <c r="D18" s="83">
        <f>'[1]ЖУ с 01.01.16'!$E$21</f>
        <v>0.89999999999999858</v>
      </c>
      <c r="E18" s="83">
        <f>'[1]ЖУ с 01.01.16'!$E$29</f>
        <v>0.89999999999999858</v>
      </c>
      <c r="F18" s="83">
        <f>'[1]ЖУ с 01.01.16'!$E$35</f>
        <v>0.90000000000000568</v>
      </c>
      <c r="G18" s="83">
        <f>'[1]ЖУ с 01.01.16'!$E$41</f>
        <v>0.90000000000000568</v>
      </c>
      <c r="H18" s="83">
        <f>'[1]ЖУ с 01.01.16'!$E$47</f>
        <v>0.90000000000000568</v>
      </c>
    </row>
    <row r="19" spans="1:15" s="89" customFormat="1" ht="15" customHeight="1" x14ac:dyDescent="0.25"/>
    <row r="20" spans="1:15" s="89" customFormat="1" ht="15" customHeight="1" x14ac:dyDescent="0.25">
      <c r="A20" s="102" t="s">
        <v>242</v>
      </c>
      <c r="B20" s="102"/>
      <c r="C20" s="102"/>
      <c r="D20" s="102"/>
      <c r="E20" s="102"/>
      <c r="F20" s="102"/>
      <c r="G20" s="102"/>
      <c r="H20" s="102"/>
    </row>
    <row r="21" spans="1:15" s="89" customFormat="1" ht="15" customHeight="1" x14ac:dyDescent="0.25">
      <c r="A21" s="102" t="s">
        <v>243</v>
      </c>
      <c r="B21" s="102"/>
      <c r="C21" s="102"/>
      <c r="D21" s="102"/>
      <c r="E21" s="102"/>
      <c r="F21" s="102"/>
      <c r="G21" s="102"/>
      <c r="H21" s="102"/>
    </row>
    <row r="22" spans="1:15" s="89" customFormat="1" ht="15" customHeight="1" x14ac:dyDescent="0.25">
      <c r="H22" s="97" t="s">
        <v>201</v>
      </c>
    </row>
    <row r="23" spans="1:15" s="90" customFormat="1" ht="20.25" customHeight="1" x14ac:dyDescent="0.25">
      <c r="A23" s="103" t="s">
        <v>174</v>
      </c>
      <c r="B23" s="103" t="s">
        <v>175</v>
      </c>
      <c r="C23" s="103" t="s">
        <v>177</v>
      </c>
      <c r="D23" s="104" t="s">
        <v>231</v>
      </c>
      <c r="E23" s="105"/>
      <c r="F23" s="105"/>
      <c r="G23" s="105"/>
      <c r="H23" s="106"/>
    </row>
    <row r="24" spans="1:15" s="90" customFormat="1" ht="51" customHeight="1" x14ac:dyDescent="0.25">
      <c r="A24" s="103"/>
      <c r="B24" s="103"/>
      <c r="C24" s="103"/>
      <c r="D24" s="107" t="s">
        <v>224</v>
      </c>
      <c r="E24" s="107" t="s">
        <v>225</v>
      </c>
      <c r="F24" s="107" t="s">
        <v>226</v>
      </c>
      <c r="G24" s="107" t="s">
        <v>227</v>
      </c>
      <c r="H24" s="107" t="s">
        <v>228</v>
      </c>
    </row>
    <row r="25" spans="1:15" s="90" customFormat="1" ht="51" customHeight="1" x14ac:dyDescent="0.25">
      <c r="A25" s="103"/>
      <c r="B25" s="103"/>
      <c r="C25" s="103"/>
      <c r="D25" s="108"/>
      <c r="E25" s="108"/>
      <c r="F25" s="108"/>
      <c r="G25" s="108"/>
      <c r="H25" s="108"/>
    </row>
    <row r="26" spans="1:15" s="90" customFormat="1" ht="48" customHeight="1" x14ac:dyDescent="0.25">
      <c r="A26" s="103"/>
      <c r="B26" s="103"/>
      <c r="C26" s="103"/>
      <c r="D26" s="109"/>
      <c r="E26" s="109"/>
      <c r="F26" s="109"/>
      <c r="G26" s="109"/>
      <c r="H26" s="109"/>
    </row>
    <row r="27" spans="1:15" s="89" customFormat="1" ht="15.75" x14ac:dyDescent="0.25">
      <c r="A27" s="77">
        <v>1</v>
      </c>
      <c r="B27" s="86" t="s">
        <v>217</v>
      </c>
      <c r="C27" s="77"/>
      <c r="D27" s="79"/>
      <c r="E27" s="80"/>
      <c r="F27" s="80"/>
      <c r="G27" s="81"/>
      <c r="H27" s="80"/>
      <c r="I27" s="98"/>
      <c r="J27" s="99"/>
    </row>
    <row r="28" spans="1:15" s="91" customFormat="1" ht="36" customHeight="1" x14ac:dyDescent="0.25">
      <c r="A28" s="77" t="s">
        <v>176</v>
      </c>
      <c r="B28" s="82" t="s">
        <v>218</v>
      </c>
      <c r="C28" s="50" t="s">
        <v>230</v>
      </c>
      <c r="D28" s="83">
        <f>'[1]ЖУ с 01.07.16 '!$D$16</f>
        <v>60.14</v>
      </c>
      <c r="E28" s="83">
        <f>'[1]ЖУ с 01.07.16 '!$D$24</f>
        <v>48.8</v>
      </c>
      <c r="F28" s="83">
        <f>'[1]ЖУ с 01.07.16 '!$D$32</f>
        <v>82.22</v>
      </c>
      <c r="G28" s="83">
        <f>'[1]ЖУ с 01.07.16 '!$D$38</f>
        <v>87.45</v>
      </c>
      <c r="H28" s="83">
        <f>'[1]ЖУ с 01.07.16 '!$D$44</f>
        <v>117.22</v>
      </c>
      <c r="I28" s="95"/>
      <c r="J28" s="100"/>
      <c r="O28" s="91" t="s">
        <v>205</v>
      </c>
    </row>
    <row r="29" spans="1:15" s="91" customFormat="1" ht="36" customHeight="1" x14ac:dyDescent="0.25">
      <c r="A29" s="78">
        <v>2</v>
      </c>
      <c r="B29" s="84" t="s">
        <v>219</v>
      </c>
      <c r="C29" s="50" t="s">
        <v>230</v>
      </c>
      <c r="D29" s="83">
        <f>'[1]ЖУ с 01.07.16 '!$E$17</f>
        <v>3.9999999999999147E-2</v>
      </c>
      <c r="E29" s="83">
        <f>'[1]ЖУ с 01.07.16 '!$E$25</f>
        <v>3.9999999999999147E-2</v>
      </c>
      <c r="F29" s="83">
        <f>'[1]ЖУ с 01.07.16 '!$E$33</f>
        <v>4.0000000000006253E-2</v>
      </c>
      <c r="G29" s="83">
        <f>'[1]ЖУ с 01.07.16 '!$E$39</f>
        <v>4.0000000000006253E-2</v>
      </c>
      <c r="H29" s="83">
        <f>'[1]ЖУ с 01.07.16 '!$E$45</f>
        <v>4.0000000000006253E-2</v>
      </c>
      <c r="I29" s="101"/>
    </row>
    <row r="30" spans="1:15" s="91" customFormat="1" ht="36" customHeight="1" x14ac:dyDescent="0.25">
      <c r="A30" s="78">
        <v>3</v>
      </c>
      <c r="B30" s="85" t="s">
        <v>220</v>
      </c>
      <c r="C30" s="50" t="s">
        <v>230</v>
      </c>
      <c r="D30" s="83">
        <f>'[1]ЖУ с 01.07.16 '!$E$18</f>
        <v>0.84000000000000341</v>
      </c>
      <c r="E30" s="83">
        <f>'[1]ЖУ с 01.07.16 '!$E$26</f>
        <v>0.96000000000000085</v>
      </c>
      <c r="F30" s="83">
        <f>'[1]ЖУ с 01.07.16 '!$E$34</f>
        <v>0.5</v>
      </c>
      <c r="G30" s="83">
        <f>'[1]ЖУ с 01.07.16 '!$E$40</f>
        <v>0.5</v>
      </c>
      <c r="H30" s="83">
        <f>'[1]ЖУ с 01.07.16 '!$E$46</f>
        <v>0.87000000000000455</v>
      </c>
    </row>
    <row r="31" spans="1:15" s="91" customFormat="1" ht="51.75" customHeight="1" x14ac:dyDescent="0.25">
      <c r="A31" s="78">
        <v>4</v>
      </c>
      <c r="B31" s="82" t="s">
        <v>221</v>
      </c>
      <c r="C31" s="50" t="s">
        <v>230</v>
      </c>
      <c r="D31" s="83">
        <f>'[1]ЖУ с 01.07.16 '!$E$19</f>
        <v>1.2999999999999972</v>
      </c>
      <c r="E31" s="83">
        <f>'[1]ЖУ с 01.07.16 '!$E$27</f>
        <v>1.4299999999999997</v>
      </c>
      <c r="F31" s="83">
        <f>'[1]ЖУ с 01.07.16 '!$E$35</f>
        <v>0.54000000000000625</v>
      </c>
      <c r="G31" s="83">
        <f>'[1]ЖУ с 01.07.16 '!$E$41</f>
        <v>0.54000000000000625</v>
      </c>
      <c r="H31" s="83">
        <f>'[1]ЖУ с 01.07.16 '!$E$47</f>
        <v>1.3299999999999983</v>
      </c>
    </row>
    <row r="32" spans="1:15" s="91" customFormat="1" ht="36" customHeight="1" x14ac:dyDescent="0.25">
      <c r="A32" s="78">
        <v>5</v>
      </c>
      <c r="B32" s="82" t="s">
        <v>222</v>
      </c>
      <c r="C32" s="50" t="s">
        <v>230</v>
      </c>
      <c r="D32" s="83">
        <f>'[1]ЖУ с 01.07.16 '!$E$20</f>
        <v>1.9500000000000028</v>
      </c>
      <c r="E32" s="83">
        <f>'[1]ЖУ с 01.07.16 '!$E$28</f>
        <v>1.9500000000000028</v>
      </c>
      <c r="F32" s="83">
        <v>0</v>
      </c>
      <c r="G32" s="83">
        <v>0</v>
      </c>
      <c r="H32" s="83">
        <v>0</v>
      </c>
    </row>
    <row r="33" spans="1:8" s="91" customFormat="1" ht="36" customHeight="1" x14ac:dyDescent="0.25">
      <c r="A33" s="78">
        <v>6</v>
      </c>
      <c r="B33" s="82" t="s">
        <v>223</v>
      </c>
      <c r="C33" s="50" t="s">
        <v>230</v>
      </c>
      <c r="D33" s="83">
        <f>'[1]ЖУ с 01.07.16 '!$E$21</f>
        <v>0.54999999999999716</v>
      </c>
      <c r="E33" s="83">
        <f>'[1]ЖУ с 01.07.16 '!$E$29</f>
        <v>0.54999999999999716</v>
      </c>
      <c r="F33" s="83">
        <v>0</v>
      </c>
      <c r="G33" s="83">
        <v>0</v>
      </c>
      <c r="H33" s="83">
        <v>0</v>
      </c>
    </row>
    <row r="34" spans="1:8" s="91" customFormat="1" ht="36" customHeight="1" x14ac:dyDescent="0.25">
      <c r="A34" s="78">
        <v>7</v>
      </c>
      <c r="B34" s="82" t="s">
        <v>232</v>
      </c>
      <c r="C34" s="50" t="s">
        <v>230</v>
      </c>
      <c r="D34" s="83">
        <f>'[1]ЖУ с 01.07.16 '!$E$22</f>
        <v>0.95000000000000284</v>
      </c>
      <c r="E34" s="83">
        <f>'[1]ЖУ с 01.07.16 '!$E$30</f>
        <v>0.95000000000000284</v>
      </c>
      <c r="F34" s="83">
        <f>'[1]ЖУ с 01.07.16 '!$E$36</f>
        <v>0.95000000000000284</v>
      </c>
      <c r="G34" s="83">
        <f>'[1]ЖУ с 01.07.16 '!$E$42</f>
        <v>0.95000000000000284</v>
      </c>
      <c r="H34" s="83">
        <f>'[1]ЖУ с 01.07.16 '!$E$48</f>
        <v>0.95000000000000284</v>
      </c>
    </row>
    <row r="79" spans="3:3" x14ac:dyDescent="0.25">
      <c r="C79" s="87"/>
    </row>
    <row r="80" spans="3:3" x14ac:dyDescent="0.25">
      <c r="C80" s="87"/>
    </row>
    <row r="81" spans="3:3" x14ac:dyDescent="0.25">
      <c r="C81" s="87"/>
    </row>
    <row r="82" spans="3:3" x14ac:dyDescent="0.25">
      <c r="C82" s="87"/>
    </row>
    <row r="83" spans="3:3" x14ac:dyDescent="0.25">
      <c r="C83" s="87"/>
    </row>
    <row r="84" spans="3:3" x14ac:dyDescent="0.25">
      <c r="C84" s="87"/>
    </row>
    <row r="85" spans="3:3" x14ac:dyDescent="0.25">
      <c r="C85" s="87"/>
    </row>
    <row r="86" spans="3:3" x14ac:dyDescent="0.25">
      <c r="C86" s="87"/>
    </row>
    <row r="87" spans="3:3" x14ac:dyDescent="0.25">
      <c r="C87" s="87"/>
    </row>
    <row r="88" spans="3:3" x14ac:dyDescent="0.25">
      <c r="C88" s="87"/>
    </row>
    <row r="89" spans="3:3" x14ac:dyDescent="0.25">
      <c r="C89" s="87"/>
    </row>
    <row r="90" spans="3:3" x14ac:dyDescent="0.25">
      <c r="C90" s="87"/>
    </row>
    <row r="91" spans="3:3" x14ac:dyDescent="0.25">
      <c r="C91" s="87"/>
    </row>
    <row r="92" spans="3:3" x14ac:dyDescent="0.25">
      <c r="C92" s="87"/>
    </row>
    <row r="93" spans="3:3" x14ac:dyDescent="0.25">
      <c r="C93" s="87"/>
    </row>
    <row r="94" spans="3:3" x14ac:dyDescent="0.25">
      <c r="C94" s="87"/>
    </row>
    <row r="95" spans="3:3" x14ac:dyDescent="0.25">
      <c r="C95" s="87"/>
    </row>
    <row r="96" spans="3:3" x14ac:dyDescent="0.25">
      <c r="C96" s="87"/>
    </row>
    <row r="97" spans="3:3" x14ac:dyDescent="0.25">
      <c r="C97" s="87"/>
    </row>
    <row r="98" spans="3:3" x14ac:dyDescent="0.25">
      <c r="C98" s="87"/>
    </row>
    <row r="99" spans="3:3" x14ac:dyDescent="0.25">
      <c r="C99" s="87"/>
    </row>
    <row r="100" spans="3:3" x14ac:dyDescent="0.25">
      <c r="C100" s="87"/>
    </row>
    <row r="101" spans="3:3" x14ac:dyDescent="0.25">
      <c r="C101" s="87"/>
    </row>
  </sheetData>
  <mergeCells count="18">
    <mergeCell ref="F4:H4"/>
    <mergeCell ref="A6:H6"/>
    <mergeCell ref="A9:A10"/>
    <mergeCell ref="B9:B10"/>
    <mergeCell ref="C9:C10"/>
    <mergeCell ref="D9:H9"/>
    <mergeCell ref="A7:H7"/>
    <mergeCell ref="A20:H20"/>
    <mergeCell ref="A21:H21"/>
    <mergeCell ref="A23:A26"/>
    <mergeCell ref="B23:B26"/>
    <mergeCell ref="C23:C26"/>
    <mergeCell ref="D23:H23"/>
    <mergeCell ref="D24:D26"/>
    <mergeCell ref="E24:E26"/>
    <mergeCell ref="F24:F26"/>
    <mergeCell ref="G24:G26"/>
    <mergeCell ref="H24:H26"/>
  </mergeCells>
  <printOptions horizontalCentered="1"/>
  <pageMargins left="0.59055118110236227" right="0.19685039370078741" top="0.31496062992125984" bottom="0.19685039370078741" header="0.31496062992125984" footer="0.31496062992125984"/>
  <pageSetup paperSize="9" scale="55" orientation="portrait" r:id="rId1"/>
  <colBreaks count="1" manualBreakCount="1">
    <brk id="8" min="3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5"/>
  <sheetViews>
    <sheetView view="pageBreakPreview" topLeftCell="A4" zoomScale="60" zoomScaleNormal="100" workbookViewId="0">
      <selection activeCell="A5" sqref="A5:I5"/>
    </sheetView>
  </sheetViews>
  <sheetFormatPr defaultRowHeight="15" x14ac:dyDescent="0.25"/>
  <cols>
    <col min="2" max="2" width="16.5703125" customWidth="1"/>
    <col min="3" max="3" width="74.5703125" customWidth="1"/>
    <col min="4" max="4" width="10.85546875" customWidth="1"/>
    <col min="6" max="6" width="23.85546875" style="1" customWidth="1"/>
    <col min="7" max="7" width="22.5703125" style="1" customWidth="1"/>
    <col min="8" max="8" width="23.28515625" hidden="1" customWidth="1"/>
    <col min="9" max="9" width="22.28515625" hidden="1" customWidth="1"/>
    <col min="10" max="10" width="9.7109375" hidden="1" customWidth="1"/>
    <col min="11" max="11" width="1.28515625" customWidth="1"/>
    <col min="12" max="12" width="9.140625" style="59"/>
    <col min="13" max="13" width="16.7109375" style="59" customWidth="1"/>
    <col min="14" max="14" width="73" customWidth="1"/>
    <col min="15" max="15" width="12.42578125" style="59" customWidth="1"/>
    <col min="16" max="16" width="11.140625" style="59" customWidth="1"/>
    <col min="17" max="17" width="23" customWidth="1"/>
    <col min="18" max="18" width="23.28515625" customWidth="1"/>
    <col min="19" max="19" width="12.7109375" customWidth="1"/>
    <col min="20" max="20" width="14" customWidth="1"/>
  </cols>
  <sheetData>
    <row r="1" spans="1:20" hidden="1" x14ac:dyDescent="0.25">
      <c r="G1" s="30" t="s">
        <v>182</v>
      </c>
      <c r="H1" s="30" t="s">
        <v>179</v>
      </c>
    </row>
    <row r="2" spans="1:20" hidden="1" x14ac:dyDescent="0.25">
      <c r="G2" s="30" t="s">
        <v>180</v>
      </c>
      <c r="H2" s="30" t="s">
        <v>183</v>
      </c>
    </row>
    <row r="3" spans="1:20" hidden="1" x14ac:dyDescent="0.25">
      <c r="G3" s="30" t="s">
        <v>181</v>
      </c>
      <c r="H3" s="30" t="s">
        <v>181</v>
      </c>
    </row>
    <row r="4" spans="1:20" ht="39" customHeight="1" x14ac:dyDescent="0.25">
      <c r="D4" s="110"/>
      <c r="E4" s="110"/>
      <c r="F4" s="110" t="s">
        <v>215</v>
      </c>
      <c r="G4" s="110"/>
      <c r="H4" s="70"/>
      <c r="Q4" s="110" t="str">
        <f>F4</f>
        <v>Приложение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приказу №            от "__" _______2013г.</v>
      </c>
      <c r="R4" s="110"/>
    </row>
    <row r="5" spans="1:20" ht="45.75" customHeight="1" x14ac:dyDescent="0.25">
      <c r="A5" s="118" t="s">
        <v>214</v>
      </c>
      <c r="B5" s="118"/>
      <c r="C5" s="118"/>
      <c r="D5" s="118"/>
      <c r="E5" s="118"/>
      <c r="F5" s="118"/>
      <c r="G5" s="118"/>
      <c r="H5" s="118"/>
      <c r="I5" s="118"/>
      <c r="L5" s="111" t="s">
        <v>204</v>
      </c>
      <c r="M5" s="111"/>
      <c r="N5" s="111"/>
      <c r="O5" s="111"/>
      <c r="P5" s="111"/>
      <c r="Q5" s="111"/>
      <c r="R5" s="111"/>
    </row>
    <row r="6" spans="1:20" ht="24.75" customHeight="1" x14ac:dyDescent="0.25">
      <c r="A6" s="120" t="s">
        <v>201</v>
      </c>
      <c r="B6" s="120"/>
      <c r="C6" s="120"/>
      <c r="D6" s="120"/>
      <c r="E6" s="120"/>
      <c r="F6" s="120"/>
      <c r="G6" s="120"/>
      <c r="H6" s="120"/>
      <c r="I6" s="120"/>
      <c r="L6" s="115" t="s">
        <v>201</v>
      </c>
      <c r="M6" s="115"/>
      <c r="N6" s="115"/>
      <c r="O6" s="115"/>
      <c r="P6" s="115"/>
      <c r="Q6" s="115"/>
      <c r="R6" s="115"/>
      <c r="S6" s="71"/>
      <c r="T6" s="71"/>
    </row>
    <row r="7" spans="1:20" s="57" customFormat="1" ht="15" customHeight="1" x14ac:dyDescent="0.25">
      <c r="A7" s="114" t="s">
        <v>108</v>
      </c>
      <c r="B7" s="119" t="s">
        <v>107</v>
      </c>
      <c r="C7" s="114" t="s">
        <v>178</v>
      </c>
      <c r="D7" s="114" t="s">
        <v>105</v>
      </c>
      <c r="E7" s="114" t="s">
        <v>104</v>
      </c>
      <c r="F7" s="116" t="s">
        <v>202</v>
      </c>
      <c r="G7" s="116" t="s">
        <v>203</v>
      </c>
      <c r="H7" s="117" t="s">
        <v>103</v>
      </c>
      <c r="I7" s="117" t="s">
        <v>102</v>
      </c>
      <c r="L7" s="112" t="s">
        <v>108</v>
      </c>
      <c r="M7" s="113" t="s">
        <v>107</v>
      </c>
      <c r="N7" s="114" t="s">
        <v>178</v>
      </c>
      <c r="O7" s="112" t="s">
        <v>105</v>
      </c>
      <c r="P7" s="112" t="s">
        <v>104</v>
      </c>
      <c r="Q7" s="116" t="s">
        <v>202</v>
      </c>
      <c r="R7" s="116" t="s">
        <v>203</v>
      </c>
    </row>
    <row r="8" spans="1:20" s="57" customFormat="1" ht="30.75" customHeight="1" x14ac:dyDescent="0.25">
      <c r="A8" s="114"/>
      <c r="B8" s="119"/>
      <c r="C8" s="114"/>
      <c r="D8" s="114"/>
      <c r="E8" s="114"/>
      <c r="F8" s="116"/>
      <c r="G8" s="116"/>
      <c r="H8" s="117"/>
      <c r="I8" s="117"/>
      <c r="L8" s="112"/>
      <c r="M8" s="113"/>
      <c r="N8" s="114"/>
      <c r="O8" s="112"/>
      <c r="P8" s="112"/>
      <c r="Q8" s="116"/>
      <c r="R8" s="116"/>
    </row>
    <row r="9" spans="1:20" s="57" customFormat="1" ht="15" customHeight="1" x14ac:dyDescent="0.25">
      <c r="A9" s="114"/>
      <c r="B9" s="119"/>
      <c r="C9" s="114"/>
      <c r="D9" s="114"/>
      <c r="E9" s="114"/>
      <c r="F9" s="116"/>
      <c r="G9" s="116"/>
      <c r="H9" s="117"/>
      <c r="I9" s="117"/>
      <c r="L9" s="112"/>
      <c r="M9" s="113"/>
      <c r="N9" s="114"/>
      <c r="O9" s="112"/>
      <c r="P9" s="112"/>
      <c r="Q9" s="116"/>
      <c r="R9" s="116"/>
    </row>
    <row r="10" spans="1:20" ht="24.95" customHeight="1" x14ac:dyDescent="0.25">
      <c r="A10" s="13" t="s">
        <v>101</v>
      </c>
      <c r="B10" s="29" t="s">
        <v>100</v>
      </c>
      <c r="C10" s="24" t="s">
        <v>99</v>
      </c>
      <c r="D10" s="28" t="s">
        <v>98</v>
      </c>
      <c r="E10" s="21">
        <v>2.4</v>
      </c>
      <c r="F10" s="34">
        <v>751.18</v>
      </c>
      <c r="G10" s="34">
        <v>751.18</v>
      </c>
      <c r="H10" s="2">
        <f t="shared" ref="H10:H41" si="0">ROUND(F10/1.18,0)</f>
        <v>637</v>
      </c>
      <c r="I10" s="2">
        <f t="shared" ref="I10:I41" si="1">ROUND(G10/1.18,0)</f>
        <v>637</v>
      </c>
      <c r="J10" s="42">
        <f>F10/1.18</f>
        <v>636.59322033898309</v>
      </c>
      <c r="L10" s="62" t="s">
        <v>101</v>
      </c>
      <c r="M10" s="76" t="s">
        <v>100</v>
      </c>
      <c r="N10" s="63" t="s">
        <v>99</v>
      </c>
      <c r="O10" s="64" t="s">
        <v>98</v>
      </c>
      <c r="P10" s="64">
        <v>2.4</v>
      </c>
      <c r="Q10" s="72">
        <v>600.94000000000005</v>
      </c>
      <c r="R10" s="72">
        <v>600.94000000000005</v>
      </c>
      <c r="S10" s="42"/>
      <c r="T10" s="42"/>
    </row>
    <row r="11" spans="1:20" ht="35.25" customHeight="1" x14ac:dyDescent="0.25">
      <c r="A11" s="35">
        <v>2</v>
      </c>
      <c r="B11" s="29" t="s">
        <v>97</v>
      </c>
      <c r="C11" s="24" t="s">
        <v>96</v>
      </c>
      <c r="D11" s="28" t="s">
        <v>95</v>
      </c>
      <c r="E11" s="20">
        <v>0.01</v>
      </c>
      <c r="F11" s="34">
        <v>639.98</v>
      </c>
      <c r="G11" s="34">
        <v>639.98</v>
      </c>
      <c r="H11" s="2">
        <f t="shared" si="0"/>
        <v>542</v>
      </c>
      <c r="I11" s="2">
        <f t="shared" si="1"/>
        <v>542</v>
      </c>
      <c r="L11" s="62">
        <v>2</v>
      </c>
      <c r="M11" s="76" t="s">
        <v>97</v>
      </c>
      <c r="N11" s="63" t="s">
        <v>96</v>
      </c>
      <c r="O11" s="64" t="s">
        <v>192</v>
      </c>
      <c r="P11" s="64">
        <v>0.01</v>
      </c>
      <c r="Q11" s="72">
        <v>511.99</v>
      </c>
      <c r="R11" s="72">
        <v>511.99</v>
      </c>
      <c r="S11" s="42"/>
      <c r="T11" s="42"/>
    </row>
    <row r="12" spans="1:20" ht="24.95" customHeight="1" x14ac:dyDescent="0.25">
      <c r="A12" s="13">
        <v>3</v>
      </c>
      <c r="B12" s="29" t="s">
        <v>92</v>
      </c>
      <c r="C12" s="24" t="s">
        <v>94</v>
      </c>
      <c r="D12" s="28" t="s">
        <v>21</v>
      </c>
      <c r="E12" s="13">
        <v>1</v>
      </c>
      <c r="F12" s="34">
        <v>457.18</v>
      </c>
      <c r="G12" s="34">
        <v>457.18</v>
      </c>
      <c r="H12" s="2">
        <f t="shared" si="0"/>
        <v>387</v>
      </c>
      <c r="I12" s="2">
        <f t="shared" si="1"/>
        <v>387</v>
      </c>
      <c r="L12" s="62">
        <v>3</v>
      </c>
      <c r="M12" s="76" t="s">
        <v>92</v>
      </c>
      <c r="N12" s="63" t="s">
        <v>94</v>
      </c>
      <c r="O12" s="64" t="s">
        <v>21</v>
      </c>
      <c r="P12" s="64">
        <v>1</v>
      </c>
      <c r="Q12" s="72">
        <v>365.74</v>
      </c>
      <c r="R12" s="72">
        <v>365.74</v>
      </c>
      <c r="S12" s="42"/>
      <c r="T12" s="42"/>
    </row>
    <row r="13" spans="1:20" ht="24.95" customHeight="1" x14ac:dyDescent="0.25">
      <c r="A13" s="13" t="s">
        <v>93</v>
      </c>
      <c r="B13" s="29" t="s">
        <v>92</v>
      </c>
      <c r="C13" s="24" t="s">
        <v>91</v>
      </c>
      <c r="D13" s="28" t="s">
        <v>21</v>
      </c>
      <c r="E13" s="13">
        <v>1</v>
      </c>
      <c r="F13" s="34">
        <v>571.1</v>
      </c>
      <c r="G13" s="34">
        <v>457.18</v>
      </c>
      <c r="H13" s="2">
        <f t="shared" si="0"/>
        <v>484</v>
      </c>
      <c r="I13" s="2">
        <f t="shared" si="1"/>
        <v>387</v>
      </c>
      <c r="L13" s="62" t="s">
        <v>93</v>
      </c>
      <c r="M13" s="76" t="s">
        <v>92</v>
      </c>
      <c r="N13" s="63" t="s">
        <v>91</v>
      </c>
      <c r="O13" s="64" t="s">
        <v>21</v>
      </c>
      <c r="P13" s="64">
        <v>1</v>
      </c>
      <c r="Q13" s="72">
        <v>456.87</v>
      </c>
      <c r="R13" s="72">
        <v>365.74</v>
      </c>
      <c r="S13" s="42"/>
      <c r="T13" s="42"/>
    </row>
    <row r="14" spans="1:20" ht="24.95" customHeight="1" x14ac:dyDescent="0.25">
      <c r="A14" s="36" t="s">
        <v>90</v>
      </c>
      <c r="B14" s="29" t="s">
        <v>87</v>
      </c>
      <c r="C14" s="24" t="s">
        <v>89</v>
      </c>
      <c r="D14" s="28" t="s">
        <v>21</v>
      </c>
      <c r="E14" s="13">
        <v>1</v>
      </c>
      <c r="F14" s="34">
        <v>591.48</v>
      </c>
      <c r="G14" s="34">
        <v>591.48</v>
      </c>
      <c r="H14" s="2">
        <f t="shared" si="0"/>
        <v>501</v>
      </c>
      <c r="I14" s="2">
        <f t="shared" si="1"/>
        <v>501</v>
      </c>
      <c r="L14" s="62" t="s">
        <v>90</v>
      </c>
      <c r="M14" s="76" t="s">
        <v>87</v>
      </c>
      <c r="N14" s="63" t="s">
        <v>89</v>
      </c>
      <c r="O14" s="64" t="s">
        <v>21</v>
      </c>
      <c r="P14" s="64">
        <v>1</v>
      </c>
      <c r="Q14" s="72">
        <v>473.18</v>
      </c>
      <c r="R14" s="72">
        <v>473.18</v>
      </c>
      <c r="S14" s="42"/>
      <c r="T14" s="42"/>
    </row>
    <row r="15" spans="1:20" ht="24.95" customHeight="1" x14ac:dyDescent="0.25">
      <c r="A15" s="36" t="s">
        <v>88</v>
      </c>
      <c r="B15" s="29" t="s">
        <v>87</v>
      </c>
      <c r="C15" s="24" t="s">
        <v>86</v>
      </c>
      <c r="D15" s="28" t="s">
        <v>21</v>
      </c>
      <c r="E15" s="13">
        <v>1</v>
      </c>
      <c r="F15" s="34">
        <v>767.67</v>
      </c>
      <c r="G15" s="34">
        <v>591.48</v>
      </c>
      <c r="H15" s="2">
        <f t="shared" si="0"/>
        <v>651</v>
      </c>
      <c r="I15" s="2">
        <f t="shared" si="1"/>
        <v>501</v>
      </c>
      <c r="L15" s="62" t="s">
        <v>88</v>
      </c>
      <c r="M15" s="76" t="s">
        <v>87</v>
      </c>
      <c r="N15" s="63" t="s">
        <v>86</v>
      </c>
      <c r="O15" s="64" t="s">
        <v>21</v>
      </c>
      <c r="P15" s="64">
        <v>1</v>
      </c>
      <c r="Q15" s="72">
        <v>614.14</v>
      </c>
      <c r="R15" s="72">
        <v>473.18</v>
      </c>
      <c r="S15" s="42"/>
      <c r="T15" s="42"/>
    </row>
    <row r="16" spans="1:20" ht="24.95" customHeight="1" x14ac:dyDescent="0.25">
      <c r="A16" s="36">
        <v>4</v>
      </c>
      <c r="B16" s="29" t="s">
        <v>85</v>
      </c>
      <c r="C16" s="24" t="s">
        <v>84</v>
      </c>
      <c r="D16" s="28" t="s">
        <v>21</v>
      </c>
      <c r="E16" s="13">
        <v>1</v>
      </c>
      <c r="F16" s="34">
        <v>1450.1</v>
      </c>
      <c r="G16" s="34">
        <v>1450.1</v>
      </c>
      <c r="H16" s="2">
        <f t="shared" si="0"/>
        <v>1229</v>
      </c>
      <c r="I16" s="2">
        <f t="shared" si="1"/>
        <v>1229</v>
      </c>
      <c r="L16" s="62">
        <v>4</v>
      </c>
      <c r="M16" s="76" t="s">
        <v>85</v>
      </c>
      <c r="N16" s="63" t="s">
        <v>84</v>
      </c>
      <c r="O16" s="64" t="s">
        <v>21</v>
      </c>
      <c r="P16" s="64">
        <v>1</v>
      </c>
      <c r="Q16" s="72">
        <v>1160.08</v>
      </c>
      <c r="R16" s="72">
        <v>1160.08</v>
      </c>
      <c r="S16" s="42"/>
      <c r="T16" s="42"/>
    </row>
    <row r="17" spans="1:20" ht="24.95" customHeight="1" x14ac:dyDescent="0.25">
      <c r="A17" s="36">
        <v>5</v>
      </c>
      <c r="B17" s="29" t="s">
        <v>83</v>
      </c>
      <c r="C17" s="24" t="s">
        <v>82</v>
      </c>
      <c r="D17" s="28" t="s">
        <v>21</v>
      </c>
      <c r="E17" s="13">
        <v>1</v>
      </c>
      <c r="F17" s="34">
        <v>1088.55</v>
      </c>
      <c r="G17" s="34">
        <v>1088.55</v>
      </c>
      <c r="H17" s="2">
        <f t="shared" si="0"/>
        <v>923</v>
      </c>
      <c r="I17" s="2">
        <f t="shared" si="1"/>
        <v>923</v>
      </c>
      <c r="L17" s="62">
        <v>5</v>
      </c>
      <c r="M17" s="76" t="s">
        <v>83</v>
      </c>
      <c r="N17" s="63" t="s">
        <v>82</v>
      </c>
      <c r="O17" s="64" t="s">
        <v>21</v>
      </c>
      <c r="P17" s="64">
        <v>1</v>
      </c>
      <c r="Q17" s="72">
        <v>870.84</v>
      </c>
      <c r="R17" s="72">
        <v>870.84</v>
      </c>
      <c r="S17" s="42"/>
      <c r="T17" s="42"/>
    </row>
    <row r="18" spans="1:20" ht="24.95" customHeight="1" x14ac:dyDescent="0.25">
      <c r="A18" s="36">
        <v>6</v>
      </c>
      <c r="B18" s="29" t="s">
        <v>81</v>
      </c>
      <c r="C18" s="24" t="s">
        <v>80</v>
      </c>
      <c r="D18" s="28" t="s">
        <v>21</v>
      </c>
      <c r="E18" s="13">
        <v>1</v>
      </c>
      <c r="F18" s="34">
        <v>413.55</v>
      </c>
      <c r="G18" s="34">
        <v>413.55</v>
      </c>
      <c r="H18" s="2">
        <f t="shared" si="0"/>
        <v>350</v>
      </c>
      <c r="I18" s="2">
        <f t="shared" si="1"/>
        <v>350</v>
      </c>
      <c r="L18" s="62">
        <v>6</v>
      </c>
      <c r="M18" s="76" t="s">
        <v>81</v>
      </c>
      <c r="N18" s="63" t="s">
        <v>80</v>
      </c>
      <c r="O18" s="64" t="s">
        <v>21</v>
      </c>
      <c r="P18" s="64">
        <v>1</v>
      </c>
      <c r="Q18" s="72">
        <v>330.84</v>
      </c>
      <c r="R18" s="72">
        <v>330.84</v>
      </c>
      <c r="S18" s="42"/>
      <c r="T18" s="42"/>
    </row>
    <row r="19" spans="1:20" ht="33" customHeight="1" x14ac:dyDescent="0.25">
      <c r="A19" s="36">
        <v>7</v>
      </c>
      <c r="B19" s="29" t="s">
        <v>79</v>
      </c>
      <c r="C19" s="24" t="s">
        <v>78</v>
      </c>
      <c r="D19" s="28" t="s">
        <v>21</v>
      </c>
      <c r="E19" s="13">
        <v>1</v>
      </c>
      <c r="F19" s="34">
        <v>915.5</v>
      </c>
      <c r="G19" s="34">
        <v>915.5</v>
      </c>
      <c r="H19" s="2">
        <f t="shared" si="0"/>
        <v>776</v>
      </c>
      <c r="I19" s="2">
        <f t="shared" si="1"/>
        <v>776</v>
      </c>
      <c r="L19" s="62">
        <v>7</v>
      </c>
      <c r="M19" s="76" t="s">
        <v>79</v>
      </c>
      <c r="N19" s="63" t="s">
        <v>78</v>
      </c>
      <c r="O19" s="64" t="s">
        <v>21</v>
      </c>
      <c r="P19" s="64">
        <v>1</v>
      </c>
      <c r="Q19" s="72">
        <v>732.4</v>
      </c>
      <c r="R19" s="72">
        <v>732.4</v>
      </c>
      <c r="S19" s="42"/>
      <c r="T19" s="42"/>
    </row>
    <row r="20" spans="1:20" ht="24.95" customHeight="1" x14ac:dyDescent="0.25">
      <c r="A20" s="36">
        <v>8</v>
      </c>
      <c r="B20" s="29" t="s">
        <v>77</v>
      </c>
      <c r="C20" s="24" t="s">
        <v>76</v>
      </c>
      <c r="D20" s="28" t="s">
        <v>21</v>
      </c>
      <c r="E20" s="13">
        <v>1</v>
      </c>
      <c r="F20" s="34">
        <v>346.46</v>
      </c>
      <c r="G20" s="34">
        <v>346.46</v>
      </c>
      <c r="H20" s="2">
        <f t="shared" si="0"/>
        <v>294</v>
      </c>
      <c r="I20" s="2">
        <f t="shared" si="1"/>
        <v>294</v>
      </c>
      <c r="L20" s="62">
        <v>8</v>
      </c>
      <c r="M20" s="76" t="s">
        <v>77</v>
      </c>
      <c r="N20" s="63" t="s">
        <v>76</v>
      </c>
      <c r="O20" s="64" t="s">
        <v>21</v>
      </c>
      <c r="P20" s="64">
        <v>1</v>
      </c>
      <c r="Q20" s="72">
        <v>277.17</v>
      </c>
      <c r="R20" s="72">
        <v>277.17</v>
      </c>
      <c r="S20" s="42"/>
      <c r="T20" s="42"/>
    </row>
    <row r="21" spans="1:20" ht="24.95" customHeight="1" x14ac:dyDescent="0.25">
      <c r="A21" s="36">
        <v>9</v>
      </c>
      <c r="B21" s="29" t="s">
        <v>75</v>
      </c>
      <c r="C21" s="24" t="s">
        <v>74</v>
      </c>
      <c r="D21" s="28" t="s">
        <v>21</v>
      </c>
      <c r="E21" s="13">
        <v>1</v>
      </c>
      <c r="F21" s="34">
        <v>181.87</v>
      </c>
      <c r="G21" s="34">
        <v>181.87</v>
      </c>
      <c r="H21" s="2">
        <f t="shared" si="0"/>
        <v>154</v>
      </c>
      <c r="I21" s="2">
        <f t="shared" si="1"/>
        <v>154</v>
      </c>
      <c r="L21" s="62">
        <v>9</v>
      </c>
      <c r="M21" s="76" t="s">
        <v>75</v>
      </c>
      <c r="N21" s="63" t="s">
        <v>74</v>
      </c>
      <c r="O21" s="64" t="s">
        <v>21</v>
      </c>
      <c r="P21" s="64">
        <v>1</v>
      </c>
      <c r="Q21" s="72">
        <v>145.5</v>
      </c>
      <c r="R21" s="72">
        <v>145.5</v>
      </c>
      <c r="S21" s="42"/>
      <c r="T21" s="42"/>
    </row>
    <row r="22" spans="1:20" ht="24.95" customHeight="1" x14ac:dyDescent="0.25">
      <c r="A22" s="36">
        <v>10</v>
      </c>
      <c r="B22" s="29" t="s">
        <v>73</v>
      </c>
      <c r="C22" s="24" t="s">
        <v>72</v>
      </c>
      <c r="D22" s="28" t="s">
        <v>21</v>
      </c>
      <c r="E22" s="13">
        <v>1</v>
      </c>
      <c r="F22" s="34">
        <v>539.64</v>
      </c>
      <c r="G22" s="34">
        <v>539.64</v>
      </c>
      <c r="H22" s="2">
        <f t="shared" si="0"/>
        <v>457</v>
      </c>
      <c r="I22" s="2">
        <f t="shared" si="1"/>
        <v>457</v>
      </c>
      <c r="L22" s="62">
        <v>10</v>
      </c>
      <c r="M22" s="76" t="s">
        <v>73</v>
      </c>
      <c r="N22" s="63" t="s">
        <v>72</v>
      </c>
      <c r="O22" s="64" t="s">
        <v>21</v>
      </c>
      <c r="P22" s="64">
        <v>1</v>
      </c>
      <c r="Q22" s="72">
        <v>431.71</v>
      </c>
      <c r="R22" s="72">
        <v>431.71</v>
      </c>
      <c r="S22" s="42"/>
      <c r="T22" s="42"/>
    </row>
    <row r="23" spans="1:20" ht="24.95" customHeight="1" x14ac:dyDescent="0.25">
      <c r="A23" s="36">
        <v>11</v>
      </c>
      <c r="B23" s="29" t="s">
        <v>71</v>
      </c>
      <c r="C23" s="24" t="s">
        <v>70</v>
      </c>
      <c r="D23" s="28" t="s">
        <v>21</v>
      </c>
      <c r="E23" s="13">
        <v>1</v>
      </c>
      <c r="F23" s="34">
        <v>225.18</v>
      </c>
      <c r="G23" s="34">
        <v>225.18</v>
      </c>
      <c r="H23" s="2">
        <f t="shared" si="0"/>
        <v>191</v>
      </c>
      <c r="I23" s="2">
        <f t="shared" si="1"/>
        <v>191</v>
      </c>
      <c r="L23" s="62">
        <v>11</v>
      </c>
      <c r="M23" s="76" t="s">
        <v>71</v>
      </c>
      <c r="N23" s="63" t="s">
        <v>70</v>
      </c>
      <c r="O23" s="64" t="s">
        <v>21</v>
      </c>
      <c r="P23" s="64">
        <v>1</v>
      </c>
      <c r="Q23" s="72">
        <v>180.14</v>
      </c>
      <c r="R23" s="72">
        <v>180.14</v>
      </c>
      <c r="S23" s="42"/>
      <c r="T23" s="42"/>
    </row>
    <row r="24" spans="1:20" ht="24.95" customHeight="1" x14ac:dyDescent="0.25">
      <c r="A24" s="36">
        <v>12</v>
      </c>
      <c r="B24" s="29" t="s">
        <v>69</v>
      </c>
      <c r="C24" s="24" t="s">
        <v>68</v>
      </c>
      <c r="D24" s="28" t="s">
        <v>21</v>
      </c>
      <c r="E24" s="13">
        <v>1</v>
      </c>
      <c r="F24" s="34">
        <v>2289.91</v>
      </c>
      <c r="G24" s="34">
        <v>2289.91</v>
      </c>
      <c r="H24" s="2">
        <f t="shared" si="0"/>
        <v>1941</v>
      </c>
      <c r="I24" s="2">
        <f t="shared" si="1"/>
        <v>1941</v>
      </c>
      <c r="L24" s="62">
        <v>12</v>
      </c>
      <c r="M24" s="76" t="s">
        <v>69</v>
      </c>
      <c r="N24" s="63" t="s">
        <v>68</v>
      </c>
      <c r="O24" s="64" t="s">
        <v>21</v>
      </c>
      <c r="P24" s="64">
        <v>1</v>
      </c>
      <c r="Q24" s="72">
        <v>1831.93</v>
      </c>
      <c r="R24" s="72">
        <v>1831.93</v>
      </c>
      <c r="S24" s="42"/>
      <c r="T24" s="42"/>
    </row>
    <row r="25" spans="1:20" ht="24.95" customHeight="1" x14ac:dyDescent="0.25">
      <c r="A25" s="36">
        <v>13</v>
      </c>
      <c r="B25" s="29" t="s">
        <v>67</v>
      </c>
      <c r="C25" s="24" t="s">
        <v>66</v>
      </c>
      <c r="D25" s="28" t="s">
        <v>21</v>
      </c>
      <c r="E25" s="13">
        <v>1</v>
      </c>
      <c r="F25" s="34">
        <v>1924.47</v>
      </c>
      <c r="G25" s="34">
        <v>1924.47</v>
      </c>
      <c r="H25" s="2">
        <f t="shared" si="0"/>
        <v>1631</v>
      </c>
      <c r="I25" s="2">
        <f t="shared" si="1"/>
        <v>1631</v>
      </c>
      <c r="L25" s="62">
        <v>13</v>
      </c>
      <c r="M25" s="76" t="s">
        <v>67</v>
      </c>
      <c r="N25" s="63" t="s">
        <v>66</v>
      </c>
      <c r="O25" s="64" t="s">
        <v>21</v>
      </c>
      <c r="P25" s="64">
        <v>1</v>
      </c>
      <c r="Q25" s="72">
        <v>1539.58</v>
      </c>
      <c r="R25" s="72">
        <v>1539.58</v>
      </c>
      <c r="S25" s="42"/>
      <c r="T25" s="42"/>
    </row>
    <row r="26" spans="1:20" ht="32.25" customHeight="1" x14ac:dyDescent="0.25">
      <c r="A26" s="36">
        <v>14</v>
      </c>
      <c r="B26" s="29" t="s">
        <v>65</v>
      </c>
      <c r="C26" s="24" t="s">
        <v>64</v>
      </c>
      <c r="D26" s="28" t="s">
        <v>21</v>
      </c>
      <c r="E26" s="13">
        <v>1</v>
      </c>
      <c r="F26" s="34">
        <v>4275.51</v>
      </c>
      <c r="G26" s="34">
        <v>4275.51</v>
      </c>
      <c r="H26" s="2">
        <f t="shared" si="0"/>
        <v>3623</v>
      </c>
      <c r="I26" s="2">
        <f t="shared" si="1"/>
        <v>3623</v>
      </c>
      <c r="L26" s="62">
        <v>14</v>
      </c>
      <c r="M26" s="76" t="s">
        <v>65</v>
      </c>
      <c r="N26" s="63" t="s">
        <v>64</v>
      </c>
      <c r="O26" s="64" t="s">
        <v>21</v>
      </c>
      <c r="P26" s="64">
        <v>1</v>
      </c>
      <c r="Q26" s="72">
        <v>3420.41</v>
      </c>
      <c r="R26" s="72">
        <v>3420.41</v>
      </c>
      <c r="S26" s="42"/>
      <c r="T26" s="42"/>
    </row>
    <row r="27" spans="1:20" ht="24.95" customHeight="1" x14ac:dyDescent="0.25">
      <c r="A27" s="36">
        <v>15</v>
      </c>
      <c r="B27" s="29" t="s">
        <v>63</v>
      </c>
      <c r="C27" s="24" t="s">
        <v>62</v>
      </c>
      <c r="D27" s="28" t="s">
        <v>21</v>
      </c>
      <c r="E27" s="13">
        <v>1</v>
      </c>
      <c r="F27" s="34">
        <v>1428.3</v>
      </c>
      <c r="G27" s="34">
        <v>1428.3</v>
      </c>
      <c r="H27" s="2">
        <f t="shared" si="0"/>
        <v>1210</v>
      </c>
      <c r="I27" s="2">
        <f t="shared" si="1"/>
        <v>1210</v>
      </c>
      <c r="L27" s="62">
        <v>15</v>
      </c>
      <c r="M27" s="76" t="s">
        <v>63</v>
      </c>
      <c r="N27" s="63" t="s">
        <v>62</v>
      </c>
      <c r="O27" s="64" t="s">
        <v>21</v>
      </c>
      <c r="P27" s="64">
        <v>1</v>
      </c>
      <c r="Q27" s="72">
        <v>1142.6400000000001</v>
      </c>
      <c r="R27" s="72">
        <v>1142.6400000000001</v>
      </c>
      <c r="S27" s="42"/>
      <c r="T27" s="42"/>
    </row>
    <row r="28" spans="1:20" ht="24.95" customHeight="1" x14ac:dyDescent="0.25">
      <c r="A28" s="36">
        <v>16</v>
      </c>
      <c r="B28" s="29" t="s">
        <v>61</v>
      </c>
      <c r="C28" s="24" t="s">
        <v>60</v>
      </c>
      <c r="D28" s="28" t="s">
        <v>21</v>
      </c>
      <c r="E28" s="13">
        <v>1</v>
      </c>
      <c r="F28" s="34">
        <v>930.25</v>
      </c>
      <c r="G28" s="34">
        <v>930.25</v>
      </c>
      <c r="H28" s="2">
        <f t="shared" si="0"/>
        <v>788</v>
      </c>
      <c r="I28" s="2">
        <f t="shared" si="1"/>
        <v>788</v>
      </c>
      <c r="L28" s="62">
        <v>16</v>
      </c>
      <c r="M28" s="76" t="s">
        <v>61</v>
      </c>
      <c r="N28" s="63" t="s">
        <v>60</v>
      </c>
      <c r="O28" s="64" t="s">
        <v>21</v>
      </c>
      <c r="P28" s="64">
        <v>1</v>
      </c>
      <c r="Q28" s="72">
        <v>744.2</v>
      </c>
      <c r="R28" s="72">
        <v>744.2</v>
      </c>
      <c r="S28" s="42"/>
      <c r="T28" s="42"/>
    </row>
    <row r="29" spans="1:20" ht="24.95" customHeight="1" x14ac:dyDescent="0.25">
      <c r="A29" s="36">
        <v>17</v>
      </c>
      <c r="B29" s="29" t="s">
        <v>59</v>
      </c>
      <c r="C29" s="24" t="s">
        <v>58</v>
      </c>
      <c r="D29" s="28" t="s">
        <v>21</v>
      </c>
      <c r="E29" s="13">
        <v>1</v>
      </c>
      <c r="F29" s="34">
        <v>378.31</v>
      </c>
      <c r="G29" s="34">
        <v>378.31</v>
      </c>
      <c r="H29" s="2">
        <f t="shared" si="0"/>
        <v>321</v>
      </c>
      <c r="I29" s="2">
        <f t="shared" si="1"/>
        <v>321</v>
      </c>
      <c r="L29" s="62">
        <v>17</v>
      </c>
      <c r="M29" s="76" t="s">
        <v>59</v>
      </c>
      <c r="N29" s="63" t="s">
        <v>58</v>
      </c>
      <c r="O29" s="64" t="s">
        <v>21</v>
      </c>
      <c r="P29" s="64">
        <v>1</v>
      </c>
      <c r="Q29" s="72">
        <v>302.64999999999998</v>
      </c>
      <c r="R29" s="72">
        <v>302.64999999999998</v>
      </c>
      <c r="S29" s="42"/>
      <c r="T29" s="42"/>
    </row>
    <row r="30" spans="1:20" ht="24.95" customHeight="1" x14ac:dyDescent="0.25">
      <c r="A30" s="36">
        <v>18</v>
      </c>
      <c r="B30" s="29" t="s">
        <v>57</v>
      </c>
      <c r="C30" s="24" t="s">
        <v>56</v>
      </c>
      <c r="D30" s="28" t="s">
        <v>21</v>
      </c>
      <c r="E30" s="13">
        <v>1</v>
      </c>
      <c r="F30" s="34">
        <v>133.43</v>
      </c>
      <c r="G30" s="34">
        <v>133.43</v>
      </c>
      <c r="H30" s="2">
        <f t="shared" si="0"/>
        <v>113</v>
      </c>
      <c r="I30" s="2">
        <f t="shared" si="1"/>
        <v>113</v>
      </c>
      <c r="L30" s="62">
        <v>18</v>
      </c>
      <c r="M30" s="76" t="s">
        <v>57</v>
      </c>
      <c r="N30" s="63" t="s">
        <v>56</v>
      </c>
      <c r="O30" s="64" t="s">
        <v>21</v>
      </c>
      <c r="P30" s="64">
        <v>1</v>
      </c>
      <c r="Q30" s="72">
        <v>106.74</v>
      </c>
      <c r="R30" s="72">
        <v>106.74</v>
      </c>
      <c r="S30" s="42"/>
      <c r="T30" s="42"/>
    </row>
    <row r="31" spans="1:20" ht="24.95" customHeight="1" x14ac:dyDescent="0.25">
      <c r="A31" s="36">
        <v>19</v>
      </c>
      <c r="B31" s="29" t="s">
        <v>55</v>
      </c>
      <c r="C31" s="24" t="s">
        <v>54</v>
      </c>
      <c r="D31" s="28" t="s">
        <v>21</v>
      </c>
      <c r="E31" s="13">
        <v>1</v>
      </c>
      <c r="F31" s="34">
        <v>309.49</v>
      </c>
      <c r="G31" s="34">
        <v>229.53</v>
      </c>
      <c r="H31" s="2">
        <f t="shared" si="0"/>
        <v>262</v>
      </c>
      <c r="I31" s="2">
        <f t="shared" si="1"/>
        <v>195</v>
      </c>
      <c r="L31" s="62">
        <v>19</v>
      </c>
      <c r="M31" s="76" t="s">
        <v>55</v>
      </c>
      <c r="N31" s="63" t="s">
        <v>54</v>
      </c>
      <c r="O31" s="64" t="s">
        <v>21</v>
      </c>
      <c r="P31" s="64">
        <v>1</v>
      </c>
      <c r="Q31" s="72">
        <v>247.59</v>
      </c>
      <c r="R31" s="72">
        <v>183.63</v>
      </c>
      <c r="S31" s="42"/>
      <c r="T31" s="42"/>
    </row>
    <row r="32" spans="1:20" ht="53.25" customHeight="1" x14ac:dyDescent="0.25">
      <c r="A32" s="36">
        <v>20</v>
      </c>
      <c r="B32" s="29" t="s">
        <v>53</v>
      </c>
      <c r="C32" s="24" t="s">
        <v>52</v>
      </c>
      <c r="D32" s="28" t="s">
        <v>21</v>
      </c>
      <c r="E32" s="13">
        <v>1</v>
      </c>
      <c r="F32" s="34">
        <v>696.13</v>
      </c>
      <c r="G32" s="34">
        <v>497.45</v>
      </c>
      <c r="H32" s="2">
        <f t="shared" si="0"/>
        <v>590</v>
      </c>
      <c r="I32" s="2">
        <f t="shared" si="1"/>
        <v>422</v>
      </c>
      <c r="L32" s="62">
        <v>20</v>
      </c>
      <c r="M32" s="76" t="s">
        <v>53</v>
      </c>
      <c r="N32" s="63" t="s">
        <v>52</v>
      </c>
      <c r="O32" s="64" t="s">
        <v>21</v>
      </c>
      <c r="P32" s="64">
        <v>1</v>
      </c>
      <c r="Q32" s="72">
        <v>556.9</v>
      </c>
      <c r="R32" s="72">
        <v>397.96</v>
      </c>
      <c r="S32" s="42"/>
      <c r="T32" s="42"/>
    </row>
    <row r="33" spans="1:20" ht="24.95" customHeight="1" x14ac:dyDescent="0.25">
      <c r="A33" s="36">
        <v>21</v>
      </c>
      <c r="B33" s="29"/>
      <c r="C33" s="24" t="s">
        <v>51</v>
      </c>
      <c r="D33" s="28" t="s">
        <v>21</v>
      </c>
      <c r="E33" s="13">
        <v>1</v>
      </c>
      <c r="F33" s="34">
        <v>968.3</v>
      </c>
      <c r="G33" s="34">
        <v>968.3</v>
      </c>
      <c r="H33" s="2">
        <f t="shared" si="0"/>
        <v>821</v>
      </c>
      <c r="I33" s="2">
        <f t="shared" si="1"/>
        <v>821</v>
      </c>
      <c r="L33" s="62">
        <v>21</v>
      </c>
      <c r="M33" s="76"/>
      <c r="N33" s="63" t="s">
        <v>51</v>
      </c>
      <c r="O33" s="64" t="s">
        <v>21</v>
      </c>
      <c r="P33" s="64">
        <v>1</v>
      </c>
      <c r="Q33" s="72">
        <v>774.63</v>
      </c>
      <c r="R33" s="72">
        <v>774.63</v>
      </c>
      <c r="S33" s="42"/>
      <c r="T33" s="42"/>
    </row>
    <row r="34" spans="1:20" ht="35.1" customHeight="1" x14ac:dyDescent="0.25">
      <c r="A34" s="36">
        <v>22</v>
      </c>
      <c r="B34" s="29" t="s">
        <v>34</v>
      </c>
      <c r="C34" s="24" t="s">
        <v>50</v>
      </c>
      <c r="D34" s="28" t="s">
        <v>32</v>
      </c>
      <c r="E34" s="13">
        <v>1</v>
      </c>
      <c r="F34" s="34">
        <v>1018.82</v>
      </c>
      <c r="G34" s="34">
        <v>552.5</v>
      </c>
      <c r="H34" s="2">
        <f t="shared" si="0"/>
        <v>863</v>
      </c>
      <c r="I34" s="2">
        <f t="shared" si="1"/>
        <v>468</v>
      </c>
      <c r="L34" s="62">
        <v>22</v>
      </c>
      <c r="M34" s="76" t="s">
        <v>34</v>
      </c>
      <c r="N34" s="63" t="s">
        <v>196</v>
      </c>
      <c r="O34" s="64" t="s">
        <v>98</v>
      </c>
      <c r="P34" s="64">
        <v>1</v>
      </c>
      <c r="Q34" s="72">
        <v>815.06</v>
      </c>
      <c r="R34" s="72">
        <v>442</v>
      </c>
      <c r="S34" s="42"/>
      <c r="T34" s="42"/>
    </row>
    <row r="35" spans="1:20" ht="35.1" customHeight="1" x14ac:dyDescent="0.25">
      <c r="A35" s="36">
        <v>23</v>
      </c>
      <c r="B35" s="29" t="s">
        <v>49</v>
      </c>
      <c r="C35" s="24" t="s">
        <v>48</v>
      </c>
      <c r="D35" s="28" t="s">
        <v>32</v>
      </c>
      <c r="E35" s="13">
        <v>1</v>
      </c>
      <c r="F35" s="34">
        <v>1085.6600000000001</v>
      </c>
      <c r="G35" s="34">
        <v>608.51</v>
      </c>
      <c r="H35" s="2">
        <f t="shared" si="0"/>
        <v>920</v>
      </c>
      <c r="I35" s="2">
        <f t="shared" si="1"/>
        <v>516</v>
      </c>
      <c r="L35" s="62">
        <v>23</v>
      </c>
      <c r="M35" s="76" t="s">
        <v>49</v>
      </c>
      <c r="N35" s="63" t="s">
        <v>197</v>
      </c>
      <c r="O35" s="64" t="s">
        <v>98</v>
      </c>
      <c r="P35" s="64">
        <v>1</v>
      </c>
      <c r="Q35" s="72">
        <v>868.53</v>
      </c>
      <c r="R35" s="72">
        <v>486.81</v>
      </c>
      <c r="S35" s="42"/>
      <c r="T35" s="42"/>
    </row>
    <row r="36" spans="1:20" ht="35.1" customHeight="1" x14ac:dyDescent="0.25">
      <c r="A36" s="36">
        <v>24</v>
      </c>
      <c r="B36" s="29" t="s">
        <v>47</v>
      </c>
      <c r="C36" s="24" t="s">
        <v>46</v>
      </c>
      <c r="D36" s="28" t="s">
        <v>32</v>
      </c>
      <c r="E36" s="13">
        <v>1</v>
      </c>
      <c r="F36" s="34">
        <v>1185.8900000000001</v>
      </c>
      <c r="G36" s="34">
        <v>698.76</v>
      </c>
      <c r="H36" s="2">
        <f t="shared" si="0"/>
        <v>1005</v>
      </c>
      <c r="I36" s="2">
        <f t="shared" si="1"/>
        <v>592</v>
      </c>
      <c r="L36" s="62">
        <v>24</v>
      </c>
      <c r="M36" s="76" t="s">
        <v>47</v>
      </c>
      <c r="N36" s="63" t="s">
        <v>46</v>
      </c>
      <c r="O36" s="64" t="s">
        <v>98</v>
      </c>
      <c r="P36" s="64">
        <v>1</v>
      </c>
      <c r="Q36" s="72">
        <v>948.71</v>
      </c>
      <c r="R36" s="72">
        <v>559.01</v>
      </c>
      <c r="S36" s="42"/>
      <c r="T36" s="42"/>
    </row>
    <row r="37" spans="1:20" ht="35.1" customHeight="1" x14ac:dyDescent="0.25">
      <c r="A37" s="36">
        <v>25</v>
      </c>
      <c r="B37" s="29" t="s">
        <v>45</v>
      </c>
      <c r="C37" s="24" t="s">
        <v>44</v>
      </c>
      <c r="D37" s="28" t="s">
        <v>32</v>
      </c>
      <c r="E37" s="13">
        <v>1</v>
      </c>
      <c r="F37" s="34">
        <v>1360.42</v>
      </c>
      <c r="G37" s="34">
        <v>811.73</v>
      </c>
      <c r="H37" s="2">
        <f t="shared" si="0"/>
        <v>1153</v>
      </c>
      <c r="I37" s="2">
        <f t="shared" si="1"/>
        <v>688</v>
      </c>
      <c r="L37" s="62">
        <v>25</v>
      </c>
      <c r="M37" s="76" t="s">
        <v>45</v>
      </c>
      <c r="N37" s="63" t="s">
        <v>44</v>
      </c>
      <c r="O37" s="64" t="s">
        <v>98</v>
      </c>
      <c r="P37" s="64">
        <v>1</v>
      </c>
      <c r="Q37" s="72">
        <v>1088.3399999999999</v>
      </c>
      <c r="R37" s="72">
        <v>649.39</v>
      </c>
      <c r="S37" s="42"/>
      <c r="T37" s="42"/>
    </row>
    <row r="38" spans="1:20" ht="35.1" customHeight="1" x14ac:dyDescent="0.25">
      <c r="A38" s="36">
        <v>26</v>
      </c>
      <c r="B38" s="29" t="s">
        <v>43</v>
      </c>
      <c r="C38" s="24" t="s">
        <v>198</v>
      </c>
      <c r="D38" s="28" t="s">
        <v>32</v>
      </c>
      <c r="E38" s="13">
        <v>1</v>
      </c>
      <c r="F38" s="34">
        <v>1715.78</v>
      </c>
      <c r="G38" s="34">
        <v>956.1</v>
      </c>
      <c r="H38" s="2">
        <f t="shared" si="0"/>
        <v>1454</v>
      </c>
      <c r="I38" s="2">
        <f t="shared" si="1"/>
        <v>810</v>
      </c>
      <c r="L38" s="62">
        <v>26</v>
      </c>
      <c r="M38" s="76" t="s">
        <v>43</v>
      </c>
      <c r="N38" s="63" t="s">
        <v>198</v>
      </c>
      <c r="O38" s="64" t="s">
        <v>98</v>
      </c>
      <c r="P38" s="64">
        <v>1</v>
      </c>
      <c r="Q38" s="72">
        <v>1372.62</v>
      </c>
      <c r="R38" s="72">
        <v>764.88</v>
      </c>
      <c r="S38" s="42"/>
      <c r="T38" s="42"/>
    </row>
    <row r="39" spans="1:20" ht="35.1" customHeight="1" x14ac:dyDescent="0.25">
      <c r="A39" s="36">
        <v>27</v>
      </c>
      <c r="B39" s="29" t="s">
        <v>41</v>
      </c>
      <c r="C39" s="24" t="s">
        <v>40</v>
      </c>
      <c r="D39" s="28" t="s">
        <v>32</v>
      </c>
      <c r="E39" s="13">
        <v>1</v>
      </c>
      <c r="F39" s="34">
        <v>2789.33</v>
      </c>
      <c r="G39" s="34">
        <v>1554.89</v>
      </c>
      <c r="H39" s="2">
        <f t="shared" si="0"/>
        <v>2364</v>
      </c>
      <c r="I39" s="2">
        <f t="shared" si="1"/>
        <v>1318</v>
      </c>
      <c r="L39" s="62">
        <v>27</v>
      </c>
      <c r="M39" s="76" t="s">
        <v>41</v>
      </c>
      <c r="N39" s="63" t="s">
        <v>40</v>
      </c>
      <c r="O39" s="64" t="s">
        <v>98</v>
      </c>
      <c r="P39" s="64">
        <v>1</v>
      </c>
      <c r="Q39" s="72">
        <v>2231.46</v>
      </c>
      <c r="R39" s="72">
        <v>1243.9100000000001</v>
      </c>
      <c r="S39" s="42"/>
      <c r="T39" s="42"/>
    </row>
    <row r="40" spans="1:20" ht="35.1" customHeight="1" x14ac:dyDescent="0.25">
      <c r="A40" s="36">
        <v>28</v>
      </c>
      <c r="B40" s="29" t="s">
        <v>39</v>
      </c>
      <c r="C40" s="24" t="s">
        <v>38</v>
      </c>
      <c r="D40" s="28" t="s">
        <v>32</v>
      </c>
      <c r="E40" s="13">
        <v>1</v>
      </c>
      <c r="F40" s="34">
        <v>575.97</v>
      </c>
      <c r="G40" s="34">
        <v>575.97</v>
      </c>
      <c r="H40" s="2">
        <f t="shared" si="0"/>
        <v>488</v>
      </c>
      <c r="I40" s="2">
        <f t="shared" si="1"/>
        <v>488</v>
      </c>
      <c r="L40" s="62">
        <v>28</v>
      </c>
      <c r="M40" s="76" t="s">
        <v>39</v>
      </c>
      <c r="N40" s="63" t="s">
        <v>38</v>
      </c>
      <c r="O40" s="64" t="s">
        <v>98</v>
      </c>
      <c r="P40" s="64">
        <v>1</v>
      </c>
      <c r="Q40" s="72">
        <v>460.78</v>
      </c>
      <c r="R40" s="72">
        <v>460.78</v>
      </c>
      <c r="S40" s="42"/>
      <c r="T40" s="42"/>
    </row>
    <row r="41" spans="1:20" ht="35.1" customHeight="1" x14ac:dyDescent="0.25">
      <c r="A41" s="36">
        <v>29</v>
      </c>
      <c r="B41" s="29" t="s">
        <v>37</v>
      </c>
      <c r="C41" s="24" t="s">
        <v>36</v>
      </c>
      <c r="D41" s="28" t="s">
        <v>32</v>
      </c>
      <c r="E41" s="13">
        <v>1</v>
      </c>
      <c r="F41" s="34">
        <v>636.61</v>
      </c>
      <c r="G41" s="34">
        <v>636.61</v>
      </c>
      <c r="H41" s="2">
        <f t="shared" si="0"/>
        <v>540</v>
      </c>
      <c r="I41" s="2">
        <f t="shared" si="1"/>
        <v>540</v>
      </c>
      <c r="L41" s="62">
        <v>29</v>
      </c>
      <c r="M41" s="76" t="s">
        <v>37</v>
      </c>
      <c r="N41" s="63" t="s">
        <v>199</v>
      </c>
      <c r="O41" s="64" t="s">
        <v>98</v>
      </c>
      <c r="P41" s="64">
        <v>1</v>
      </c>
      <c r="Q41" s="72">
        <v>509.29</v>
      </c>
      <c r="R41" s="72">
        <v>509.29</v>
      </c>
      <c r="S41" s="42"/>
      <c r="T41" s="42"/>
    </row>
    <row r="42" spans="1:20" ht="35.1" customHeight="1" x14ac:dyDescent="0.25">
      <c r="A42" s="37" t="s">
        <v>35</v>
      </c>
      <c r="B42" s="18" t="s">
        <v>34</v>
      </c>
      <c r="C42" s="24" t="s">
        <v>33</v>
      </c>
      <c r="D42" s="28" t="s">
        <v>32</v>
      </c>
      <c r="E42" s="13">
        <v>1</v>
      </c>
      <c r="F42" s="34">
        <v>1073.26</v>
      </c>
      <c r="G42" s="34">
        <v>552.51</v>
      </c>
      <c r="H42" s="2">
        <f t="shared" ref="H42:H61" si="2">ROUND(F42/1.18,0)</f>
        <v>910</v>
      </c>
      <c r="I42" s="2">
        <f t="shared" ref="I42:I61" si="3">ROUND(G42/1.18,0)</f>
        <v>468</v>
      </c>
      <c r="L42" s="62">
        <v>30</v>
      </c>
      <c r="M42" s="76" t="s">
        <v>34</v>
      </c>
      <c r="N42" s="24" t="s">
        <v>33</v>
      </c>
      <c r="O42" s="64" t="s">
        <v>98</v>
      </c>
      <c r="P42" s="64">
        <v>1</v>
      </c>
      <c r="Q42" s="72">
        <v>858.6</v>
      </c>
      <c r="R42" s="72">
        <v>442.01</v>
      </c>
      <c r="S42" s="42"/>
      <c r="T42" s="42"/>
    </row>
    <row r="43" spans="1:20" ht="24.95" customHeight="1" x14ac:dyDescent="0.25">
      <c r="A43" s="36">
        <v>31</v>
      </c>
      <c r="B43" s="29"/>
      <c r="C43" s="24" t="s">
        <v>31</v>
      </c>
      <c r="D43" s="28" t="s">
        <v>21</v>
      </c>
      <c r="E43" s="13">
        <v>1</v>
      </c>
      <c r="F43" s="34">
        <v>971.62</v>
      </c>
      <c r="G43" s="34">
        <v>971.62</v>
      </c>
      <c r="H43" s="2">
        <f t="shared" si="2"/>
        <v>823</v>
      </c>
      <c r="I43" s="2">
        <f t="shared" si="3"/>
        <v>823</v>
      </c>
      <c r="L43" s="62">
        <v>31</v>
      </c>
      <c r="M43" s="76"/>
      <c r="N43" s="63" t="s">
        <v>31</v>
      </c>
      <c r="O43" s="64" t="s">
        <v>21</v>
      </c>
      <c r="P43" s="64">
        <v>1</v>
      </c>
      <c r="Q43" s="72">
        <v>777.3</v>
      </c>
      <c r="R43" s="72">
        <v>777.3</v>
      </c>
      <c r="S43" s="42"/>
      <c r="T43" s="42"/>
    </row>
    <row r="44" spans="1:20" ht="24.95" customHeight="1" x14ac:dyDescent="0.25">
      <c r="A44" s="37" t="s">
        <v>30</v>
      </c>
      <c r="B44" s="29" t="s">
        <v>7</v>
      </c>
      <c r="C44" s="38" t="s">
        <v>29</v>
      </c>
      <c r="D44" s="28" t="s">
        <v>21</v>
      </c>
      <c r="E44" s="13">
        <v>1</v>
      </c>
      <c r="F44" s="34">
        <v>2698.27</v>
      </c>
      <c r="G44" s="34"/>
      <c r="H44" s="2">
        <f t="shared" si="2"/>
        <v>2287</v>
      </c>
      <c r="I44" s="2">
        <f t="shared" si="3"/>
        <v>0</v>
      </c>
      <c r="L44" s="62" t="s">
        <v>30</v>
      </c>
      <c r="M44" s="76" t="s">
        <v>7</v>
      </c>
      <c r="N44" s="63" t="s">
        <v>29</v>
      </c>
      <c r="O44" s="64" t="s">
        <v>21</v>
      </c>
      <c r="P44" s="64">
        <v>1</v>
      </c>
      <c r="Q44" s="72">
        <v>2698.27</v>
      </c>
      <c r="R44" s="72"/>
      <c r="S44" s="42"/>
      <c r="T44" s="42"/>
    </row>
    <row r="45" spans="1:20" ht="24.95" customHeight="1" x14ac:dyDescent="0.25">
      <c r="A45" s="36">
        <v>32</v>
      </c>
      <c r="B45" s="29"/>
      <c r="C45" s="24" t="s">
        <v>28</v>
      </c>
      <c r="D45" s="28" t="s">
        <v>21</v>
      </c>
      <c r="E45" s="13">
        <v>1</v>
      </c>
      <c r="F45" s="34">
        <v>1846</v>
      </c>
      <c r="G45" s="34">
        <v>1641.64</v>
      </c>
      <c r="H45" s="2">
        <f t="shared" si="2"/>
        <v>1564</v>
      </c>
      <c r="I45" s="2">
        <f t="shared" si="3"/>
        <v>1391</v>
      </c>
      <c r="L45" s="62">
        <v>32</v>
      </c>
      <c r="M45" s="76"/>
      <c r="N45" s="63" t="s">
        <v>28</v>
      </c>
      <c r="O45" s="64" t="s">
        <v>21</v>
      </c>
      <c r="P45" s="64">
        <v>1</v>
      </c>
      <c r="Q45" s="72">
        <v>1476.81</v>
      </c>
      <c r="R45" s="72">
        <v>1313.31</v>
      </c>
      <c r="S45" s="42"/>
      <c r="T45" s="42"/>
    </row>
    <row r="46" spans="1:20" ht="24.95" customHeight="1" x14ac:dyDescent="0.25">
      <c r="A46" s="37" t="s">
        <v>27</v>
      </c>
      <c r="B46" s="29" t="s">
        <v>7</v>
      </c>
      <c r="C46" s="38" t="s">
        <v>15</v>
      </c>
      <c r="D46" s="28" t="s">
        <v>19</v>
      </c>
      <c r="E46" s="13">
        <v>7</v>
      </c>
      <c r="F46" s="34">
        <v>3133.6</v>
      </c>
      <c r="G46" s="34"/>
      <c r="H46" s="2">
        <f t="shared" si="2"/>
        <v>2656</v>
      </c>
      <c r="I46" s="2">
        <f t="shared" si="3"/>
        <v>0</v>
      </c>
      <c r="L46" s="62" t="s">
        <v>27</v>
      </c>
      <c r="M46" s="76" t="s">
        <v>7</v>
      </c>
      <c r="N46" s="63" t="s">
        <v>15</v>
      </c>
      <c r="O46" s="64" t="s">
        <v>193</v>
      </c>
      <c r="P46" s="64">
        <v>7</v>
      </c>
      <c r="Q46" s="72">
        <v>3133.6</v>
      </c>
      <c r="R46" s="72"/>
      <c r="S46" s="42"/>
      <c r="T46" s="42"/>
    </row>
    <row r="47" spans="1:20" ht="24.95" customHeight="1" x14ac:dyDescent="0.25">
      <c r="A47" s="37" t="s">
        <v>26</v>
      </c>
      <c r="B47" s="29"/>
      <c r="C47" s="38" t="s">
        <v>25</v>
      </c>
      <c r="D47" s="28" t="s">
        <v>21</v>
      </c>
      <c r="E47" s="13">
        <v>1</v>
      </c>
      <c r="F47" s="34">
        <v>2324.06</v>
      </c>
      <c r="G47" s="34">
        <v>2119.69</v>
      </c>
      <c r="H47" s="2">
        <f t="shared" si="2"/>
        <v>1970</v>
      </c>
      <c r="I47" s="2">
        <f t="shared" si="3"/>
        <v>1796</v>
      </c>
      <c r="L47" s="62" t="s">
        <v>26</v>
      </c>
      <c r="M47" s="76"/>
      <c r="N47" s="63" t="s">
        <v>194</v>
      </c>
      <c r="O47" s="64" t="s">
        <v>21</v>
      </c>
      <c r="P47" s="64">
        <v>1</v>
      </c>
      <c r="Q47" s="72">
        <v>1859.24</v>
      </c>
      <c r="R47" s="72">
        <v>1695.75</v>
      </c>
      <c r="S47" s="42"/>
      <c r="T47" s="42"/>
    </row>
    <row r="48" spans="1:20" ht="24.95" customHeight="1" x14ac:dyDescent="0.25">
      <c r="A48" s="37" t="s">
        <v>24</v>
      </c>
      <c r="B48" s="29" t="s">
        <v>7</v>
      </c>
      <c r="C48" s="38" t="s">
        <v>11</v>
      </c>
      <c r="D48" s="28" t="s">
        <v>19</v>
      </c>
      <c r="E48" s="13">
        <v>10</v>
      </c>
      <c r="F48" s="34">
        <v>4477.99</v>
      </c>
      <c r="G48" s="34"/>
      <c r="H48" s="2">
        <f t="shared" si="2"/>
        <v>3795</v>
      </c>
      <c r="I48" s="2">
        <f t="shared" si="3"/>
        <v>0</v>
      </c>
      <c r="L48" s="62" t="s">
        <v>24</v>
      </c>
      <c r="M48" s="76" t="s">
        <v>7</v>
      </c>
      <c r="N48" s="63" t="s">
        <v>11</v>
      </c>
      <c r="O48" s="64" t="s">
        <v>193</v>
      </c>
      <c r="P48" s="64">
        <v>10</v>
      </c>
      <c r="Q48" s="72">
        <v>4477.99</v>
      </c>
      <c r="R48" s="72"/>
      <c r="S48" s="42"/>
      <c r="T48" s="42"/>
    </row>
    <row r="49" spans="1:20" ht="24.95" customHeight="1" x14ac:dyDescent="0.25">
      <c r="A49" s="37" t="s">
        <v>23</v>
      </c>
      <c r="B49" s="29"/>
      <c r="C49" s="38" t="s">
        <v>22</v>
      </c>
      <c r="D49" s="28" t="s">
        <v>21</v>
      </c>
      <c r="E49" s="13">
        <v>1</v>
      </c>
      <c r="F49" s="34">
        <v>2616.08</v>
      </c>
      <c r="G49" s="34">
        <v>2411.7199999999998</v>
      </c>
      <c r="H49" s="2">
        <f t="shared" si="2"/>
        <v>2217</v>
      </c>
      <c r="I49" s="2">
        <f t="shared" si="3"/>
        <v>2044</v>
      </c>
      <c r="L49" s="62" t="s">
        <v>23</v>
      </c>
      <c r="M49" s="76"/>
      <c r="N49" s="63" t="s">
        <v>22</v>
      </c>
      <c r="O49" s="64" t="s">
        <v>21</v>
      </c>
      <c r="P49" s="64">
        <v>1</v>
      </c>
      <c r="Q49" s="72">
        <v>2092.87</v>
      </c>
      <c r="R49" s="72">
        <v>1929.38</v>
      </c>
      <c r="S49" s="42"/>
      <c r="T49" s="42"/>
    </row>
    <row r="50" spans="1:20" ht="24.95" customHeight="1" x14ac:dyDescent="0.25">
      <c r="A50" s="37" t="s">
        <v>20</v>
      </c>
      <c r="B50" s="29" t="s">
        <v>7</v>
      </c>
      <c r="C50" s="38" t="s">
        <v>6</v>
      </c>
      <c r="D50" s="28" t="s">
        <v>19</v>
      </c>
      <c r="E50" s="13">
        <v>14</v>
      </c>
      <c r="F50" s="34">
        <v>6268.62</v>
      </c>
      <c r="G50" s="34"/>
      <c r="H50" s="2">
        <f t="shared" si="2"/>
        <v>5312</v>
      </c>
      <c r="I50" s="2">
        <f t="shared" si="3"/>
        <v>0</v>
      </c>
      <c r="L50" s="62" t="s">
        <v>20</v>
      </c>
      <c r="M50" s="76" t="s">
        <v>7</v>
      </c>
      <c r="N50" s="63" t="s">
        <v>6</v>
      </c>
      <c r="O50" s="64" t="s">
        <v>193</v>
      </c>
      <c r="P50" s="64">
        <v>14</v>
      </c>
      <c r="Q50" s="72">
        <v>6268.62</v>
      </c>
      <c r="R50" s="72"/>
      <c r="S50" s="42"/>
      <c r="T50" s="42"/>
    </row>
    <row r="51" spans="1:20" ht="24.95" customHeight="1" x14ac:dyDescent="0.25">
      <c r="A51" s="37" t="s">
        <v>18</v>
      </c>
      <c r="B51" s="29"/>
      <c r="C51" s="38" t="s">
        <v>17</v>
      </c>
      <c r="D51" s="28"/>
      <c r="E51" s="16"/>
      <c r="F51" s="34">
        <v>2931.66</v>
      </c>
      <c r="G51" s="34">
        <v>2454.52</v>
      </c>
      <c r="H51" s="2">
        <f t="shared" si="2"/>
        <v>2484</v>
      </c>
      <c r="I51" s="2">
        <f t="shared" si="3"/>
        <v>2080</v>
      </c>
      <c r="L51" s="62" t="s">
        <v>18</v>
      </c>
      <c r="M51" s="76"/>
      <c r="N51" s="63" t="s">
        <v>17</v>
      </c>
      <c r="O51" s="64"/>
      <c r="P51" s="64"/>
      <c r="Q51" s="72">
        <v>2345.33</v>
      </c>
      <c r="R51" s="72">
        <v>1963.61</v>
      </c>
      <c r="S51" s="69"/>
      <c r="T51" s="42"/>
    </row>
    <row r="52" spans="1:20" ht="24.95" customHeight="1" x14ac:dyDescent="0.25">
      <c r="A52" s="37" t="s">
        <v>16</v>
      </c>
      <c r="B52" s="29" t="s">
        <v>7</v>
      </c>
      <c r="C52" s="38" t="s">
        <v>15</v>
      </c>
      <c r="D52" s="28"/>
      <c r="E52" s="13">
        <v>7</v>
      </c>
      <c r="F52" s="34">
        <v>3133.6</v>
      </c>
      <c r="G52" s="34"/>
      <c r="H52" s="2">
        <f t="shared" si="2"/>
        <v>2656</v>
      </c>
      <c r="I52" s="2">
        <f t="shared" si="3"/>
        <v>0</v>
      </c>
      <c r="L52" s="62" t="s">
        <v>16</v>
      </c>
      <c r="M52" s="76" t="s">
        <v>7</v>
      </c>
      <c r="N52" s="63" t="s">
        <v>15</v>
      </c>
      <c r="O52" s="64"/>
      <c r="P52" s="64">
        <v>7</v>
      </c>
      <c r="Q52" s="72">
        <v>3133.6</v>
      </c>
      <c r="R52" s="72">
        <v>0</v>
      </c>
      <c r="S52" s="42"/>
      <c r="T52" s="42"/>
    </row>
    <row r="53" spans="1:20" ht="24.95" customHeight="1" x14ac:dyDescent="0.25">
      <c r="A53" s="37" t="s">
        <v>14</v>
      </c>
      <c r="B53" s="29"/>
      <c r="C53" s="38" t="s">
        <v>13</v>
      </c>
      <c r="D53" s="28"/>
      <c r="E53" s="16"/>
      <c r="F53" s="34">
        <v>3409.72</v>
      </c>
      <c r="G53" s="34">
        <v>2932.57</v>
      </c>
      <c r="H53" s="2">
        <f t="shared" si="2"/>
        <v>2890</v>
      </c>
      <c r="I53" s="2">
        <f t="shared" si="3"/>
        <v>2485</v>
      </c>
      <c r="L53" s="62" t="s">
        <v>14</v>
      </c>
      <c r="M53" s="76"/>
      <c r="N53" s="63" t="s">
        <v>13</v>
      </c>
      <c r="O53" s="64"/>
      <c r="P53" s="64"/>
      <c r="Q53" s="72">
        <v>2727.77</v>
      </c>
      <c r="R53" s="72">
        <v>2346.06</v>
      </c>
      <c r="S53" s="42"/>
      <c r="T53" s="42"/>
    </row>
    <row r="54" spans="1:20" ht="24.95" customHeight="1" x14ac:dyDescent="0.25">
      <c r="A54" s="37" t="s">
        <v>12</v>
      </c>
      <c r="B54" s="29" t="s">
        <v>7</v>
      </c>
      <c r="C54" s="38" t="s">
        <v>11</v>
      </c>
      <c r="D54" s="28"/>
      <c r="E54" s="13">
        <v>10</v>
      </c>
      <c r="F54" s="34">
        <v>4477.99</v>
      </c>
      <c r="G54" s="34"/>
      <c r="H54" s="2">
        <f t="shared" si="2"/>
        <v>3795</v>
      </c>
      <c r="I54" s="2">
        <f t="shared" si="3"/>
        <v>0</v>
      </c>
      <c r="L54" s="62" t="s">
        <v>12</v>
      </c>
      <c r="M54" s="76" t="s">
        <v>7</v>
      </c>
      <c r="N54" s="63" t="s">
        <v>11</v>
      </c>
      <c r="O54" s="65"/>
      <c r="P54" s="65">
        <v>10</v>
      </c>
      <c r="Q54" s="73">
        <v>4477.99</v>
      </c>
      <c r="R54" s="73"/>
      <c r="S54" s="42"/>
      <c r="T54" s="42"/>
    </row>
    <row r="55" spans="1:20" ht="24.95" customHeight="1" x14ac:dyDescent="0.25">
      <c r="A55" s="37" t="s">
        <v>10</v>
      </c>
      <c r="B55" s="29"/>
      <c r="C55" s="38" t="s">
        <v>9</v>
      </c>
      <c r="D55" s="28"/>
      <c r="E55" s="16"/>
      <c r="F55" s="34">
        <v>3701.73</v>
      </c>
      <c r="G55" s="34">
        <v>3224.59</v>
      </c>
      <c r="H55" s="2">
        <f t="shared" si="2"/>
        <v>3137</v>
      </c>
      <c r="I55" s="2">
        <f t="shared" si="3"/>
        <v>2733</v>
      </c>
      <c r="L55" s="62" t="s">
        <v>10</v>
      </c>
      <c r="M55" s="76"/>
      <c r="N55" s="63" t="s">
        <v>9</v>
      </c>
      <c r="O55" s="65"/>
      <c r="P55" s="65"/>
      <c r="Q55" s="73">
        <v>2961.39</v>
      </c>
      <c r="R55" s="73">
        <v>2579.67</v>
      </c>
      <c r="S55" s="42"/>
      <c r="T55" s="42"/>
    </row>
    <row r="56" spans="1:20" ht="24.95" customHeight="1" x14ac:dyDescent="0.25">
      <c r="A56" s="37" t="s">
        <v>8</v>
      </c>
      <c r="B56" s="29" t="s">
        <v>7</v>
      </c>
      <c r="C56" s="38" t="s">
        <v>6</v>
      </c>
      <c r="D56" s="28"/>
      <c r="E56" s="13">
        <v>14</v>
      </c>
      <c r="F56" s="34">
        <v>6268.62</v>
      </c>
      <c r="G56" s="34"/>
      <c r="H56" s="2">
        <f t="shared" si="2"/>
        <v>5312</v>
      </c>
      <c r="I56" s="2">
        <f t="shared" si="3"/>
        <v>0</v>
      </c>
      <c r="L56" s="62" t="s">
        <v>8</v>
      </c>
      <c r="M56" s="76" t="s">
        <v>7</v>
      </c>
      <c r="N56" s="63" t="s">
        <v>6</v>
      </c>
      <c r="O56" s="65"/>
      <c r="P56" s="65">
        <v>14</v>
      </c>
      <c r="Q56" s="73">
        <v>6268.62</v>
      </c>
      <c r="R56" s="73"/>
      <c r="S56" s="42"/>
      <c r="T56" s="42"/>
    </row>
    <row r="57" spans="1:20" ht="38.25" customHeight="1" x14ac:dyDescent="0.25">
      <c r="A57" s="35">
        <v>38</v>
      </c>
      <c r="B57" s="29" t="s">
        <v>5</v>
      </c>
      <c r="C57" s="24" t="s">
        <v>4</v>
      </c>
      <c r="D57" s="28" t="s">
        <v>3</v>
      </c>
      <c r="E57" s="8">
        <v>1.847</v>
      </c>
      <c r="F57" s="34">
        <v>1265.8499999999999</v>
      </c>
      <c r="G57" s="34">
        <v>1265.8499999999999</v>
      </c>
      <c r="H57" s="2">
        <f t="shared" si="2"/>
        <v>1073</v>
      </c>
      <c r="I57" s="2">
        <f t="shared" si="3"/>
        <v>1073</v>
      </c>
      <c r="L57" s="62">
        <v>38</v>
      </c>
      <c r="M57" s="76" t="s">
        <v>5</v>
      </c>
      <c r="N57" s="63" t="s">
        <v>4</v>
      </c>
      <c r="O57" s="64" t="s">
        <v>3</v>
      </c>
      <c r="P57" s="64">
        <v>1.847</v>
      </c>
      <c r="Q57" s="72">
        <v>1012.68</v>
      </c>
      <c r="R57" s="72">
        <v>1012.68</v>
      </c>
      <c r="S57" s="42"/>
      <c r="T57" s="42"/>
    </row>
    <row r="58" spans="1:20" ht="39.75" customHeight="1" x14ac:dyDescent="0.25">
      <c r="A58" s="43">
        <v>39</v>
      </c>
      <c r="B58" s="44" t="s">
        <v>191</v>
      </c>
      <c r="C58" s="46" t="s">
        <v>190</v>
      </c>
      <c r="D58" s="45" t="s">
        <v>184</v>
      </c>
      <c r="E58" s="39">
        <v>1</v>
      </c>
      <c r="F58" s="40">
        <f>[2]счетчики!$H$14</f>
        <v>3331.57</v>
      </c>
      <c r="G58" s="41">
        <v>3331.57</v>
      </c>
      <c r="H58" s="2">
        <f t="shared" si="2"/>
        <v>2823</v>
      </c>
      <c r="I58" s="2">
        <f t="shared" si="3"/>
        <v>2823</v>
      </c>
      <c r="L58" s="62">
        <v>39</v>
      </c>
      <c r="M58" s="44" t="s">
        <v>191</v>
      </c>
      <c r="N58" s="60" t="s">
        <v>200</v>
      </c>
      <c r="O58" s="64" t="s">
        <v>0</v>
      </c>
      <c r="P58" s="64">
        <v>1</v>
      </c>
      <c r="Q58" s="72">
        <v>2665.2560000000003</v>
      </c>
      <c r="R58" s="72">
        <v>2665.2560000000003</v>
      </c>
      <c r="S58" s="42"/>
      <c r="T58" s="42"/>
    </row>
    <row r="59" spans="1:20" s="55" customFormat="1" ht="18" customHeight="1" x14ac:dyDescent="0.25">
      <c r="A59" s="48"/>
      <c r="B59" s="49" t="s">
        <v>185</v>
      </c>
      <c r="C59" s="47" t="s">
        <v>186</v>
      </c>
      <c r="D59" s="50" t="s">
        <v>187</v>
      </c>
      <c r="E59" s="51">
        <v>1</v>
      </c>
      <c r="F59" s="52">
        <f>[2]счетчики!$H$15</f>
        <v>1095.45</v>
      </c>
      <c r="G59" s="53">
        <f>F59</f>
        <v>1095.45</v>
      </c>
      <c r="H59" s="54">
        <f t="shared" ref="H59:H60" si="4">ROUND(F59/1.18,0)</f>
        <v>928</v>
      </c>
      <c r="I59" s="54">
        <f t="shared" ref="I59:I60" si="5">ROUND(G59/1.18,0)</f>
        <v>928</v>
      </c>
      <c r="L59" s="66"/>
      <c r="M59" s="49" t="s">
        <v>185</v>
      </c>
      <c r="N59" s="47" t="s">
        <v>186</v>
      </c>
      <c r="O59" s="50" t="s">
        <v>187</v>
      </c>
      <c r="P59" s="66"/>
      <c r="Q59" s="74">
        <f>F59*0.8</f>
        <v>876.36000000000013</v>
      </c>
      <c r="R59" s="74">
        <f>G59*0.8</f>
        <v>876.36000000000013</v>
      </c>
      <c r="S59" s="42"/>
      <c r="T59" s="42"/>
    </row>
    <row r="60" spans="1:20" s="55" customFormat="1" ht="18" customHeight="1" x14ac:dyDescent="0.25">
      <c r="A60" s="48"/>
      <c r="B60" s="49"/>
      <c r="C60" s="47" t="s">
        <v>188</v>
      </c>
      <c r="D60" s="50" t="s">
        <v>184</v>
      </c>
      <c r="E60" s="51">
        <v>1</v>
      </c>
      <c r="F60" s="52">
        <f>[2]счетчики!$H$16</f>
        <v>1607.6</v>
      </c>
      <c r="G60" s="53">
        <f>F60</f>
        <v>1607.6</v>
      </c>
      <c r="H60" s="54">
        <f t="shared" si="4"/>
        <v>1362</v>
      </c>
      <c r="I60" s="54">
        <f t="shared" si="5"/>
        <v>1362</v>
      </c>
      <c r="L60" s="66"/>
      <c r="M60" s="49"/>
      <c r="N60" s="47" t="s">
        <v>188</v>
      </c>
      <c r="O60" s="50" t="s">
        <v>184</v>
      </c>
      <c r="P60" s="66"/>
      <c r="Q60" s="74">
        <f t="shared" ref="Q60:Q61" si="6">F60*0.8</f>
        <v>1286.08</v>
      </c>
      <c r="R60" s="74">
        <f t="shared" ref="R60:R61" si="7">G60*0.8</f>
        <v>1286.08</v>
      </c>
      <c r="S60" s="42"/>
      <c r="T60" s="42"/>
    </row>
    <row r="61" spans="1:20" s="55" customFormat="1" ht="18" customHeight="1" x14ac:dyDescent="0.25">
      <c r="A61" s="48"/>
      <c r="B61" s="49"/>
      <c r="C61" s="47" t="s">
        <v>189</v>
      </c>
      <c r="D61" s="50" t="s">
        <v>187</v>
      </c>
      <c r="E61" s="51">
        <v>1</v>
      </c>
      <c r="F61" s="52">
        <f>[2]счетчики!$H$18</f>
        <v>628.52</v>
      </c>
      <c r="G61" s="53">
        <f>F61</f>
        <v>628.52</v>
      </c>
      <c r="H61" s="54">
        <f t="shared" si="2"/>
        <v>533</v>
      </c>
      <c r="I61" s="54">
        <f t="shared" si="3"/>
        <v>533</v>
      </c>
      <c r="L61" s="66"/>
      <c r="M61" s="49"/>
      <c r="N61" s="47" t="s">
        <v>189</v>
      </c>
      <c r="O61" s="50" t="s">
        <v>187</v>
      </c>
      <c r="P61" s="66"/>
      <c r="Q61" s="74">
        <f t="shared" si="6"/>
        <v>502.81600000000003</v>
      </c>
      <c r="R61" s="74">
        <f t="shared" si="7"/>
        <v>502.81600000000003</v>
      </c>
      <c r="S61" s="42"/>
      <c r="T61" s="42"/>
    </row>
    <row r="62" spans="1:20" ht="40.5" customHeight="1" x14ac:dyDescent="0.25">
      <c r="A62" s="43">
        <v>40</v>
      </c>
      <c r="B62" s="44" t="s">
        <v>191</v>
      </c>
      <c r="C62" s="46" t="s">
        <v>190</v>
      </c>
      <c r="D62" s="45" t="s">
        <v>184</v>
      </c>
      <c r="E62" s="39">
        <v>2</v>
      </c>
      <c r="F62" s="40">
        <f>F63+F64+F65</f>
        <v>4939.1200000000008</v>
      </c>
      <c r="G62" s="41">
        <f>G63+G64+G65</f>
        <v>4939.1200000000008</v>
      </c>
      <c r="L62" s="62">
        <v>40</v>
      </c>
      <c r="M62" s="76" t="s">
        <v>2</v>
      </c>
      <c r="N62" s="60" t="s">
        <v>200</v>
      </c>
      <c r="O62" s="64" t="s">
        <v>0</v>
      </c>
      <c r="P62" s="64">
        <v>2</v>
      </c>
      <c r="Q62" s="72">
        <v>3951.2960000000007</v>
      </c>
      <c r="R62" s="72">
        <v>3951.2960000000007</v>
      </c>
      <c r="S62" s="42"/>
      <c r="T62" s="42"/>
    </row>
    <row r="63" spans="1:20" ht="30" x14ac:dyDescent="0.25">
      <c r="A63" s="48"/>
      <c r="B63" s="49" t="s">
        <v>185</v>
      </c>
      <c r="C63" s="47" t="s">
        <v>186</v>
      </c>
      <c r="D63" s="50" t="s">
        <v>187</v>
      </c>
      <c r="E63" s="51">
        <v>1</v>
      </c>
      <c r="F63" s="52">
        <f>[2]счетчики!$H$21</f>
        <v>1095.45</v>
      </c>
      <c r="G63" s="53">
        <f>F63</f>
        <v>1095.45</v>
      </c>
      <c r="L63" s="67"/>
      <c r="M63" s="49" t="s">
        <v>185</v>
      </c>
      <c r="N63" s="47" t="s">
        <v>186</v>
      </c>
      <c r="O63" s="50" t="s">
        <v>187</v>
      </c>
      <c r="P63" s="68"/>
      <c r="Q63" s="74">
        <f t="shared" ref="Q63:Q65" si="8">F63*0.8</f>
        <v>876.36000000000013</v>
      </c>
      <c r="R63" s="74">
        <f t="shared" ref="R63:R65" si="9">G63*0.8</f>
        <v>876.36000000000013</v>
      </c>
      <c r="S63" s="42"/>
      <c r="T63" s="42"/>
    </row>
    <row r="64" spans="1:20" x14ac:dyDescent="0.25">
      <c r="A64" s="48"/>
      <c r="B64" s="49"/>
      <c r="C64" s="47" t="s">
        <v>188</v>
      </c>
      <c r="D64" s="50" t="s">
        <v>184</v>
      </c>
      <c r="E64" s="51">
        <v>2</v>
      </c>
      <c r="F64" s="52">
        <f>[2]счетчики!$H$22</f>
        <v>3215.15</v>
      </c>
      <c r="G64" s="53">
        <f>F64</f>
        <v>3215.15</v>
      </c>
      <c r="L64" s="67"/>
      <c r="M64" s="49"/>
      <c r="N64" s="47" t="s">
        <v>188</v>
      </c>
      <c r="O64" s="50" t="s">
        <v>184</v>
      </c>
      <c r="P64" s="68"/>
      <c r="Q64" s="74">
        <f t="shared" si="8"/>
        <v>2572.1200000000003</v>
      </c>
      <c r="R64" s="74">
        <f t="shared" si="9"/>
        <v>2572.1200000000003</v>
      </c>
      <c r="S64" s="42"/>
      <c r="T64" s="42"/>
    </row>
    <row r="65" spans="1:20" ht="34.5" customHeight="1" x14ac:dyDescent="0.25">
      <c r="A65" s="48"/>
      <c r="B65" s="49"/>
      <c r="C65" s="47" t="s">
        <v>189</v>
      </c>
      <c r="D65" s="50" t="s">
        <v>187</v>
      </c>
      <c r="E65" s="51">
        <v>1</v>
      </c>
      <c r="F65" s="52">
        <f>[2]счетчики!$H$24</f>
        <v>628.52</v>
      </c>
      <c r="G65" s="53">
        <f>F65</f>
        <v>628.52</v>
      </c>
      <c r="L65" s="67"/>
      <c r="M65" s="49"/>
      <c r="N65" s="47" t="s">
        <v>189</v>
      </c>
      <c r="O65" s="50" t="s">
        <v>187</v>
      </c>
      <c r="P65" s="68"/>
      <c r="Q65" s="74">
        <f t="shared" si="8"/>
        <v>502.81600000000003</v>
      </c>
      <c r="R65" s="74">
        <f t="shared" si="9"/>
        <v>502.81600000000003</v>
      </c>
      <c r="S65" s="42"/>
      <c r="T65" s="42"/>
    </row>
    <row r="66" spans="1:20" ht="32.25" customHeight="1" x14ac:dyDescent="0.25">
      <c r="A66" s="43">
        <v>41</v>
      </c>
      <c r="B66" s="44" t="s">
        <v>191</v>
      </c>
      <c r="C66" s="46" t="s">
        <v>190</v>
      </c>
      <c r="D66" s="45" t="s">
        <v>184</v>
      </c>
      <c r="E66" s="39">
        <v>4</v>
      </c>
      <c r="F66" s="40">
        <f>F67+F68+F69</f>
        <v>8154.2999999999993</v>
      </c>
      <c r="G66" s="41">
        <f>G67+G68+G69</f>
        <v>8154.2999999999993</v>
      </c>
      <c r="L66" s="62">
        <v>41</v>
      </c>
      <c r="M66" s="76" t="s">
        <v>2</v>
      </c>
      <c r="N66" s="63" t="s">
        <v>195</v>
      </c>
      <c r="O66" s="64" t="s">
        <v>0</v>
      </c>
      <c r="P66" s="64">
        <v>4</v>
      </c>
      <c r="Q66" s="72">
        <v>6523.44</v>
      </c>
      <c r="R66" s="72">
        <v>6523.44</v>
      </c>
      <c r="S66" s="42"/>
      <c r="T66" s="42"/>
    </row>
    <row r="67" spans="1:20" ht="30" x14ac:dyDescent="0.25">
      <c r="A67" s="48"/>
      <c r="B67" s="49" t="s">
        <v>185</v>
      </c>
      <c r="C67" s="47" t="s">
        <v>186</v>
      </c>
      <c r="D67" s="50" t="s">
        <v>187</v>
      </c>
      <c r="E67" s="51">
        <v>1</v>
      </c>
      <c r="F67" s="52">
        <f>[2]счетчики!$H$21</f>
        <v>1095.45</v>
      </c>
      <c r="G67" s="53">
        <f>F67</f>
        <v>1095.45</v>
      </c>
      <c r="L67" s="67"/>
      <c r="M67" s="49" t="s">
        <v>185</v>
      </c>
      <c r="N67" s="47" t="s">
        <v>186</v>
      </c>
      <c r="O67" s="50" t="s">
        <v>187</v>
      </c>
      <c r="P67" s="68"/>
      <c r="Q67" s="74">
        <f t="shared" ref="Q67:Q69" si="10">F67*0.8</f>
        <v>876.36000000000013</v>
      </c>
      <c r="R67" s="74">
        <f t="shared" ref="R67:R69" si="11">G67*0.8</f>
        <v>876.36000000000013</v>
      </c>
      <c r="S67" s="42"/>
      <c r="T67" s="42"/>
    </row>
    <row r="68" spans="1:20" x14ac:dyDescent="0.25">
      <c r="A68" s="48"/>
      <c r="B68" s="49"/>
      <c r="C68" s="47" t="s">
        <v>188</v>
      </c>
      <c r="D68" s="50" t="s">
        <v>184</v>
      </c>
      <c r="E68" s="51">
        <v>4</v>
      </c>
      <c r="F68" s="52">
        <f>[2]счетчики!$H$28</f>
        <v>6430.33</v>
      </c>
      <c r="G68" s="53">
        <f>F68</f>
        <v>6430.33</v>
      </c>
      <c r="L68" s="67"/>
      <c r="M68" s="49"/>
      <c r="N68" s="47" t="s">
        <v>188</v>
      </c>
      <c r="O68" s="50" t="s">
        <v>184</v>
      </c>
      <c r="P68" s="68"/>
      <c r="Q68" s="74">
        <f t="shared" si="10"/>
        <v>5144.2640000000001</v>
      </c>
      <c r="R68" s="74">
        <f t="shared" si="11"/>
        <v>5144.2640000000001</v>
      </c>
      <c r="S68" s="42"/>
      <c r="T68" s="42"/>
    </row>
    <row r="69" spans="1:20" ht="30" x14ac:dyDescent="0.25">
      <c r="A69" s="48"/>
      <c r="B69" s="49"/>
      <c r="C69" s="47" t="s">
        <v>189</v>
      </c>
      <c r="D69" s="50" t="s">
        <v>187</v>
      </c>
      <c r="E69" s="51">
        <v>1</v>
      </c>
      <c r="F69" s="52">
        <f>[2]счетчики!$H$24</f>
        <v>628.52</v>
      </c>
      <c r="G69" s="53">
        <f>F69</f>
        <v>628.52</v>
      </c>
      <c r="L69" s="67"/>
      <c r="M69" s="49"/>
      <c r="N69" s="47" t="s">
        <v>189</v>
      </c>
      <c r="O69" s="50" t="s">
        <v>187</v>
      </c>
      <c r="P69" s="68"/>
      <c r="Q69" s="74">
        <f t="shared" si="10"/>
        <v>502.81600000000003</v>
      </c>
      <c r="R69" s="74">
        <f t="shared" si="11"/>
        <v>502.81600000000003</v>
      </c>
      <c r="S69" s="42"/>
      <c r="T69" s="42"/>
    </row>
    <row r="70" spans="1:20" x14ac:dyDescent="0.25">
      <c r="O70" s="61"/>
      <c r="P70" s="61"/>
      <c r="Q70" s="58"/>
      <c r="R70" s="58"/>
    </row>
    <row r="71" spans="1:20" x14ac:dyDescent="0.25">
      <c r="Q71" s="58"/>
      <c r="R71" s="58"/>
    </row>
    <row r="72" spans="1:20" x14ac:dyDescent="0.25">
      <c r="Q72" s="58"/>
      <c r="R72" s="58"/>
    </row>
    <row r="73" spans="1:20" x14ac:dyDescent="0.25">
      <c r="Q73" s="58"/>
      <c r="R73" s="58"/>
    </row>
    <row r="74" spans="1:20" x14ac:dyDescent="0.25">
      <c r="Q74" s="58"/>
      <c r="R74" s="58"/>
    </row>
    <row r="75" spans="1:20" x14ac:dyDescent="0.25">
      <c r="Q75" s="58"/>
      <c r="R75" s="58"/>
    </row>
  </sheetData>
  <mergeCells count="23">
    <mergeCell ref="F4:G4"/>
    <mergeCell ref="D4:E4"/>
    <mergeCell ref="Q4:R4"/>
    <mergeCell ref="G7:G9"/>
    <mergeCell ref="H7:H9"/>
    <mergeCell ref="I7:I9"/>
    <mergeCell ref="A5:I5"/>
    <mergeCell ref="A7:A9"/>
    <mergeCell ref="B7:B9"/>
    <mergeCell ref="C7:C9"/>
    <mergeCell ref="D7:D9"/>
    <mergeCell ref="E7:E9"/>
    <mergeCell ref="F7:F9"/>
    <mergeCell ref="A6:I6"/>
    <mergeCell ref="Q7:Q9"/>
    <mergeCell ref="R7:R9"/>
    <mergeCell ref="L5:R5"/>
    <mergeCell ref="L7:L9"/>
    <mergeCell ref="M7:M9"/>
    <mergeCell ref="N7:N9"/>
    <mergeCell ref="O7:O9"/>
    <mergeCell ref="P7:P9"/>
    <mergeCell ref="L6:R6"/>
  </mergeCells>
  <printOptions horizontalCentered="1"/>
  <pageMargins left="0.19685039370078741" right="0.11811023622047245" top="0.39370078740157483" bottom="0" header="0.31496062992125984" footer="0.31496062992125984"/>
  <pageSetup paperSize="9" scale="52" fitToWidth="2" fitToHeight="3" orientation="portrait" r:id="rId1"/>
  <colBreaks count="1" manualBreakCount="1">
    <brk id="11" min="3" max="6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topLeftCell="A4" zoomScale="91" zoomScaleNormal="100" zoomScaleSheetLayoutView="91" workbookViewId="0">
      <selection activeCell="M46" sqref="M46"/>
    </sheetView>
  </sheetViews>
  <sheetFormatPr defaultRowHeight="15" outlineLevelRow="1" x14ac:dyDescent="0.25"/>
  <cols>
    <col min="1" max="1" width="4.85546875" style="23" customWidth="1"/>
    <col min="2" max="2" width="60.7109375" style="23" customWidth="1"/>
    <col min="3" max="3" width="24.42578125" style="31" customWidth="1"/>
    <col min="4" max="4" width="13.140625" style="23" customWidth="1"/>
    <col min="5" max="16384" width="9.140625" style="23"/>
  </cols>
  <sheetData>
    <row r="1" spans="1:4" hidden="1" x14ac:dyDescent="0.25"/>
    <row r="2" spans="1:4" hidden="1" x14ac:dyDescent="0.25"/>
    <row r="3" spans="1:4" hidden="1" x14ac:dyDescent="0.25"/>
    <row r="4" spans="1:4" ht="42.75" customHeight="1" x14ac:dyDescent="0.25">
      <c r="C4" s="110" t="s">
        <v>234</v>
      </c>
      <c r="D4" s="110"/>
    </row>
    <row r="5" spans="1:4" ht="77.25" customHeight="1" x14ac:dyDescent="0.25">
      <c r="A5" s="102" t="s">
        <v>207</v>
      </c>
      <c r="B5" s="102"/>
      <c r="C5" s="102"/>
      <c r="D5" s="102"/>
    </row>
    <row r="6" spans="1:4" x14ac:dyDescent="0.25">
      <c r="D6" s="75" t="s">
        <v>201</v>
      </c>
    </row>
    <row r="7" spans="1:4" ht="15" customHeight="1" x14ac:dyDescent="0.25">
      <c r="A7" s="121" t="s">
        <v>174</v>
      </c>
      <c r="B7" s="121" t="s">
        <v>208</v>
      </c>
      <c r="C7" s="121" t="s">
        <v>177</v>
      </c>
      <c r="D7" s="121" t="s">
        <v>216</v>
      </c>
    </row>
    <row r="8" spans="1:4" x14ac:dyDescent="0.25">
      <c r="A8" s="122"/>
      <c r="B8" s="122"/>
      <c r="C8" s="122"/>
      <c r="D8" s="122"/>
    </row>
    <row r="9" spans="1:4" x14ac:dyDescent="0.25">
      <c r="A9" s="122"/>
      <c r="B9" s="122"/>
      <c r="C9" s="122"/>
      <c r="D9" s="122"/>
    </row>
    <row r="10" spans="1:4" ht="15" customHeight="1" x14ac:dyDescent="0.25">
      <c r="A10" s="123"/>
      <c r="B10" s="123"/>
      <c r="C10" s="123"/>
      <c r="D10" s="123"/>
    </row>
    <row r="11" spans="1:4" ht="45.75" customHeight="1" x14ac:dyDescent="0.25">
      <c r="A11" s="4">
        <v>1</v>
      </c>
      <c r="B11" s="33" t="s">
        <v>210</v>
      </c>
      <c r="C11" s="6" t="s">
        <v>209</v>
      </c>
      <c r="D11" s="34">
        <v>3</v>
      </c>
    </row>
    <row r="12" spans="1:4" ht="37.5" customHeight="1" x14ac:dyDescent="0.25">
      <c r="A12" s="32">
        <v>2</v>
      </c>
      <c r="B12" s="33" t="s">
        <v>211</v>
      </c>
      <c r="C12" s="6" t="s">
        <v>209</v>
      </c>
      <c r="D12" s="34">
        <v>3</v>
      </c>
    </row>
    <row r="13" spans="1:4" ht="36" customHeight="1" x14ac:dyDescent="0.25">
      <c r="A13" s="32">
        <v>3</v>
      </c>
      <c r="B13" s="33" t="s">
        <v>212</v>
      </c>
      <c r="C13" s="6" t="s">
        <v>209</v>
      </c>
      <c r="D13" s="34">
        <v>1.5</v>
      </c>
    </row>
    <row r="14" spans="1:4" ht="38.25" customHeight="1" x14ac:dyDescent="0.25">
      <c r="A14" s="32">
        <v>4</v>
      </c>
      <c r="B14" s="33" t="s">
        <v>212</v>
      </c>
      <c r="C14" s="6" t="s">
        <v>209</v>
      </c>
      <c r="D14" s="34">
        <v>1.5</v>
      </c>
    </row>
    <row r="15" spans="1:4" ht="33.75" customHeight="1" x14ac:dyDescent="0.25">
      <c r="A15" s="32">
        <v>5</v>
      </c>
      <c r="B15" s="33" t="s">
        <v>213</v>
      </c>
      <c r="C15" s="6" t="s">
        <v>209</v>
      </c>
      <c r="D15" s="56">
        <v>1.5</v>
      </c>
    </row>
    <row r="17" spans="1:4" ht="69" hidden="1" customHeight="1" outlineLevel="1" x14ac:dyDescent="0.25">
      <c r="A17" s="102" t="s">
        <v>207</v>
      </c>
      <c r="B17" s="102"/>
      <c r="C17" s="102"/>
      <c r="D17" s="102"/>
    </row>
    <row r="18" spans="1:4" hidden="1" outlineLevel="1" x14ac:dyDescent="0.25">
      <c r="D18" s="75" t="s">
        <v>201</v>
      </c>
    </row>
    <row r="19" spans="1:4" hidden="1" outlineLevel="1" x14ac:dyDescent="0.25">
      <c r="A19" s="121" t="s">
        <v>174</v>
      </c>
      <c r="B19" s="121" t="s">
        <v>208</v>
      </c>
      <c r="C19" s="121" t="s">
        <v>177</v>
      </c>
      <c r="D19" s="121" t="s">
        <v>216</v>
      </c>
    </row>
    <row r="20" spans="1:4" hidden="1" outlineLevel="1" x14ac:dyDescent="0.25">
      <c r="A20" s="122"/>
      <c r="B20" s="122"/>
      <c r="C20" s="122"/>
      <c r="D20" s="122"/>
    </row>
    <row r="21" spans="1:4" hidden="1" outlineLevel="1" x14ac:dyDescent="0.25">
      <c r="A21" s="122"/>
      <c r="B21" s="122"/>
      <c r="C21" s="122"/>
      <c r="D21" s="122"/>
    </row>
    <row r="22" spans="1:4" hidden="1" outlineLevel="1" x14ac:dyDescent="0.25">
      <c r="A22" s="123"/>
      <c r="B22" s="123"/>
      <c r="C22" s="123"/>
      <c r="D22" s="123"/>
    </row>
    <row r="23" spans="1:4" ht="30" hidden="1" outlineLevel="1" x14ac:dyDescent="0.25">
      <c r="A23" s="4">
        <v>1</v>
      </c>
      <c r="B23" s="33" t="s">
        <v>210</v>
      </c>
      <c r="C23" s="6" t="s">
        <v>209</v>
      </c>
      <c r="D23" s="34">
        <v>3</v>
      </c>
    </row>
    <row r="24" spans="1:4" ht="30" hidden="1" outlineLevel="1" x14ac:dyDescent="0.25">
      <c r="A24" s="32">
        <v>2</v>
      </c>
      <c r="B24" s="33" t="s">
        <v>211</v>
      </c>
      <c r="C24" s="6" t="s">
        <v>209</v>
      </c>
      <c r="D24" s="34">
        <v>3</v>
      </c>
    </row>
    <row r="25" spans="1:4" ht="30" hidden="1" outlineLevel="1" x14ac:dyDescent="0.25">
      <c r="A25" s="32">
        <v>3</v>
      </c>
      <c r="B25" s="33" t="s">
        <v>212</v>
      </c>
      <c r="C25" s="6" t="s">
        <v>209</v>
      </c>
      <c r="D25" s="34">
        <v>1.5</v>
      </c>
    </row>
    <row r="26" spans="1:4" ht="30" hidden="1" outlineLevel="1" x14ac:dyDescent="0.25">
      <c r="A26" s="32">
        <v>4</v>
      </c>
      <c r="B26" s="33" t="s">
        <v>212</v>
      </c>
      <c r="C26" s="6" t="s">
        <v>209</v>
      </c>
      <c r="D26" s="34">
        <v>1.5</v>
      </c>
    </row>
    <row r="27" spans="1:4" ht="30" hidden="1" outlineLevel="1" x14ac:dyDescent="0.25">
      <c r="A27" s="32">
        <v>5</v>
      </c>
      <c r="B27" s="33" t="s">
        <v>213</v>
      </c>
      <c r="C27" s="6" t="s">
        <v>209</v>
      </c>
      <c r="D27" s="56">
        <v>1.5</v>
      </c>
    </row>
    <row r="28" spans="1:4" collapsed="1" x14ac:dyDescent="0.25"/>
  </sheetData>
  <mergeCells count="11">
    <mergeCell ref="C4:D4"/>
    <mergeCell ref="A7:A10"/>
    <mergeCell ref="B7:B10"/>
    <mergeCell ref="C7:C10"/>
    <mergeCell ref="D7:D10"/>
    <mergeCell ref="A5:D5"/>
    <mergeCell ref="A17:D17"/>
    <mergeCell ref="A19:A22"/>
    <mergeCell ref="B19:B22"/>
    <mergeCell ref="C19:C22"/>
    <mergeCell ref="D19:D22"/>
  </mergeCells>
  <printOptions horizontalCentered="1"/>
  <pageMargins left="0.70866141732283472" right="0.19685039370078741" top="0.39370078740157483" bottom="0.19685039370078741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90"/>
  <sheetViews>
    <sheetView workbookViewId="0">
      <selection activeCell="C11" sqref="C11"/>
    </sheetView>
  </sheetViews>
  <sheetFormatPr defaultRowHeight="15" x14ac:dyDescent="0.25"/>
  <cols>
    <col min="1" max="1" width="7.28515625" customWidth="1"/>
    <col min="2" max="2" width="18.28515625" style="25" customWidth="1"/>
    <col min="3" max="3" width="75" customWidth="1"/>
    <col min="5" max="5" width="14.85546875" customWidth="1"/>
    <col min="6" max="7" width="19.28515625" hidden="1" customWidth="1"/>
    <col min="8" max="8" width="20.28515625" customWidth="1"/>
    <col min="9" max="9" width="20.5703125" customWidth="1"/>
    <col min="10" max="10" width="13.28515625" customWidth="1"/>
  </cols>
  <sheetData>
    <row r="4" spans="1:9" x14ac:dyDescent="0.25">
      <c r="A4" s="126" t="s">
        <v>108</v>
      </c>
      <c r="B4" s="127" t="s">
        <v>107</v>
      </c>
      <c r="C4" s="126" t="s">
        <v>106</v>
      </c>
      <c r="D4" s="126" t="s">
        <v>105</v>
      </c>
      <c r="E4" s="126" t="s">
        <v>104</v>
      </c>
      <c r="F4" s="126" t="s">
        <v>156</v>
      </c>
      <c r="G4" s="126" t="s">
        <v>173</v>
      </c>
      <c r="H4" s="126" t="s">
        <v>103</v>
      </c>
      <c r="I4" s="126" t="s">
        <v>102</v>
      </c>
    </row>
    <row r="5" spans="1:9" x14ac:dyDescent="0.25">
      <c r="A5" s="126"/>
      <c r="B5" s="127"/>
      <c r="C5" s="126"/>
      <c r="D5" s="126"/>
      <c r="E5" s="126"/>
      <c r="F5" s="126"/>
      <c r="G5" s="126"/>
      <c r="H5" s="126"/>
      <c r="I5" s="126"/>
    </row>
    <row r="6" spans="1:9" ht="16.5" customHeight="1" x14ac:dyDescent="0.25">
      <c r="A6" s="126"/>
      <c r="B6" s="127"/>
      <c r="C6" s="126"/>
      <c r="D6" s="126"/>
      <c r="E6" s="126"/>
      <c r="F6" s="126"/>
      <c r="G6" s="126"/>
      <c r="H6" s="126"/>
      <c r="I6" s="126"/>
    </row>
    <row r="7" spans="1:9" ht="15" customHeight="1" x14ac:dyDescent="0.25">
      <c r="A7" s="124" t="s">
        <v>172</v>
      </c>
      <c r="B7" s="125"/>
      <c r="C7" s="125"/>
      <c r="D7" s="125"/>
      <c r="E7" s="125"/>
      <c r="F7" s="125"/>
      <c r="G7" s="125"/>
      <c r="H7" s="125"/>
      <c r="I7" s="125"/>
    </row>
    <row r="8" spans="1:9" ht="33" customHeight="1" x14ac:dyDescent="0.25">
      <c r="A8" s="19" t="s">
        <v>101</v>
      </c>
      <c r="B8" s="11" t="s">
        <v>100</v>
      </c>
      <c r="C8" s="10" t="s">
        <v>99</v>
      </c>
      <c r="D8" s="9" t="s">
        <v>98</v>
      </c>
      <c r="E8" s="21">
        <v>2.4</v>
      </c>
      <c r="F8" s="2">
        <v>751.18</v>
      </c>
      <c r="G8" s="2">
        <v>751.18</v>
      </c>
      <c r="H8" s="2">
        <f t="shared" ref="H8:H39" si="0">ROUND(F8/1.18,0)</f>
        <v>637</v>
      </c>
      <c r="I8" s="2">
        <f t="shared" ref="I8:I39" si="1">ROUND(G8/1.18,0)</f>
        <v>637</v>
      </c>
    </row>
    <row r="9" spans="1:9" ht="33" customHeight="1" x14ac:dyDescent="0.25">
      <c r="A9" s="12">
        <v>2</v>
      </c>
      <c r="B9" s="11" t="s">
        <v>97</v>
      </c>
      <c r="C9" s="10" t="s">
        <v>96</v>
      </c>
      <c r="D9" s="9" t="s">
        <v>95</v>
      </c>
      <c r="E9" s="20">
        <v>0.01</v>
      </c>
      <c r="F9" s="2">
        <v>639.98</v>
      </c>
      <c r="G9" s="2">
        <v>639.98</v>
      </c>
      <c r="H9" s="2">
        <f t="shared" si="0"/>
        <v>542</v>
      </c>
      <c r="I9" s="2">
        <f t="shared" si="1"/>
        <v>542</v>
      </c>
    </row>
    <row r="10" spans="1:9" ht="33" customHeight="1" x14ac:dyDescent="0.25">
      <c r="A10" s="19">
        <v>3</v>
      </c>
      <c r="B10" s="11" t="s">
        <v>92</v>
      </c>
      <c r="C10" s="10" t="s">
        <v>94</v>
      </c>
      <c r="D10" s="9" t="s">
        <v>21</v>
      </c>
      <c r="E10" s="13">
        <v>1</v>
      </c>
      <c r="F10" s="2">
        <v>457.18</v>
      </c>
      <c r="G10" s="2">
        <v>457.18</v>
      </c>
      <c r="H10" s="2">
        <f t="shared" si="0"/>
        <v>387</v>
      </c>
      <c r="I10" s="2">
        <f t="shared" si="1"/>
        <v>387</v>
      </c>
    </row>
    <row r="11" spans="1:9" ht="33" customHeight="1" x14ac:dyDescent="0.25">
      <c r="A11" s="19" t="s">
        <v>93</v>
      </c>
      <c r="B11" s="11" t="s">
        <v>92</v>
      </c>
      <c r="C11" s="10" t="s">
        <v>91</v>
      </c>
      <c r="D11" s="9" t="s">
        <v>21</v>
      </c>
      <c r="E11" s="13">
        <v>1</v>
      </c>
      <c r="F11" s="2">
        <v>571.1</v>
      </c>
      <c r="G11" s="2">
        <v>457.18</v>
      </c>
      <c r="H11" s="2">
        <f t="shared" si="0"/>
        <v>484</v>
      </c>
      <c r="I11" s="2">
        <f t="shared" si="1"/>
        <v>387</v>
      </c>
    </row>
    <row r="12" spans="1:9" ht="33" customHeight="1" x14ac:dyDescent="0.25">
      <c r="A12" s="17" t="s">
        <v>90</v>
      </c>
      <c r="B12" s="11" t="s">
        <v>87</v>
      </c>
      <c r="C12" s="10" t="s">
        <v>89</v>
      </c>
      <c r="D12" s="9" t="s">
        <v>21</v>
      </c>
      <c r="E12" s="13">
        <v>1</v>
      </c>
      <c r="F12" s="2">
        <v>591.48</v>
      </c>
      <c r="G12" s="2">
        <v>591.48</v>
      </c>
      <c r="H12" s="2">
        <f t="shared" si="0"/>
        <v>501</v>
      </c>
      <c r="I12" s="2">
        <f t="shared" si="1"/>
        <v>501</v>
      </c>
    </row>
    <row r="13" spans="1:9" ht="33" customHeight="1" x14ac:dyDescent="0.25">
      <c r="A13" s="17" t="s">
        <v>88</v>
      </c>
      <c r="B13" s="11" t="s">
        <v>87</v>
      </c>
      <c r="C13" s="10" t="s">
        <v>86</v>
      </c>
      <c r="D13" s="9" t="s">
        <v>21</v>
      </c>
      <c r="E13" s="13">
        <v>1</v>
      </c>
      <c r="F13" s="2">
        <v>767.67</v>
      </c>
      <c r="G13" s="2">
        <v>591.48</v>
      </c>
      <c r="H13" s="2">
        <f t="shared" si="0"/>
        <v>651</v>
      </c>
      <c r="I13" s="2">
        <f t="shared" si="1"/>
        <v>501</v>
      </c>
    </row>
    <row r="14" spans="1:9" ht="33" customHeight="1" x14ac:dyDescent="0.25">
      <c r="A14" s="17">
        <v>4</v>
      </c>
      <c r="B14" s="11" t="s">
        <v>85</v>
      </c>
      <c r="C14" s="10" t="s">
        <v>84</v>
      </c>
      <c r="D14" s="9" t="s">
        <v>21</v>
      </c>
      <c r="E14" s="13">
        <v>1</v>
      </c>
      <c r="F14" s="2">
        <v>1450.1</v>
      </c>
      <c r="G14" s="2">
        <v>1450.1</v>
      </c>
      <c r="H14" s="2">
        <f t="shared" si="0"/>
        <v>1229</v>
      </c>
      <c r="I14" s="2">
        <f t="shared" si="1"/>
        <v>1229</v>
      </c>
    </row>
    <row r="15" spans="1:9" ht="33" customHeight="1" x14ac:dyDescent="0.25">
      <c r="A15" s="17">
        <v>5</v>
      </c>
      <c r="B15" s="11" t="s">
        <v>83</v>
      </c>
      <c r="C15" s="10" t="s">
        <v>82</v>
      </c>
      <c r="D15" s="9" t="s">
        <v>21</v>
      </c>
      <c r="E15" s="13">
        <v>1</v>
      </c>
      <c r="F15" s="2">
        <v>1088.55</v>
      </c>
      <c r="G15" s="2">
        <v>1088.55</v>
      </c>
      <c r="H15" s="2">
        <f t="shared" si="0"/>
        <v>923</v>
      </c>
      <c r="I15" s="2">
        <f t="shared" si="1"/>
        <v>923</v>
      </c>
    </row>
    <row r="16" spans="1:9" ht="33" customHeight="1" x14ac:dyDescent="0.25">
      <c r="A16" s="17">
        <v>6</v>
      </c>
      <c r="B16" s="11" t="s">
        <v>81</v>
      </c>
      <c r="C16" s="10" t="s">
        <v>80</v>
      </c>
      <c r="D16" s="9" t="s">
        <v>21</v>
      </c>
      <c r="E16" s="13">
        <v>1</v>
      </c>
      <c r="F16" s="2">
        <v>413.55</v>
      </c>
      <c r="G16" s="2">
        <v>413.55</v>
      </c>
      <c r="H16" s="2">
        <f t="shared" si="0"/>
        <v>350</v>
      </c>
      <c r="I16" s="2">
        <f t="shared" si="1"/>
        <v>350</v>
      </c>
    </row>
    <row r="17" spans="1:9" ht="33" customHeight="1" x14ac:dyDescent="0.25">
      <c r="A17" s="17">
        <v>7</v>
      </c>
      <c r="B17" s="11" t="s">
        <v>79</v>
      </c>
      <c r="C17" s="10" t="s">
        <v>78</v>
      </c>
      <c r="D17" s="9" t="s">
        <v>21</v>
      </c>
      <c r="E17" s="13">
        <v>1</v>
      </c>
      <c r="F17" s="2">
        <v>915.5</v>
      </c>
      <c r="G17" s="2">
        <v>915.5</v>
      </c>
      <c r="H17" s="2">
        <f t="shared" si="0"/>
        <v>776</v>
      </c>
      <c r="I17" s="2">
        <f t="shared" si="1"/>
        <v>776</v>
      </c>
    </row>
    <row r="18" spans="1:9" ht="33" customHeight="1" x14ac:dyDescent="0.25">
      <c r="A18" s="17">
        <v>8</v>
      </c>
      <c r="B18" s="11" t="s">
        <v>77</v>
      </c>
      <c r="C18" s="10" t="s">
        <v>76</v>
      </c>
      <c r="D18" s="9" t="s">
        <v>21</v>
      </c>
      <c r="E18" s="13">
        <v>1</v>
      </c>
      <c r="F18" s="2">
        <v>346.46</v>
      </c>
      <c r="G18" s="2">
        <v>346.46</v>
      </c>
      <c r="H18" s="2">
        <f t="shared" si="0"/>
        <v>294</v>
      </c>
      <c r="I18" s="2">
        <f t="shared" si="1"/>
        <v>294</v>
      </c>
    </row>
    <row r="19" spans="1:9" ht="33" customHeight="1" x14ac:dyDescent="0.25">
      <c r="A19" s="17">
        <v>9</v>
      </c>
      <c r="B19" s="11" t="s">
        <v>75</v>
      </c>
      <c r="C19" s="10" t="s">
        <v>74</v>
      </c>
      <c r="D19" s="9" t="s">
        <v>21</v>
      </c>
      <c r="E19" s="13">
        <v>1</v>
      </c>
      <c r="F19" s="2">
        <v>181.87</v>
      </c>
      <c r="G19" s="2">
        <v>181.87</v>
      </c>
      <c r="H19" s="2">
        <f t="shared" si="0"/>
        <v>154</v>
      </c>
      <c r="I19" s="2">
        <f t="shared" si="1"/>
        <v>154</v>
      </c>
    </row>
    <row r="20" spans="1:9" ht="33" customHeight="1" x14ac:dyDescent="0.25">
      <c r="A20" s="17">
        <v>10</v>
      </c>
      <c r="B20" s="11" t="s">
        <v>73</v>
      </c>
      <c r="C20" s="10" t="s">
        <v>72</v>
      </c>
      <c r="D20" s="9" t="s">
        <v>21</v>
      </c>
      <c r="E20" s="13">
        <v>1</v>
      </c>
      <c r="F20" s="2">
        <v>539.64</v>
      </c>
      <c r="G20" s="2">
        <v>539.64</v>
      </c>
      <c r="H20" s="2">
        <f t="shared" si="0"/>
        <v>457</v>
      </c>
      <c r="I20" s="2">
        <f t="shared" si="1"/>
        <v>457</v>
      </c>
    </row>
    <row r="21" spans="1:9" ht="33" customHeight="1" x14ac:dyDescent="0.25">
      <c r="A21" s="17">
        <v>11</v>
      </c>
      <c r="B21" s="11" t="s">
        <v>71</v>
      </c>
      <c r="C21" s="10" t="s">
        <v>70</v>
      </c>
      <c r="D21" s="9" t="s">
        <v>21</v>
      </c>
      <c r="E21" s="13">
        <v>1</v>
      </c>
      <c r="F21" s="2">
        <v>225.18</v>
      </c>
      <c r="G21" s="2">
        <v>225.18</v>
      </c>
      <c r="H21" s="2">
        <f t="shared" si="0"/>
        <v>191</v>
      </c>
      <c r="I21" s="2">
        <f t="shared" si="1"/>
        <v>191</v>
      </c>
    </row>
    <row r="22" spans="1:9" ht="33" customHeight="1" x14ac:dyDescent="0.25">
      <c r="A22" s="17">
        <v>12</v>
      </c>
      <c r="B22" s="11" t="s">
        <v>69</v>
      </c>
      <c r="C22" s="10" t="s">
        <v>68</v>
      </c>
      <c r="D22" s="9" t="s">
        <v>21</v>
      </c>
      <c r="E22" s="13">
        <v>1</v>
      </c>
      <c r="F22" s="2">
        <v>2289.91</v>
      </c>
      <c r="G22" s="2">
        <v>2289.91</v>
      </c>
      <c r="H22" s="2">
        <f t="shared" si="0"/>
        <v>1941</v>
      </c>
      <c r="I22" s="2">
        <f t="shared" si="1"/>
        <v>1941</v>
      </c>
    </row>
    <row r="23" spans="1:9" ht="33" customHeight="1" x14ac:dyDescent="0.25">
      <c r="A23" s="17">
        <v>13</v>
      </c>
      <c r="B23" s="11" t="s">
        <v>67</v>
      </c>
      <c r="C23" s="10" t="s">
        <v>66</v>
      </c>
      <c r="D23" s="9" t="s">
        <v>21</v>
      </c>
      <c r="E23" s="13">
        <v>1</v>
      </c>
      <c r="F23" s="2">
        <v>1924.47</v>
      </c>
      <c r="G23" s="2">
        <v>1924.47</v>
      </c>
      <c r="H23" s="2">
        <f t="shared" si="0"/>
        <v>1631</v>
      </c>
      <c r="I23" s="2">
        <f t="shared" si="1"/>
        <v>1631</v>
      </c>
    </row>
    <row r="24" spans="1:9" ht="33" customHeight="1" x14ac:dyDescent="0.25">
      <c r="A24" s="17">
        <v>14</v>
      </c>
      <c r="B24" s="11" t="s">
        <v>65</v>
      </c>
      <c r="C24" s="10" t="s">
        <v>64</v>
      </c>
      <c r="D24" s="9" t="s">
        <v>21</v>
      </c>
      <c r="E24" s="13">
        <v>1</v>
      </c>
      <c r="F24" s="2">
        <v>4275.51</v>
      </c>
      <c r="G24" s="2">
        <v>4275.51</v>
      </c>
      <c r="H24" s="2">
        <f t="shared" si="0"/>
        <v>3623</v>
      </c>
      <c r="I24" s="2">
        <f t="shared" si="1"/>
        <v>3623</v>
      </c>
    </row>
    <row r="25" spans="1:9" ht="33" customHeight="1" x14ac:dyDescent="0.25">
      <c r="A25" s="17">
        <v>15</v>
      </c>
      <c r="B25" s="11" t="s">
        <v>63</v>
      </c>
      <c r="C25" s="10" t="s">
        <v>62</v>
      </c>
      <c r="D25" s="9" t="s">
        <v>21</v>
      </c>
      <c r="E25" s="13">
        <v>1</v>
      </c>
      <c r="F25" s="2">
        <v>1428.3</v>
      </c>
      <c r="G25" s="2">
        <v>1428.3</v>
      </c>
      <c r="H25" s="2">
        <f t="shared" si="0"/>
        <v>1210</v>
      </c>
      <c r="I25" s="2">
        <f t="shared" si="1"/>
        <v>1210</v>
      </c>
    </row>
    <row r="26" spans="1:9" ht="33" customHeight="1" x14ac:dyDescent="0.25">
      <c r="A26" s="17">
        <v>16</v>
      </c>
      <c r="B26" s="11" t="s">
        <v>61</v>
      </c>
      <c r="C26" s="10" t="s">
        <v>60</v>
      </c>
      <c r="D26" s="9" t="s">
        <v>21</v>
      </c>
      <c r="E26" s="13">
        <v>1</v>
      </c>
      <c r="F26" s="2">
        <v>930.25</v>
      </c>
      <c r="G26" s="2">
        <v>930.25</v>
      </c>
      <c r="H26" s="2">
        <f t="shared" si="0"/>
        <v>788</v>
      </c>
      <c r="I26" s="2">
        <f t="shared" si="1"/>
        <v>788</v>
      </c>
    </row>
    <row r="27" spans="1:9" ht="33" customHeight="1" x14ac:dyDescent="0.25">
      <c r="A27" s="17">
        <v>17</v>
      </c>
      <c r="B27" s="11" t="s">
        <v>59</v>
      </c>
      <c r="C27" s="10" t="s">
        <v>58</v>
      </c>
      <c r="D27" s="9" t="s">
        <v>21</v>
      </c>
      <c r="E27" s="13">
        <v>1</v>
      </c>
      <c r="F27" s="2">
        <v>378.31</v>
      </c>
      <c r="G27" s="2">
        <v>378.31</v>
      </c>
      <c r="H27" s="2">
        <f t="shared" si="0"/>
        <v>321</v>
      </c>
      <c r="I27" s="2">
        <f t="shared" si="1"/>
        <v>321</v>
      </c>
    </row>
    <row r="28" spans="1:9" ht="33" customHeight="1" x14ac:dyDescent="0.25">
      <c r="A28" s="17">
        <v>18</v>
      </c>
      <c r="B28" s="11" t="s">
        <v>57</v>
      </c>
      <c r="C28" s="10" t="s">
        <v>56</v>
      </c>
      <c r="D28" s="9" t="s">
        <v>21</v>
      </c>
      <c r="E28" s="13">
        <v>1</v>
      </c>
      <c r="F28" s="2">
        <v>133.43</v>
      </c>
      <c r="G28" s="2">
        <v>133.43</v>
      </c>
      <c r="H28" s="2">
        <f t="shared" si="0"/>
        <v>113</v>
      </c>
      <c r="I28" s="2">
        <f t="shared" si="1"/>
        <v>113</v>
      </c>
    </row>
    <row r="29" spans="1:9" ht="33" customHeight="1" x14ac:dyDescent="0.25">
      <c r="A29" s="17">
        <v>19</v>
      </c>
      <c r="B29" s="11" t="s">
        <v>55</v>
      </c>
      <c r="C29" s="10" t="s">
        <v>54</v>
      </c>
      <c r="D29" s="9" t="s">
        <v>21</v>
      </c>
      <c r="E29" s="13">
        <v>1</v>
      </c>
      <c r="F29" s="2">
        <v>309.49</v>
      </c>
      <c r="G29" s="2">
        <v>229.53</v>
      </c>
      <c r="H29" s="2">
        <f t="shared" si="0"/>
        <v>262</v>
      </c>
      <c r="I29" s="2">
        <f t="shared" si="1"/>
        <v>195</v>
      </c>
    </row>
    <row r="30" spans="1:9" ht="40.5" customHeight="1" x14ac:dyDescent="0.25">
      <c r="A30" s="17">
        <v>20</v>
      </c>
      <c r="B30" s="11" t="s">
        <v>53</v>
      </c>
      <c r="C30" s="10" t="s">
        <v>52</v>
      </c>
      <c r="D30" s="9" t="s">
        <v>21</v>
      </c>
      <c r="E30" s="13">
        <v>1</v>
      </c>
      <c r="F30" s="2">
        <v>696.13</v>
      </c>
      <c r="G30" s="2">
        <v>497.45</v>
      </c>
      <c r="H30" s="2">
        <f t="shared" si="0"/>
        <v>590</v>
      </c>
      <c r="I30" s="2">
        <f t="shared" si="1"/>
        <v>422</v>
      </c>
    </row>
    <row r="31" spans="1:9" ht="33" customHeight="1" x14ac:dyDescent="0.25">
      <c r="A31" s="17">
        <v>21</v>
      </c>
      <c r="B31" s="11"/>
      <c r="C31" s="10" t="s">
        <v>51</v>
      </c>
      <c r="D31" s="9" t="s">
        <v>21</v>
      </c>
      <c r="E31" s="13">
        <v>1</v>
      </c>
      <c r="F31" s="2">
        <v>968.3</v>
      </c>
      <c r="G31" s="2">
        <v>968.3</v>
      </c>
      <c r="H31" s="2">
        <f t="shared" si="0"/>
        <v>821</v>
      </c>
      <c r="I31" s="2">
        <f t="shared" si="1"/>
        <v>821</v>
      </c>
    </row>
    <row r="32" spans="1:9" ht="33" customHeight="1" x14ac:dyDescent="0.25">
      <c r="A32" s="17">
        <v>22</v>
      </c>
      <c r="B32" s="11" t="s">
        <v>34</v>
      </c>
      <c r="C32" s="10" t="s">
        <v>50</v>
      </c>
      <c r="D32" s="9" t="s">
        <v>32</v>
      </c>
      <c r="E32" s="13">
        <v>1</v>
      </c>
      <c r="F32" s="2">
        <v>1018.82</v>
      </c>
      <c r="G32" s="2">
        <v>552.5</v>
      </c>
      <c r="H32" s="2">
        <f t="shared" si="0"/>
        <v>863</v>
      </c>
      <c r="I32" s="2">
        <f t="shared" si="1"/>
        <v>468</v>
      </c>
    </row>
    <row r="33" spans="1:9" ht="33" customHeight="1" x14ac:dyDescent="0.25">
      <c r="A33" s="17">
        <v>23</v>
      </c>
      <c r="B33" s="11" t="s">
        <v>49</v>
      </c>
      <c r="C33" s="10" t="s">
        <v>48</v>
      </c>
      <c r="D33" s="9" t="s">
        <v>32</v>
      </c>
      <c r="E33" s="13">
        <v>1</v>
      </c>
      <c r="F33" s="2">
        <v>1085.6600000000001</v>
      </c>
      <c r="G33" s="2">
        <v>608.51</v>
      </c>
      <c r="H33" s="2">
        <f t="shared" si="0"/>
        <v>920</v>
      </c>
      <c r="I33" s="2">
        <f t="shared" si="1"/>
        <v>516</v>
      </c>
    </row>
    <row r="34" spans="1:9" ht="33" customHeight="1" x14ac:dyDescent="0.25">
      <c r="A34" s="17">
        <v>24</v>
      </c>
      <c r="B34" s="11" t="s">
        <v>47</v>
      </c>
      <c r="C34" s="10" t="s">
        <v>46</v>
      </c>
      <c r="D34" s="9" t="s">
        <v>32</v>
      </c>
      <c r="E34" s="13">
        <v>1</v>
      </c>
      <c r="F34" s="2">
        <v>1185.8900000000001</v>
      </c>
      <c r="G34" s="2">
        <v>698.76</v>
      </c>
      <c r="H34" s="2">
        <f t="shared" si="0"/>
        <v>1005</v>
      </c>
      <c r="I34" s="2">
        <f t="shared" si="1"/>
        <v>592</v>
      </c>
    </row>
    <row r="35" spans="1:9" ht="33" customHeight="1" x14ac:dyDescent="0.25">
      <c r="A35" s="17">
        <v>25</v>
      </c>
      <c r="B35" s="11" t="s">
        <v>45</v>
      </c>
      <c r="C35" s="10" t="s">
        <v>44</v>
      </c>
      <c r="D35" s="9" t="s">
        <v>32</v>
      </c>
      <c r="E35" s="13">
        <v>1</v>
      </c>
      <c r="F35" s="2">
        <v>1360.42</v>
      </c>
      <c r="G35" s="2">
        <v>811.73</v>
      </c>
      <c r="H35" s="2">
        <f t="shared" si="0"/>
        <v>1153</v>
      </c>
      <c r="I35" s="2">
        <f t="shared" si="1"/>
        <v>688</v>
      </c>
    </row>
    <row r="36" spans="1:9" ht="33" customHeight="1" x14ac:dyDescent="0.25">
      <c r="A36" s="17">
        <v>26</v>
      </c>
      <c r="B36" s="11" t="s">
        <v>43</v>
      </c>
      <c r="C36" s="10" t="s">
        <v>42</v>
      </c>
      <c r="D36" s="9" t="s">
        <v>32</v>
      </c>
      <c r="E36" s="13">
        <v>1</v>
      </c>
      <c r="F36" s="2">
        <v>1715.78</v>
      </c>
      <c r="G36" s="2">
        <v>956.1</v>
      </c>
      <c r="H36" s="2">
        <f t="shared" si="0"/>
        <v>1454</v>
      </c>
      <c r="I36" s="2">
        <f t="shared" si="1"/>
        <v>810</v>
      </c>
    </row>
    <row r="37" spans="1:9" ht="33" customHeight="1" x14ac:dyDescent="0.25">
      <c r="A37" s="17">
        <v>27</v>
      </c>
      <c r="B37" s="11" t="s">
        <v>41</v>
      </c>
      <c r="C37" s="10" t="s">
        <v>40</v>
      </c>
      <c r="D37" s="9" t="s">
        <v>32</v>
      </c>
      <c r="E37" s="13">
        <v>1</v>
      </c>
      <c r="F37" s="2">
        <v>2789.33</v>
      </c>
      <c r="G37" s="2">
        <v>1554.89</v>
      </c>
      <c r="H37" s="2">
        <f t="shared" si="0"/>
        <v>2364</v>
      </c>
      <c r="I37" s="2">
        <f t="shared" si="1"/>
        <v>1318</v>
      </c>
    </row>
    <row r="38" spans="1:9" ht="33" customHeight="1" x14ac:dyDescent="0.25">
      <c r="A38" s="17">
        <v>28</v>
      </c>
      <c r="B38" s="11" t="s">
        <v>39</v>
      </c>
      <c r="C38" s="10" t="s">
        <v>38</v>
      </c>
      <c r="D38" s="9" t="s">
        <v>32</v>
      </c>
      <c r="E38" s="13">
        <v>1</v>
      </c>
      <c r="F38" s="2">
        <v>575.97</v>
      </c>
      <c r="G38" s="2">
        <v>575.97</v>
      </c>
      <c r="H38" s="2">
        <f t="shared" si="0"/>
        <v>488</v>
      </c>
      <c r="I38" s="2">
        <f t="shared" si="1"/>
        <v>488</v>
      </c>
    </row>
    <row r="39" spans="1:9" ht="33" customHeight="1" x14ac:dyDescent="0.25">
      <c r="A39" s="17">
        <v>29</v>
      </c>
      <c r="B39" s="11" t="s">
        <v>37</v>
      </c>
      <c r="C39" s="10" t="s">
        <v>36</v>
      </c>
      <c r="D39" s="9" t="s">
        <v>32</v>
      </c>
      <c r="E39" s="13">
        <v>1</v>
      </c>
      <c r="F39" s="2">
        <v>636.61</v>
      </c>
      <c r="G39" s="2">
        <v>636.61</v>
      </c>
      <c r="H39" s="2">
        <f t="shared" si="0"/>
        <v>540</v>
      </c>
      <c r="I39" s="2">
        <f t="shared" si="1"/>
        <v>540</v>
      </c>
    </row>
    <row r="40" spans="1:9" ht="33" customHeight="1" x14ac:dyDescent="0.25">
      <c r="A40" s="15" t="s">
        <v>35</v>
      </c>
      <c r="B40" s="18" t="s">
        <v>34</v>
      </c>
      <c r="C40" s="10" t="s">
        <v>33</v>
      </c>
      <c r="D40" s="9" t="s">
        <v>32</v>
      </c>
      <c r="E40" s="13">
        <v>1</v>
      </c>
      <c r="F40" s="2">
        <v>1073.26</v>
      </c>
      <c r="G40" s="2">
        <v>552.51</v>
      </c>
      <c r="H40" s="2">
        <f t="shared" ref="H40:H58" si="2">ROUND(F40/1.18,0)</f>
        <v>910</v>
      </c>
      <c r="I40" s="2">
        <f t="shared" ref="I40:I58" si="3">ROUND(G40/1.18,0)</f>
        <v>468</v>
      </c>
    </row>
    <row r="41" spans="1:9" ht="33" customHeight="1" x14ac:dyDescent="0.25">
      <c r="A41" s="17">
        <v>31</v>
      </c>
      <c r="B41" s="11"/>
      <c r="C41" s="10" t="s">
        <v>31</v>
      </c>
      <c r="D41" s="9" t="s">
        <v>21</v>
      </c>
      <c r="E41" s="13">
        <v>1</v>
      </c>
      <c r="F41" s="2">
        <v>971.62</v>
      </c>
      <c r="G41" s="2">
        <v>971.62</v>
      </c>
      <c r="H41" s="2">
        <f t="shared" si="2"/>
        <v>823</v>
      </c>
      <c r="I41" s="2">
        <f t="shared" si="3"/>
        <v>823</v>
      </c>
    </row>
    <row r="42" spans="1:9" ht="33" customHeight="1" x14ac:dyDescent="0.25">
      <c r="A42" s="15" t="s">
        <v>30</v>
      </c>
      <c r="B42" s="11" t="s">
        <v>7</v>
      </c>
      <c r="C42" s="14" t="s">
        <v>29</v>
      </c>
      <c r="D42" s="9" t="s">
        <v>21</v>
      </c>
      <c r="E42" s="13">
        <v>1</v>
      </c>
      <c r="F42" s="2">
        <v>2698.27</v>
      </c>
      <c r="G42" s="2"/>
      <c r="H42" s="2">
        <f t="shared" si="2"/>
        <v>2287</v>
      </c>
      <c r="I42" s="2">
        <f t="shared" si="3"/>
        <v>0</v>
      </c>
    </row>
    <row r="43" spans="1:9" ht="33" customHeight="1" x14ac:dyDescent="0.25">
      <c r="A43" s="17">
        <v>32</v>
      </c>
      <c r="B43" s="11"/>
      <c r="C43" s="10" t="s">
        <v>28</v>
      </c>
      <c r="D43" s="9" t="s">
        <v>21</v>
      </c>
      <c r="E43" s="13">
        <v>1</v>
      </c>
      <c r="F43" s="2">
        <v>1846</v>
      </c>
      <c r="G43" s="2">
        <v>1641.64</v>
      </c>
      <c r="H43" s="2">
        <f t="shared" si="2"/>
        <v>1564</v>
      </c>
      <c r="I43" s="2">
        <f t="shared" si="3"/>
        <v>1391</v>
      </c>
    </row>
    <row r="44" spans="1:9" ht="33" customHeight="1" x14ac:dyDescent="0.25">
      <c r="A44" s="15" t="s">
        <v>27</v>
      </c>
      <c r="B44" s="11" t="s">
        <v>7</v>
      </c>
      <c r="C44" s="14" t="s">
        <v>15</v>
      </c>
      <c r="D44" s="9" t="s">
        <v>19</v>
      </c>
      <c r="E44" s="13">
        <v>7</v>
      </c>
      <c r="F44" s="2">
        <v>3133.6</v>
      </c>
      <c r="G44" s="2"/>
      <c r="H44" s="2">
        <f t="shared" si="2"/>
        <v>2656</v>
      </c>
      <c r="I44" s="2">
        <f t="shared" si="3"/>
        <v>0</v>
      </c>
    </row>
    <row r="45" spans="1:9" ht="33" customHeight="1" x14ac:dyDescent="0.25">
      <c r="A45" s="15" t="s">
        <v>26</v>
      </c>
      <c r="B45" s="11"/>
      <c r="C45" s="14" t="s">
        <v>25</v>
      </c>
      <c r="D45" s="9" t="s">
        <v>21</v>
      </c>
      <c r="E45" s="13">
        <v>1</v>
      </c>
      <c r="F45" s="2">
        <v>2324.06</v>
      </c>
      <c r="G45" s="2">
        <v>2119.69</v>
      </c>
      <c r="H45" s="2">
        <f t="shared" si="2"/>
        <v>1970</v>
      </c>
      <c r="I45" s="2">
        <f t="shared" si="3"/>
        <v>1796</v>
      </c>
    </row>
    <row r="46" spans="1:9" x14ac:dyDescent="0.25">
      <c r="A46" s="15" t="s">
        <v>24</v>
      </c>
      <c r="B46" s="11" t="s">
        <v>7</v>
      </c>
      <c r="C46" s="14" t="s">
        <v>11</v>
      </c>
      <c r="D46" s="9" t="s">
        <v>19</v>
      </c>
      <c r="E46" s="13">
        <v>10</v>
      </c>
      <c r="F46" s="2">
        <v>4477.99</v>
      </c>
      <c r="G46" s="2"/>
      <c r="H46" s="2">
        <f t="shared" si="2"/>
        <v>3795</v>
      </c>
      <c r="I46" s="2">
        <f t="shared" si="3"/>
        <v>0</v>
      </c>
    </row>
    <row r="47" spans="1:9" x14ac:dyDescent="0.25">
      <c r="A47" s="15" t="s">
        <v>23</v>
      </c>
      <c r="B47" s="11"/>
      <c r="C47" s="14" t="s">
        <v>22</v>
      </c>
      <c r="D47" s="9" t="s">
        <v>21</v>
      </c>
      <c r="E47" s="13">
        <v>1</v>
      </c>
      <c r="F47" s="2">
        <v>2616.08</v>
      </c>
      <c r="G47" s="2">
        <v>2411.7199999999998</v>
      </c>
      <c r="H47" s="2">
        <f t="shared" si="2"/>
        <v>2217</v>
      </c>
      <c r="I47" s="2">
        <f t="shared" si="3"/>
        <v>2044</v>
      </c>
    </row>
    <row r="48" spans="1:9" x14ac:dyDescent="0.25">
      <c r="A48" s="15" t="s">
        <v>20</v>
      </c>
      <c r="B48" s="11" t="s">
        <v>7</v>
      </c>
      <c r="C48" s="14" t="s">
        <v>6</v>
      </c>
      <c r="D48" s="9" t="s">
        <v>19</v>
      </c>
      <c r="E48" s="13">
        <v>14</v>
      </c>
      <c r="F48" s="2">
        <v>6268.62</v>
      </c>
      <c r="G48" s="2"/>
      <c r="H48" s="2">
        <f t="shared" si="2"/>
        <v>5312</v>
      </c>
      <c r="I48" s="2">
        <f t="shared" si="3"/>
        <v>0</v>
      </c>
    </row>
    <row r="49" spans="1:9" x14ac:dyDescent="0.25">
      <c r="A49" s="15" t="s">
        <v>18</v>
      </c>
      <c r="B49" s="11"/>
      <c r="C49" s="14" t="s">
        <v>17</v>
      </c>
      <c r="D49" s="9"/>
      <c r="E49" s="16"/>
      <c r="F49" s="2">
        <v>2931.66</v>
      </c>
      <c r="G49" s="2">
        <v>2454.52</v>
      </c>
      <c r="H49" s="2">
        <f t="shared" si="2"/>
        <v>2484</v>
      </c>
      <c r="I49" s="2">
        <f t="shared" si="3"/>
        <v>2080</v>
      </c>
    </row>
    <row r="50" spans="1:9" ht="33" customHeight="1" x14ac:dyDescent="0.25">
      <c r="A50" s="15" t="s">
        <v>16</v>
      </c>
      <c r="B50" s="11" t="s">
        <v>7</v>
      </c>
      <c r="C50" s="14" t="s">
        <v>15</v>
      </c>
      <c r="D50" s="9"/>
      <c r="E50" s="13">
        <v>7</v>
      </c>
      <c r="F50" s="2">
        <v>3133.6</v>
      </c>
      <c r="G50" s="2"/>
      <c r="H50" s="2">
        <f t="shared" si="2"/>
        <v>2656</v>
      </c>
      <c r="I50" s="2">
        <f t="shared" si="3"/>
        <v>0</v>
      </c>
    </row>
    <row r="51" spans="1:9" ht="33" customHeight="1" x14ac:dyDescent="0.25">
      <c r="A51" s="15" t="s">
        <v>14</v>
      </c>
      <c r="B51" s="11"/>
      <c r="C51" s="14" t="s">
        <v>13</v>
      </c>
      <c r="D51" s="9"/>
      <c r="E51" s="16"/>
      <c r="F51" s="2">
        <v>3409.72</v>
      </c>
      <c r="G51" s="2">
        <v>2932.57</v>
      </c>
      <c r="H51" s="2">
        <f t="shared" si="2"/>
        <v>2890</v>
      </c>
      <c r="I51" s="2">
        <f t="shared" si="3"/>
        <v>2485</v>
      </c>
    </row>
    <row r="52" spans="1:9" ht="33" customHeight="1" x14ac:dyDescent="0.25">
      <c r="A52" s="15" t="s">
        <v>12</v>
      </c>
      <c r="B52" s="11" t="s">
        <v>7</v>
      </c>
      <c r="C52" s="14" t="s">
        <v>11</v>
      </c>
      <c r="D52" s="9"/>
      <c r="E52" s="13">
        <v>10</v>
      </c>
      <c r="F52" s="2">
        <v>4477.99</v>
      </c>
      <c r="G52" s="2"/>
      <c r="H52" s="2">
        <f t="shared" si="2"/>
        <v>3795</v>
      </c>
      <c r="I52" s="2">
        <f t="shared" si="3"/>
        <v>0</v>
      </c>
    </row>
    <row r="53" spans="1:9" ht="33" customHeight="1" x14ac:dyDescent="0.25">
      <c r="A53" s="15" t="s">
        <v>10</v>
      </c>
      <c r="B53" s="11"/>
      <c r="C53" s="14" t="s">
        <v>9</v>
      </c>
      <c r="D53" s="9"/>
      <c r="E53" s="16"/>
      <c r="F53" s="2">
        <v>3701.73</v>
      </c>
      <c r="G53" s="2">
        <v>3224.59</v>
      </c>
      <c r="H53" s="2">
        <f t="shared" si="2"/>
        <v>3137</v>
      </c>
      <c r="I53" s="2">
        <f t="shared" si="3"/>
        <v>2733</v>
      </c>
    </row>
    <row r="54" spans="1:9" ht="33" customHeight="1" x14ac:dyDescent="0.25">
      <c r="A54" s="15" t="s">
        <v>8</v>
      </c>
      <c r="B54" s="11" t="s">
        <v>7</v>
      </c>
      <c r="C54" s="14" t="s">
        <v>6</v>
      </c>
      <c r="D54" s="9"/>
      <c r="E54" s="13">
        <v>14</v>
      </c>
      <c r="F54" s="2">
        <v>6268.62</v>
      </c>
      <c r="G54" s="2"/>
      <c r="H54" s="2">
        <f t="shared" si="2"/>
        <v>5312</v>
      </c>
      <c r="I54" s="2">
        <f t="shared" si="3"/>
        <v>0</v>
      </c>
    </row>
    <row r="55" spans="1:9" ht="33" customHeight="1" x14ac:dyDescent="0.25">
      <c r="A55" s="12">
        <v>38</v>
      </c>
      <c r="B55" s="11" t="s">
        <v>5</v>
      </c>
      <c r="C55" s="10" t="s">
        <v>4</v>
      </c>
      <c r="D55" s="9" t="s">
        <v>3</v>
      </c>
      <c r="E55" s="8">
        <v>1.847</v>
      </c>
      <c r="F55" s="2">
        <v>1265.8499999999999</v>
      </c>
      <c r="G55" s="2">
        <v>1265.8499999999999</v>
      </c>
      <c r="H55" s="2">
        <f t="shared" si="2"/>
        <v>1073</v>
      </c>
      <c r="I55" s="2">
        <f t="shared" si="3"/>
        <v>1073</v>
      </c>
    </row>
    <row r="56" spans="1:9" ht="33" customHeight="1" x14ac:dyDescent="0.25">
      <c r="A56" s="7">
        <v>39</v>
      </c>
      <c r="B56" s="6" t="s">
        <v>2</v>
      </c>
      <c r="C56" s="5" t="s">
        <v>1</v>
      </c>
      <c r="D56" s="4" t="s">
        <v>0</v>
      </c>
      <c r="E56" s="3">
        <v>1</v>
      </c>
      <c r="F56" s="27">
        <v>3331.57</v>
      </c>
      <c r="G56" s="26">
        <v>3331.57</v>
      </c>
      <c r="H56" s="2">
        <f t="shared" si="2"/>
        <v>2823</v>
      </c>
      <c r="I56" s="2">
        <f t="shared" si="3"/>
        <v>2823</v>
      </c>
    </row>
    <row r="57" spans="1:9" ht="33" customHeight="1" x14ac:dyDescent="0.25">
      <c r="A57" s="7"/>
      <c r="B57" s="6" t="s">
        <v>2</v>
      </c>
      <c r="C57" s="5" t="s">
        <v>1</v>
      </c>
      <c r="D57" s="4" t="s">
        <v>0</v>
      </c>
      <c r="E57" s="3">
        <v>2</v>
      </c>
      <c r="F57" s="27">
        <v>4939.1200000000008</v>
      </c>
      <c r="G57" s="26">
        <v>4939.1200000000008</v>
      </c>
      <c r="H57" s="2">
        <f t="shared" si="2"/>
        <v>4186</v>
      </c>
      <c r="I57" s="2">
        <f t="shared" si="3"/>
        <v>4186</v>
      </c>
    </row>
    <row r="58" spans="1:9" ht="33" customHeight="1" x14ac:dyDescent="0.25">
      <c r="A58" s="7">
        <v>40</v>
      </c>
      <c r="B58" s="6" t="s">
        <v>2</v>
      </c>
      <c r="C58" s="5" t="s">
        <v>1</v>
      </c>
      <c r="D58" s="4" t="s">
        <v>0</v>
      </c>
      <c r="E58" s="3">
        <v>4</v>
      </c>
      <c r="F58" s="27">
        <v>8154.2999999999993</v>
      </c>
      <c r="G58" s="26">
        <v>8154.2999999999993</v>
      </c>
      <c r="H58" s="2">
        <f t="shared" si="2"/>
        <v>6910</v>
      </c>
      <c r="I58" s="2">
        <f t="shared" si="3"/>
        <v>6910</v>
      </c>
    </row>
    <row r="59" spans="1:9" x14ac:dyDescent="0.25">
      <c r="A59" s="128" t="s">
        <v>171</v>
      </c>
      <c r="B59" s="129"/>
      <c r="C59" s="129"/>
      <c r="D59" s="129"/>
      <c r="E59" s="129"/>
      <c r="F59" s="129"/>
      <c r="G59" s="129"/>
      <c r="H59" s="129"/>
      <c r="I59" s="129"/>
    </row>
    <row r="60" spans="1:9" ht="8.25" customHeight="1" x14ac:dyDescent="0.25">
      <c r="A60" s="126" t="s">
        <v>108</v>
      </c>
      <c r="B60" s="127" t="s">
        <v>107</v>
      </c>
      <c r="C60" s="126" t="s">
        <v>106</v>
      </c>
      <c r="D60" s="126" t="s">
        <v>105</v>
      </c>
      <c r="E60" s="126" t="s">
        <v>104</v>
      </c>
      <c r="F60" s="126" t="s">
        <v>156</v>
      </c>
      <c r="G60" s="126" t="s">
        <v>155</v>
      </c>
      <c r="H60" s="126" t="s">
        <v>103</v>
      </c>
      <c r="I60" s="126" t="s">
        <v>170</v>
      </c>
    </row>
    <row r="61" spans="1:9" ht="33" customHeight="1" x14ac:dyDescent="0.25">
      <c r="A61" s="126"/>
      <c r="B61" s="127"/>
      <c r="C61" s="126"/>
      <c r="D61" s="126"/>
      <c r="E61" s="126"/>
      <c r="F61" s="126"/>
      <c r="G61" s="126"/>
      <c r="H61" s="126"/>
      <c r="I61" s="126"/>
    </row>
    <row r="62" spans="1:9" x14ac:dyDescent="0.25">
      <c r="A62" s="126"/>
      <c r="B62" s="127"/>
      <c r="C62" s="126"/>
      <c r="D62" s="126"/>
      <c r="E62" s="126"/>
      <c r="F62" s="126"/>
      <c r="G62" s="126"/>
      <c r="H62" s="126"/>
      <c r="I62" s="126"/>
    </row>
    <row r="63" spans="1:9" ht="25.5" x14ac:dyDescent="0.25">
      <c r="A63" s="12">
        <v>41</v>
      </c>
      <c r="B63" s="11" t="s">
        <v>147</v>
      </c>
      <c r="C63" s="10" t="s">
        <v>146</v>
      </c>
      <c r="D63" s="9" t="s">
        <v>141</v>
      </c>
      <c r="E63" s="9" t="s">
        <v>144</v>
      </c>
      <c r="F63" s="2">
        <v>174.24</v>
      </c>
      <c r="G63" s="2">
        <v>158.57</v>
      </c>
      <c r="H63" s="2">
        <f t="shared" ref="H63:H79" si="4">ROUND(F63/1.18,0)</f>
        <v>148</v>
      </c>
      <c r="I63" s="2">
        <f t="shared" ref="I63:I79" si="5">ROUND(G63/1.18,0)</f>
        <v>134</v>
      </c>
    </row>
    <row r="64" spans="1:9" ht="53.25" customHeight="1" x14ac:dyDescent="0.25">
      <c r="A64" s="12">
        <v>42</v>
      </c>
      <c r="B64" s="11" t="s">
        <v>145</v>
      </c>
      <c r="C64" s="22" t="s">
        <v>169</v>
      </c>
      <c r="D64" s="9" t="s">
        <v>141</v>
      </c>
      <c r="E64" s="9" t="s">
        <v>144</v>
      </c>
      <c r="F64" s="2">
        <v>294.14</v>
      </c>
      <c r="G64" s="2">
        <v>294.14</v>
      </c>
      <c r="H64" s="2">
        <f t="shared" si="4"/>
        <v>249</v>
      </c>
      <c r="I64" s="2">
        <f t="shared" si="5"/>
        <v>249</v>
      </c>
    </row>
    <row r="65" spans="1:9" ht="33" customHeight="1" x14ac:dyDescent="0.25">
      <c r="A65" s="12">
        <v>43</v>
      </c>
      <c r="B65" s="11" t="s">
        <v>143</v>
      </c>
      <c r="C65" s="10" t="s">
        <v>142</v>
      </c>
      <c r="D65" s="9" t="s">
        <v>141</v>
      </c>
      <c r="E65" s="9" t="s">
        <v>140</v>
      </c>
      <c r="F65" s="2">
        <v>169.26</v>
      </c>
      <c r="G65" s="2">
        <v>169.26</v>
      </c>
      <c r="H65" s="2">
        <f t="shared" si="4"/>
        <v>143</v>
      </c>
      <c r="I65" s="2">
        <f t="shared" si="5"/>
        <v>143</v>
      </c>
    </row>
    <row r="66" spans="1:9" ht="33" customHeight="1" x14ac:dyDescent="0.25">
      <c r="A66" s="12">
        <v>44</v>
      </c>
      <c r="B66" s="11" t="s">
        <v>139</v>
      </c>
      <c r="C66" s="10" t="s">
        <v>138</v>
      </c>
      <c r="D66" s="9" t="s">
        <v>21</v>
      </c>
      <c r="E66" s="9" t="s">
        <v>124</v>
      </c>
      <c r="F66" s="2">
        <v>309.43</v>
      </c>
      <c r="G66" s="2">
        <v>144.43</v>
      </c>
      <c r="H66" s="2">
        <f t="shared" si="4"/>
        <v>262</v>
      </c>
      <c r="I66" s="2">
        <f t="shared" si="5"/>
        <v>122</v>
      </c>
    </row>
    <row r="67" spans="1:9" ht="33" customHeight="1" x14ac:dyDescent="0.25">
      <c r="A67" s="12">
        <v>45</v>
      </c>
      <c r="B67" s="11" t="s">
        <v>137</v>
      </c>
      <c r="C67" s="10" t="s">
        <v>136</v>
      </c>
      <c r="D67" s="9" t="s">
        <v>21</v>
      </c>
      <c r="E67" s="9" t="s">
        <v>124</v>
      </c>
      <c r="F67" s="2">
        <v>208.05</v>
      </c>
      <c r="G67" s="2">
        <v>136.94</v>
      </c>
      <c r="H67" s="2">
        <f t="shared" si="4"/>
        <v>176</v>
      </c>
      <c r="I67" s="2">
        <f t="shared" si="5"/>
        <v>116</v>
      </c>
    </row>
    <row r="68" spans="1:9" ht="51.75" customHeight="1" x14ac:dyDescent="0.25">
      <c r="A68" s="12">
        <v>46</v>
      </c>
      <c r="B68" s="11" t="s">
        <v>135</v>
      </c>
      <c r="C68" s="10" t="s">
        <v>168</v>
      </c>
      <c r="D68" s="9" t="s">
        <v>21</v>
      </c>
      <c r="E68" s="9" t="s">
        <v>124</v>
      </c>
      <c r="F68" s="2">
        <v>244.07</v>
      </c>
      <c r="G68" s="2">
        <v>244.07</v>
      </c>
      <c r="H68" s="2">
        <f t="shared" si="4"/>
        <v>207</v>
      </c>
      <c r="I68" s="2">
        <f t="shared" si="5"/>
        <v>207</v>
      </c>
    </row>
    <row r="69" spans="1:9" ht="35.1" customHeight="1" x14ac:dyDescent="0.25">
      <c r="A69" s="12">
        <v>47</v>
      </c>
      <c r="B69" s="11" t="s">
        <v>134</v>
      </c>
      <c r="C69" s="10" t="s">
        <v>167</v>
      </c>
      <c r="D69" s="9" t="s">
        <v>21</v>
      </c>
      <c r="E69" s="9" t="s">
        <v>124</v>
      </c>
      <c r="F69" s="2">
        <v>306.14</v>
      </c>
      <c r="G69" s="2">
        <v>306.14</v>
      </c>
      <c r="H69" s="2">
        <f t="shared" si="4"/>
        <v>259</v>
      </c>
      <c r="I69" s="2">
        <f t="shared" si="5"/>
        <v>259</v>
      </c>
    </row>
    <row r="70" spans="1:9" ht="54" customHeight="1" x14ac:dyDescent="0.25">
      <c r="A70" s="12">
        <v>48</v>
      </c>
      <c r="B70" s="11" t="s">
        <v>133</v>
      </c>
      <c r="C70" s="10" t="s">
        <v>166</v>
      </c>
      <c r="D70" s="9" t="s">
        <v>21</v>
      </c>
      <c r="E70" s="9" t="s">
        <v>124</v>
      </c>
      <c r="F70" s="2">
        <v>274.8</v>
      </c>
      <c r="G70" s="2">
        <v>274.8</v>
      </c>
      <c r="H70" s="2">
        <f t="shared" si="4"/>
        <v>233</v>
      </c>
      <c r="I70" s="2">
        <f t="shared" si="5"/>
        <v>233</v>
      </c>
    </row>
    <row r="71" spans="1:9" ht="51.75" customHeight="1" x14ac:dyDescent="0.25">
      <c r="A71" s="12">
        <v>49</v>
      </c>
      <c r="B71" s="11" t="s">
        <v>132</v>
      </c>
      <c r="C71" s="10" t="s">
        <v>165</v>
      </c>
      <c r="D71" s="9" t="s">
        <v>21</v>
      </c>
      <c r="E71" s="9" t="s">
        <v>124</v>
      </c>
      <c r="F71" s="2">
        <v>360.32</v>
      </c>
      <c r="G71" s="2">
        <v>261.02</v>
      </c>
      <c r="H71" s="2">
        <f t="shared" si="4"/>
        <v>305</v>
      </c>
      <c r="I71" s="2">
        <f t="shared" si="5"/>
        <v>221</v>
      </c>
    </row>
    <row r="72" spans="1:9" ht="35.1" customHeight="1" x14ac:dyDescent="0.25">
      <c r="A72" s="12">
        <v>50</v>
      </c>
      <c r="B72" s="11" t="s">
        <v>131</v>
      </c>
      <c r="C72" s="10" t="s">
        <v>130</v>
      </c>
      <c r="D72" s="9" t="s">
        <v>21</v>
      </c>
      <c r="E72" s="9" t="s">
        <v>129</v>
      </c>
      <c r="F72" s="2">
        <v>606.89</v>
      </c>
      <c r="G72" s="2">
        <v>339.17</v>
      </c>
      <c r="H72" s="2">
        <f t="shared" si="4"/>
        <v>514</v>
      </c>
      <c r="I72" s="2">
        <f t="shared" si="5"/>
        <v>287</v>
      </c>
    </row>
    <row r="73" spans="1:9" ht="35.1" customHeight="1" x14ac:dyDescent="0.25">
      <c r="A73" s="12">
        <v>51</v>
      </c>
      <c r="B73" s="11" t="s">
        <v>128</v>
      </c>
      <c r="C73" s="10" t="s">
        <v>127</v>
      </c>
      <c r="D73" s="9" t="s">
        <v>21</v>
      </c>
      <c r="E73" s="9" t="s">
        <v>126</v>
      </c>
      <c r="F73" s="2">
        <v>903.16</v>
      </c>
      <c r="G73" s="2">
        <v>386.67</v>
      </c>
      <c r="H73" s="2">
        <f t="shared" si="4"/>
        <v>765</v>
      </c>
      <c r="I73" s="2">
        <f t="shared" si="5"/>
        <v>328</v>
      </c>
    </row>
    <row r="74" spans="1:9" ht="50.25" customHeight="1" x14ac:dyDescent="0.25">
      <c r="A74" s="12">
        <v>52</v>
      </c>
      <c r="B74" s="11" t="s">
        <v>125</v>
      </c>
      <c r="C74" s="10" t="s">
        <v>164</v>
      </c>
      <c r="D74" s="9" t="s">
        <v>21</v>
      </c>
      <c r="E74" s="9" t="s">
        <v>124</v>
      </c>
      <c r="F74" s="2">
        <v>756.53</v>
      </c>
      <c r="G74" s="2">
        <v>725.44</v>
      </c>
      <c r="H74" s="2">
        <f t="shared" si="4"/>
        <v>641</v>
      </c>
      <c r="I74" s="2">
        <f t="shared" si="5"/>
        <v>615</v>
      </c>
    </row>
    <row r="75" spans="1:9" ht="35.1" customHeight="1" x14ac:dyDescent="0.25">
      <c r="A75" s="12">
        <v>53</v>
      </c>
      <c r="B75" s="11" t="s">
        <v>123</v>
      </c>
      <c r="C75" s="10" t="s">
        <v>163</v>
      </c>
      <c r="D75" s="9" t="s">
        <v>21</v>
      </c>
      <c r="E75" s="9" t="s">
        <v>122</v>
      </c>
      <c r="F75" s="2">
        <v>1205.23</v>
      </c>
      <c r="G75" s="2">
        <v>453.77</v>
      </c>
      <c r="H75" s="2">
        <f t="shared" si="4"/>
        <v>1021</v>
      </c>
      <c r="I75" s="2">
        <f t="shared" si="5"/>
        <v>385</v>
      </c>
    </row>
    <row r="76" spans="1:9" ht="35.1" customHeight="1" x14ac:dyDescent="0.25">
      <c r="A76" s="12">
        <v>54</v>
      </c>
      <c r="B76" s="11" t="s">
        <v>121</v>
      </c>
      <c r="C76" s="10" t="s">
        <v>120</v>
      </c>
      <c r="D76" s="9" t="s">
        <v>21</v>
      </c>
      <c r="E76" s="9" t="s">
        <v>119</v>
      </c>
      <c r="F76" s="2">
        <v>1379.49</v>
      </c>
      <c r="G76" s="2">
        <v>383.49</v>
      </c>
      <c r="H76" s="2">
        <f t="shared" si="4"/>
        <v>1169</v>
      </c>
      <c r="I76" s="2">
        <f t="shared" si="5"/>
        <v>325</v>
      </c>
    </row>
    <row r="77" spans="1:9" ht="35.1" customHeight="1" x14ac:dyDescent="0.25">
      <c r="A77" s="12">
        <v>55</v>
      </c>
      <c r="B77" s="11" t="s">
        <v>118</v>
      </c>
      <c r="C77" s="10" t="s">
        <v>162</v>
      </c>
      <c r="D77" s="9" t="s">
        <v>21</v>
      </c>
      <c r="E77" s="9" t="s">
        <v>117</v>
      </c>
      <c r="F77" s="2">
        <v>9929.07</v>
      </c>
      <c r="G77" s="2">
        <v>2124.64</v>
      </c>
      <c r="H77" s="2">
        <f t="shared" si="4"/>
        <v>8414</v>
      </c>
      <c r="I77" s="2">
        <f t="shared" si="5"/>
        <v>1801</v>
      </c>
    </row>
    <row r="78" spans="1:9" ht="35.1" customHeight="1" x14ac:dyDescent="0.25">
      <c r="A78" s="12">
        <v>56</v>
      </c>
      <c r="B78" s="11" t="s">
        <v>116</v>
      </c>
      <c r="C78" s="10" t="s">
        <v>115</v>
      </c>
      <c r="D78" s="9" t="s">
        <v>21</v>
      </c>
      <c r="E78" s="9" t="s">
        <v>114</v>
      </c>
      <c r="F78" s="2">
        <v>255.23</v>
      </c>
      <c r="G78" s="2">
        <v>255.23</v>
      </c>
      <c r="H78" s="2">
        <f t="shared" si="4"/>
        <v>216</v>
      </c>
      <c r="I78" s="2">
        <f t="shared" si="5"/>
        <v>216</v>
      </c>
    </row>
    <row r="79" spans="1:9" ht="35.1" customHeight="1" x14ac:dyDescent="0.25">
      <c r="A79" s="12">
        <v>57</v>
      </c>
      <c r="B79" s="11" t="s">
        <v>113</v>
      </c>
      <c r="C79" s="10" t="s">
        <v>161</v>
      </c>
      <c r="D79" s="9" t="s">
        <v>21</v>
      </c>
      <c r="E79" s="9" t="s">
        <v>112</v>
      </c>
      <c r="F79" s="2">
        <v>3340.95</v>
      </c>
      <c r="G79" s="2">
        <v>647.22</v>
      </c>
      <c r="H79" s="2">
        <f t="shared" si="4"/>
        <v>2831</v>
      </c>
      <c r="I79" s="2">
        <f t="shared" si="5"/>
        <v>548</v>
      </c>
    </row>
    <row r="80" spans="1:9" x14ac:dyDescent="0.25">
      <c r="A80" s="124" t="s">
        <v>160</v>
      </c>
      <c r="B80" s="125"/>
      <c r="C80" s="125"/>
      <c r="D80" s="125"/>
      <c r="E80" s="125"/>
      <c r="F80" s="125"/>
      <c r="G80" s="125"/>
      <c r="H80" s="125"/>
      <c r="I80" s="125"/>
    </row>
    <row r="81" spans="1:9" ht="39.950000000000003" customHeight="1" x14ac:dyDescent="0.25">
      <c r="A81" s="12">
        <v>58</v>
      </c>
      <c r="B81" s="11" t="s">
        <v>154</v>
      </c>
      <c r="C81" s="10" t="s">
        <v>153</v>
      </c>
      <c r="D81" s="9" t="s">
        <v>150</v>
      </c>
      <c r="E81" s="9" t="s">
        <v>149</v>
      </c>
      <c r="F81" s="2">
        <v>382.34</v>
      </c>
      <c r="G81" s="2">
        <v>382.34</v>
      </c>
      <c r="H81" s="2">
        <f t="shared" ref="H81:I85" si="6">ROUND(F81/1.18,0)</f>
        <v>324</v>
      </c>
      <c r="I81" s="2">
        <f t="shared" si="6"/>
        <v>324</v>
      </c>
    </row>
    <row r="82" spans="1:9" ht="81" customHeight="1" x14ac:dyDescent="0.25">
      <c r="A82" s="12">
        <v>60</v>
      </c>
      <c r="B82" s="11" t="s">
        <v>152</v>
      </c>
      <c r="C82" s="10" t="s">
        <v>151</v>
      </c>
      <c r="D82" s="9" t="s">
        <v>150</v>
      </c>
      <c r="E82" s="9" t="s">
        <v>149</v>
      </c>
      <c r="F82" s="2">
        <v>319.25682266620248</v>
      </c>
      <c r="G82" s="2">
        <v>319.25682266620248</v>
      </c>
      <c r="H82" s="2">
        <f t="shared" si="6"/>
        <v>271</v>
      </c>
      <c r="I82" s="2">
        <f t="shared" si="6"/>
        <v>271</v>
      </c>
    </row>
    <row r="83" spans="1:9" ht="39.950000000000003" customHeight="1" x14ac:dyDescent="0.25">
      <c r="A83" s="12">
        <v>61</v>
      </c>
      <c r="B83" s="11" t="s">
        <v>111</v>
      </c>
      <c r="C83" s="10" t="s">
        <v>110</v>
      </c>
      <c r="D83" s="9" t="s">
        <v>21</v>
      </c>
      <c r="E83" s="9" t="s">
        <v>109</v>
      </c>
      <c r="F83" s="2">
        <v>1349.9992206218546</v>
      </c>
      <c r="G83" s="2">
        <v>1349.9992206218546</v>
      </c>
      <c r="H83" s="2">
        <f t="shared" si="6"/>
        <v>1144</v>
      </c>
      <c r="I83" s="2">
        <f t="shared" si="6"/>
        <v>1144</v>
      </c>
    </row>
    <row r="84" spans="1:9" ht="39.950000000000003" customHeight="1" x14ac:dyDescent="0.25">
      <c r="A84" s="12">
        <v>62</v>
      </c>
      <c r="B84" s="11" t="s">
        <v>111</v>
      </c>
      <c r="C84" s="10" t="s">
        <v>148</v>
      </c>
      <c r="D84" s="9" t="s">
        <v>21</v>
      </c>
      <c r="E84" s="9" t="s">
        <v>109</v>
      </c>
      <c r="F84" s="2">
        <v>1660.0038141200862</v>
      </c>
      <c r="G84" s="2">
        <v>1660.0038141200862</v>
      </c>
      <c r="H84" s="2">
        <f t="shared" si="6"/>
        <v>1407</v>
      </c>
      <c r="I84" s="2">
        <f t="shared" si="6"/>
        <v>1407</v>
      </c>
    </row>
    <row r="85" spans="1:9" ht="39.950000000000003" customHeight="1" x14ac:dyDescent="0.25">
      <c r="A85" s="12">
        <v>63</v>
      </c>
      <c r="B85" s="11" t="s">
        <v>159</v>
      </c>
      <c r="C85" s="10" t="s">
        <v>158</v>
      </c>
      <c r="D85" s="9" t="s">
        <v>21</v>
      </c>
      <c r="E85" s="9" t="s">
        <v>157</v>
      </c>
      <c r="F85" s="2">
        <v>120.75</v>
      </c>
      <c r="G85" s="2">
        <v>120.75</v>
      </c>
      <c r="H85" s="2">
        <f t="shared" si="6"/>
        <v>102</v>
      </c>
      <c r="I85" s="2">
        <f t="shared" si="6"/>
        <v>102</v>
      </c>
    </row>
    <row r="86" spans="1:9" ht="33" customHeight="1" x14ac:dyDescent="0.25"/>
    <row r="87" spans="1:9" ht="33" customHeight="1" x14ac:dyDescent="0.25"/>
    <row r="88" spans="1:9" ht="33" customHeight="1" x14ac:dyDescent="0.25"/>
    <row r="89" spans="1:9" ht="33" customHeight="1" x14ac:dyDescent="0.25"/>
    <row r="90" spans="1:9" ht="33" customHeight="1" x14ac:dyDescent="0.25"/>
  </sheetData>
  <mergeCells count="21">
    <mergeCell ref="E4:E6"/>
    <mergeCell ref="F60:F62"/>
    <mergeCell ref="G60:G62"/>
    <mergeCell ref="H60:H62"/>
    <mergeCell ref="I60:I62"/>
    <mergeCell ref="A80:I80"/>
    <mergeCell ref="G4:G6"/>
    <mergeCell ref="H4:H6"/>
    <mergeCell ref="I4:I6"/>
    <mergeCell ref="A7:I7"/>
    <mergeCell ref="F4:F6"/>
    <mergeCell ref="A60:A62"/>
    <mergeCell ref="B60:B62"/>
    <mergeCell ref="C60:C62"/>
    <mergeCell ref="D60:D62"/>
    <mergeCell ref="E60:E62"/>
    <mergeCell ref="A4:A6"/>
    <mergeCell ref="B4:B6"/>
    <mergeCell ref="C4:C6"/>
    <mergeCell ref="D4:D6"/>
    <mergeCell ref="A59:I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Пр.1_ЖУ жилые </vt:lpstr>
      <vt:lpstr>ф.4</vt:lpstr>
      <vt:lpstr>Пр.2_ЖУ нежилые</vt:lpstr>
      <vt:lpstr>Пр.7, 7а_ТВСиК</vt:lpstr>
      <vt:lpstr>Пр.3_Капремонт</vt:lpstr>
      <vt:lpstr>Лист1 (2)</vt:lpstr>
      <vt:lpstr>'Пр.1_ЖУ жилые '!Область_печати</vt:lpstr>
      <vt:lpstr>'Пр.2_ЖУ нежилые'!Область_печати</vt:lpstr>
      <vt:lpstr>'Пр.7, 7а_ТВСиК'!Область_печати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2017-01-11T08:04:01Z</dcterms:modified>
</cp:coreProperties>
</file>